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0F3C6C0E-52F8-4E44-854D-219C4B67F809}" xr6:coauthVersionLast="47" xr6:coauthVersionMax="47" xr10:uidLastSave="{00000000-0000-0000-0000-000000000000}"/>
  <bookViews>
    <workbookView xWindow="0" yWindow="0" windowWidth="19200" windowHeight="1476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state="hidden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Report'!$K$1:$S$112</definedName>
    <definedName name="_xlnm._FilterDatabase" localSheetId="4" hidden="1">'Customer List'!$A$1:$F$267</definedName>
    <definedName name="_xlnm._FilterDatabase" localSheetId="5" hidden="1">'Disptach Document'!$A$1:$F$563</definedName>
    <definedName name="_xlnm._FilterDatabase" localSheetId="9" hidden="1">'Item Wise Current Inventory'!$A$1:$I$144</definedName>
    <definedName name="_xlnm._FilterDatabase" localSheetId="0" hidden="1">MasterSheet!$A$1:$AC$5099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099" i="1" l="1"/>
  <c r="Y5099" i="1" s="1"/>
  <c r="Z5099" i="1"/>
  <c r="AB5099" i="1"/>
  <c r="F5099" i="1" s="1"/>
  <c r="G5099" i="1" s="1"/>
  <c r="AC5099" i="1"/>
  <c r="V5099" i="1"/>
  <c r="L5099" i="1"/>
  <c r="X4925" i="1"/>
  <c r="AA4925" i="1" s="1"/>
  <c r="X4926" i="1"/>
  <c r="Y4926" i="1" s="1"/>
  <c r="X4927" i="1"/>
  <c r="AA4927" i="1" s="1"/>
  <c r="X4928" i="1"/>
  <c r="Y4928" i="1" s="1"/>
  <c r="X4929" i="1"/>
  <c r="AA4929" i="1" s="1"/>
  <c r="X4930" i="1"/>
  <c r="Y4930" i="1" s="1"/>
  <c r="X4931" i="1"/>
  <c r="Y4931" i="1" s="1"/>
  <c r="X4932" i="1"/>
  <c r="Y4932" i="1" s="1"/>
  <c r="X4933" i="1"/>
  <c r="AA4933" i="1" s="1"/>
  <c r="X4934" i="1"/>
  <c r="AA4934" i="1" s="1"/>
  <c r="X4935" i="1"/>
  <c r="AA4935" i="1" s="1"/>
  <c r="X4936" i="1"/>
  <c r="Y4936" i="1" s="1"/>
  <c r="X4937" i="1"/>
  <c r="Y4937" i="1" s="1"/>
  <c r="X4938" i="1"/>
  <c r="Y4938" i="1" s="1"/>
  <c r="X4939" i="1"/>
  <c r="Y4939" i="1" s="1"/>
  <c r="X4940" i="1"/>
  <c r="Y4940" i="1" s="1"/>
  <c r="X4941" i="1"/>
  <c r="Y4941" i="1" s="1"/>
  <c r="X4942" i="1"/>
  <c r="AA4942" i="1" s="1"/>
  <c r="X4943" i="1"/>
  <c r="AA4943" i="1" s="1"/>
  <c r="X4944" i="1"/>
  <c r="Y4944" i="1" s="1"/>
  <c r="X4945" i="1"/>
  <c r="AA4945" i="1" s="1"/>
  <c r="X4946" i="1"/>
  <c r="Y4946" i="1" s="1"/>
  <c r="X4947" i="1"/>
  <c r="Y4947" i="1" s="1"/>
  <c r="X4948" i="1"/>
  <c r="Y4948" i="1" s="1"/>
  <c r="X4949" i="1"/>
  <c r="Y4949" i="1" s="1"/>
  <c r="X4950" i="1"/>
  <c r="AA4950" i="1" s="1"/>
  <c r="X4951" i="1"/>
  <c r="X4952" i="1"/>
  <c r="Y4952" i="1" s="1"/>
  <c r="X4953" i="1"/>
  <c r="Y4953" i="1" s="1"/>
  <c r="X4954" i="1"/>
  <c r="AA4954" i="1" s="1"/>
  <c r="X4955" i="1"/>
  <c r="X4956" i="1"/>
  <c r="Y4956" i="1" s="1"/>
  <c r="X4957" i="1"/>
  <c r="AA4957" i="1" s="1"/>
  <c r="X4958" i="1"/>
  <c r="Y4958" i="1" s="1"/>
  <c r="X4959" i="1"/>
  <c r="X4960" i="1"/>
  <c r="Y4960" i="1" s="1"/>
  <c r="X4961" i="1"/>
  <c r="AA4961" i="1" s="1"/>
  <c r="X4962" i="1"/>
  <c r="Y4962" i="1" s="1"/>
  <c r="X4963" i="1"/>
  <c r="X4964" i="1"/>
  <c r="Y4964" i="1" s="1"/>
  <c r="X4965" i="1"/>
  <c r="AA4965" i="1" s="1"/>
  <c r="X4966" i="1"/>
  <c r="AA4966" i="1" s="1"/>
  <c r="X4967" i="1"/>
  <c r="Y4967" i="1" s="1"/>
  <c r="X4968" i="1"/>
  <c r="Y4968" i="1" s="1"/>
  <c r="X4969" i="1"/>
  <c r="Y4969" i="1" s="1"/>
  <c r="X4970" i="1"/>
  <c r="Y4970" i="1" s="1"/>
  <c r="X4971" i="1"/>
  <c r="AA4971" i="1" s="1"/>
  <c r="X4972" i="1"/>
  <c r="Y4972" i="1" s="1"/>
  <c r="X4973" i="1"/>
  <c r="Y4973" i="1" s="1"/>
  <c r="X4974" i="1"/>
  <c r="AA4974" i="1" s="1"/>
  <c r="X4975" i="1"/>
  <c r="Y4975" i="1" s="1"/>
  <c r="X4976" i="1"/>
  <c r="Y4976" i="1" s="1"/>
  <c r="X4977" i="1"/>
  <c r="AA4977" i="1" s="1"/>
  <c r="X4978" i="1"/>
  <c r="Y4978" i="1" s="1"/>
  <c r="X4979" i="1"/>
  <c r="AA4979" i="1" s="1"/>
  <c r="X4980" i="1"/>
  <c r="Y4980" i="1" s="1"/>
  <c r="X4981" i="1"/>
  <c r="Y4981" i="1" s="1"/>
  <c r="X4982" i="1"/>
  <c r="AA4982" i="1" s="1"/>
  <c r="X4983" i="1"/>
  <c r="Y4983" i="1" s="1"/>
  <c r="X4984" i="1"/>
  <c r="Y4984" i="1" s="1"/>
  <c r="X4985" i="1"/>
  <c r="Y4985" i="1" s="1"/>
  <c r="X4986" i="1"/>
  <c r="AA4986" i="1" s="1"/>
  <c r="X4987" i="1"/>
  <c r="AA4987" i="1" s="1"/>
  <c r="X4988" i="1"/>
  <c r="Y4988" i="1" s="1"/>
  <c r="X4989" i="1"/>
  <c r="AA4989" i="1" s="1"/>
  <c r="X4990" i="1"/>
  <c r="Y4990" i="1" s="1"/>
  <c r="X4991" i="1"/>
  <c r="Y4991" i="1" s="1"/>
  <c r="X4992" i="1"/>
  <c r="Y4992" i="1" s="1"/>
  <c r="X4993" i="1"/>
  <c r="AA4993" i="1" s="1"/>
  <c r="X4994" i="1"/>
  <c r="Y4994" i="1" s="1"/>
  <c r="X4995" i="1"/>
  <c r="AA4995" i="1" s="1"/>
  <c r="X4996" i="1"/>
  <c r="Y4996" i="1" s="1"/>
  <c r="X4997" i="1"/>
  <c r="AA4997" i="1" s="1"/>
  <c r="X4998" i="1"/>
  <c r="AA4998" i="1" s="1"/>
  <c r="X4999" i="1"/>
  <c r="X5000" i="1"/>
  <c r="Y5000" i="1" s="1"/>
  <c r="X5001" i="1"/>
  <c r="Y5001" i="1" s="1"/>
  <c r="X5002" i="1"/>
  <c r="Y5002" i="1" s="1"/>
  <c r="X5003" i="1"/>
  <c r="X5004" i="1"/>
  <c r="Y5004" i="1" s="1"/>
  <c r="X5005" i="1"/>
  <c r="Y5005" i="1" s="1"/>
  <c r="X5006" i="1"/>
  <c r="AA5006" i="1" s="1"/>
  <c r="X5007" i="1"/>
  <c r="AA5007" i="1" s="1"/>
  <c r="X5008" i="1"/>
  <c r="Y5008" i="1" s="1"/>
  <c r="X5009" i="1"/>
  <c r="AA5009" i="1" s="1"/>
  <c r="X5010" i="1"/>
  <c r="Y5010" i="1" s="1"/>
  <c r="X5011" i="1"/>
  <c r="Y5011" i="1" s="1"/>
  <c r="X5012" i="1"/>
  <c r="Y5012" i="1" s="1"/>
  <c r="X5013" i="1"/>
  <c r="Y5013" i="1" s="1"/>
  <c r="X5014" i="1"/>
  <c r="AA5014" i="1" s="1"/>
  <c r="X5015" i="1"/>
  <c r="X5016" i="1"/>
  <c r="Y5016" i="1" s="1"/>
  <c r="X5017" i="1"/>
  <c r="Y5017" i="1" s="1"/>
  <c r="X5018" i="1"/>
  <c r="AA5018" i="1" s="1"/>
  <c r="X5019" i="1"/>
  <c r="X5020" i="1"/>
  <c r="Y5020" i="1" s="1"/>
  <c r="X5021" i="1"/>
  <c r="AA5021" i="1" s="1"/>
  <c r="X5022" i="1"/>
  <c r="Y5022" i="1" s="1"/>
  <c r="X5023" i="1"/>
  <c r="X5024" i="1"/>
  <c r="Y5024" i="1" s="1"/>
  <c r="X5025" i="1"/>
  <c r="AA5025" i="1" s="1"/>
  <c r="X5026" i="1"/>
  <c r="Y5026" i="1" s="1"/>
  <c r="X5027" i="1"/>
  <c r="X5028" i="1"/>
  <c r="Y5028" i="1" s="1"/>
  <c r="X5029" i="1"/>
  <c r="AA5029" i="1" s="1"/>
  <c r="X5030" i="1"/>
  <c r="AA5030" i="1" s="1"/>
  <c r="X5031" i="1"/>
  <c r="Y5031" i="1" s="1"/>
  <c r="X5032" i="1"/>
  <c r="Y5032" i="1" s="1"/>
  <c r="X5033" i="1"/>
  <c r="Y5033" i="1" s="1"/>
  <c r="X5034" i="1"/>
  <c r="Y5034" i="1" s="1"/>
  <c r="X5035" i="1"/>
  <c r="AA5035" i="1" s="1"/>
  <c r="X5036" i="1"/>
  <c r="Y5036" i="1" s="1"/>
  <c r="X5037" i="1"/>
  <c r="Y5037" i="1" s="1"/>
  <c r="X5038" i="1"/>
  <c r="AA5038" i="1" s="1"/>
  <c r="X5039" i="1"/>
  <c r="X5040" i="1"/>
  <c r="Y5040" i="1" s="1"/>
  <c r="X5041" i="1"/>
  <c r="AA5041" i="1" s="1"/>
  <c r="X5042" i="1"/>
  <c r="Y5042" i="1" s="1"/>
  <c r="X5043" i="1"/>
  <c r="X5044" i="1"/>
  <c r="Y5044" i="1" s="1"/>
  <c r="X5045" i="1"/>
  <c r="Y5045" i="1" s="1"/>
  <c r="X5046" i="1"/>
  <c r="AA5046" i="1" s="1"/>
  <c r="X5047" i="1"/>
  <c r="AA5047" i="1" s="1"/>
  <c r="X5048" i="1"/>
  <c r="Y5048" i="1" s="1"/>
  <c r="X5049" i="1"/>
  <c r="Y5049" i="1" s="1"/>
  <c r="X5050" i="1"/>
  <c r="AA5050" i="1" s="1"/>
  <c r="X5051" i="1"/>
  <c r="Y5051" i="1" s="1"/>
  <c r="X5052" i="1"/>
  <c r="Y5052" i="1" s="1"/>
  <c r="X5053" i="1"/>
  <c r="AA5053" i="1" s="1"/>
  <c r="X5054" i="1"/>
  <c r="Y5054" i="1" s="1"/>
  <c r="X5055" i="1"/>
  <c r="X5056" i="1"/>
  <c r="Y5056" i="1" s="1"/>
  <c r="X5057" i="1"/>
  <c r="AA5057" i="1" s="1"/>
  <c r="X5058" i="1"/>
  <c r="Y5058" i="1" s="1"/>
  <c r="X5059" i="1"/>
  <c r="X5060" i="1"/>
  <c r="Y5060" i="1" s="1"/>
  <c r="X5061" i="1"/>
  <c r="AA5061" i="1" s="1"/>
  <c r="X5062" i="1"/>
  <c r="AA5062" i="1" s="1"/>
  <c r="X5063" i="1"/>
  <c r="Y5063" i="1" s="1"/>
  <c r="X5064" i="1"/>
  <c r="Y5064" i="1" s="1"/>
  <c r="X5065" i="1"/>
  <c r="Y5065" i="1" s="1"/>
  <c r="X5066" i="1"/>
  <c r="Y5066" i="1" s="1"/>
  <c r="X5067" i="1"/>
  <c r="AA5067" i="1" s="1"/>
  <c r="X5068" i="1"/>
  <c r="Y5068" i="1" s="1"/>
  <c r="X5069" i="1"/>
  <c r="Y5069" i="1" s="1"/>
  <c r="X5070" i="1"/>
  <c r="AA5070" i="1" s="1"/>
  <c r="X5071" i="1"/>
  <c r="X5072" i="1"/>
  <c r="Y5072" i="1" s="1"/>
  <c r="X5073" i="1"/>
  <c r="AA5073" i="1" s="1"/>
  <c r="X5074" i="1"/>
  <c r="Y5074" i="1" s="1"/>
  <c r="X5075" i="1"/>
  <c r="X5076" i="1"/>
  <c r="Y5076" i="1" s="1"/>
  <c r="X5077" i="1"/>
  <c r="Y5077" i="1" s="1"/>
  <c r="X5078" i="1"/>
  <c r="AA5078" i="1" s="1"/>
  <c r="X5079" i="1"/>
  <c r="X5080" i="1"/>
  <c r="Y5080" i="1" s="1"/>
  <c r="X5081" i="1"/>
  <c r="Y5081" i="1" s="1"/>
  <c r="X5082" i="1"/>
  <c r="AA5082" i="1" s="1"/>
  <c r="X5083" i="1"/>
  <c r="Y5083" i="1" s="1"/>
  <c r="X5084" i="1"/>
  <c r="Y5084" i="1" s="1"/>
  <c r="X5085" i="1"/>
  <c r="AA5085" i="1" s="1"/>
  <c r="X5086" i="1"/>
  <c r="Y5086" i="1" s="1"/>
  <c r="X5087" i="1"/>
  <c r="AA5087" i="1" s="1"/>
  <c r="X5088" i="1"/>
  <c r="Y5088" i="1" s="1"/>
  <c r="X5089" i="1"/>
  <c r="AA5089" i="1" s="1"/>
  <c r="X5090" i="1"/>
  <c r="Y5090" i="1" s="1"/>
  <c r="X5091" i="1"/>
  <c r="X5092" i="1"/>
  <c r="Y5092" i="1" s="1"/>
  <c r="X5093" i="1"/>
  <c r="AA5093" i="1" s="1"/>
  <c r="X5094" i="1"/>
  <c r="AA5094" i="1" s="1"/>
  <c r="X5095" i="1"/>
  <c r="Y5095" i="1" s="1"/>
  <c r="X5096" i="1"/>
  <c r="Y5096" i="1" s="1"/>
  <c r="X5097" i="1"/>
  <c r="Y5097" i="1" s="1"/>
  <c r="X5098" i="1"/>
  <c r="AA5098" i="1" s="1"/>
  <c r="Z5098" i="1"/>
  <c r="AB5098" i="1"/>
  <c r="F5098" i="1" s="1"/>
  <c r="G5098" i="1" s="1"/>
  <c r="AC5098" i="1"/>
  <c r="V5098" i="1"/>
  <c r="L5098" i="1"/>
  <c r="A268" i="20"/>
  <c r="Z4925" i="1"/>
  <c r="AB4925" i="1"/>
  <c r="F4925" i="1" s="1"/>
  <c r="G4925" i="1" s="1"/>
  <c r="AC4925" i="1"/>
  <c r="Z4926" i="1"/>
  <c r="AB4926" i="1"/>
  <c r="F4926" i="1" s="1"/>
  <c r="G4926" i="1" s="1"/>
  <c r="AC4926" i="1"/>
  <c r="Z4927" i="1"/>
  <c r="AB4927" i="1"/>
  <c r="F4927" i="1" s="1"/>
  <c r="G4927" i="1" s="1"/>
  <c r="AC4927" i="1"/>
  <c r="Z4928" i="1"/>
  <c r="AB4928" i="1"/>
  <c r="F4928" i="1" s="1"/>
  <c r="G4928" i="1" s="1"/>
  <c r="AC4928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A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A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A4947" i="1"/>
  <c r="AB4947" i="1"/>
  <c r="F4947" i="1" s="1"/>
  <c r="G4947" i="1" s="1"/>
  <c r="AC4947" i="1"/>
  <c r="Z4948" i="1"/>
  <c r="AA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Y4951" i="1"/>
  <c r="Z4951" i="1"/>
  <c r="AA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Y4955" i="1"/>
  <c r="Z4955" i="1"/>
  <c r="AA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Y4959" i="1"/>
  <c r="Z4959" i="1"/>
  <c r="AA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Y4963" i="1"/>
  <c r="Z4963" i="1"/>
  <c r="AA4963" i="1"/>
  <c r="AB4963" i="1"/>
  <c r="F4963" i="1" s="1"/>
  <c r="G4963" i="1" s="1"/>
  <c r="AC4963" i="1"/>
  <c r="Z4964" i="1"/>
  <c r="AA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A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Y4971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A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Y4979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A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Y4987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A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Y4995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Y4999" i="1"/>
  <c r="Z4999" i="1"/>
  <c r="AA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Y5003" i="1"/>
  <c r="Z5003" i="1"/>
  <c r="AA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Y5007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A5011" i="1"/>
  <c r="AB5011" i="1"/>
  <c r="F5011" i="1" s="1"/>
  <c r="G5011" i="1" s="1"/>
  <c r="AC5011" i="1"/>
  <c r="Z5012" i="1"/>
  <c r="AA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Y5015" i="1"/>
  <c r="Z5015" i="1"/>
  <c r="AA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Y5019" i="1"/>
  <c r="Z5019" i="1"/>
  <c r="AA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Y5023" i="1"/>
  <c r="Z5023" i="1"/>
  <c r="AA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Y5027" i="1"/>
  <c r="Z5027" i="1"/>
  <c r="AA5027" i="1"/>
  <c r="AB5027" i="1"/>
  <c r="F5027" i="1" s="1"/>
  <c r="G5027" i="1" s="1"/>
  <c r="AC5027" i="1"/>
  <c r="Z5028" i="1"/>
  <c r="AA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A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Y5035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Y5039" i="1"/>
  <c r="Z5039" i="1"/>
  <c r="AA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Y5043" i="1"/>
  <c r="Z5043" i="1"/>
  <c r="AA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Y5047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A5051" i="1"/>
  <c r="AB5051" i="1"/>
  <c r="F5051" i="1" s="1"/>
  <c r="G5051" i="1" s="1"/>
  <c r="AC5051" i="1"/>
  <c r="Z5052" i="1"/>
  <c r="AA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Y5055" i="1"/>
  <c r="Z5055" i="1"/>
  <c r="AA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Y5059" i="1"/>
  <c r="Z5059" i="1"/>
  <c r="AA5059" i="1"/>
  <c r="AB5059" i="1"/>
  <c r="F5059" i="1" s="1"/>
  <c r="G5059" i="1" s="1"/>
  <c r="AC5059" i="1"/>
  <c r="Z5060" i="1"/>
  <c r="AA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A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Y5067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Y5071" i="1"/>
  <c r="Z5071" i="1"/>
  <c r="AA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Y5075" i="1"/>
  <c r="Z5075" i="1"/>
  <c r="AA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Y5079" i="1"/>
  <c r="Z5079" i="1"/>
  <c r="AA5079" i="1"/>
  <c r="AB5079" i="1"/>
  <c r="F5079" i="1" s="1"/>
  <c r="G5079" i="1" s="1"/>
  <c r="AC5079" i="1"/>
  <c r="Z5080" i="1"/>
  <c r="AA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A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Y5087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Y5091" i="1"/>
  <c r="Z5091" i="1"/>
  <c r="AA5091" i="1"/>
  <c r="AB5091" i="1"/>
  <c r="F5091" i="1" s="1"/>
  <c r="G5091" i="1" s="1"/>
  <c r="AC5091" i="1"/>
  <c r="Z5092" i="1"/>
  <c r="AA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A5095" i="1"/>
  <c r="AB5095" i="1"/>
  <c r="F5095" i="1" s="1"/>
  <c r="G5095" i="1" s="1"/>
  <c r="AC5095" i="1"/>
  <c r="Z5096" i="1"/>
  <c r="AA5096" i="1"/>
  <c r="AB5096" i="1"/>
  <c r="F5096" i="1" s="1"/>
  <c r="G5096" i="1" s="1"/>
  <c r="AC5096" i="1"/>
  <c r="Z5097" i="1"/>
  <c r="AB5097" i="1"/>
  <c r="F5097" i="1" s="1"/>
  <c r="G5097" i="1" s="1"/>
  <c r="AC5097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4651" i="1"/>
  <c r="V4651" i="1"/>
  <c r="X4651" i="1"/>
  <c r="AA4651" i="1" s="1"/>
  <c r="Z4651" i="1"/>
  <c r="AB4651" i="1"/>
  <c r="F4651" i="1" s="1"/>
  <c r="G4651" i="1" s="1"/>
  <c r="AC4651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X4827" i="1"/>
  <c r="Y4827" i="1" s="1"/>
  <c r="Z4827" i="1"/>
  <c r="AB4827" i="1"/>
  <c r="F4827" i="1" s="1"/>
  <c r="G4827" i="1" s="1"/>
  <c r="AC4827" i="1"/>
  <c r="AA4828" i="1"/>
  <c r="Z4828" i="1"/>
  <c r="AB4828" i="1"/>
  <c r="F4828" i="1" s="1"/>
  <c r="G4828" i="1" s="1"/>
  <c r="AC4828" i="1"/>
  <c r="X4829" i="1"/>
  <c r="Y4829" i="1" s="1"/>
  <c r="Z4829" i="1"/>
  <c r="AB4829" i="1"/>
  <c r="F4829" i="1" s="1"/>
  <c r="G4829" i="1" s="1"/>
  <c r="AC4829" i="1"/>
  <c r="X4830" i="1"/>
  <c r="Y4830" i="1" s="1"/>
  <c r="Z4830" i="1"/>
  <c r="AB4830" i="1"/>
  <c r="F4830" i="1" s="1"/>
  <c r="G4830" i="1" s="1"/>
  <c r="AC4830" i="1"/>
  <c r="X4831" i="1"/>
  <c r="Y4831" i="1" s="1"/>
  <c r="Z4831" i="1"/>
  <c r="AB4831" i="1"/>
  <c r="F4831" i="1" s="1"/>
  <c r="G4831" i="1" s="1"/>
  <c r="AC4831" i="1"/>
  <c r="X4832" i="1"/>
  <c r="Y4832" i="1" s="1"/>
  <c r="Z4832" i="1"/>
  <c r="AB4832" i="1"/>
  <c r="F4832" i="1" s="1"/>
  <c r="G4832" i="1" s="1"/>
  <c r="AC4832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X4836" i="1"/>
  <c r="Y4836" i="1" s="1"/>
  <c r="Z4836" i="1"/>
  <c r="AB4836" i="1"/>
  <c r="F4836" i="1" s="1"/>
  <c r="G4836" i="1" s="1"/>
  <c r="AC4836" i="1"/>
  <c r="X4837" i="1"/>
  <c r="Y4837" i="1" s="1"/>
  <c r="Z4837" i="1"/>
  <c r="AB4837" i="1"/>
  <c r="F4837" i="1" s="1"/>
  <c r="G4837" i="1" s="1"/>
  <c r="AC4837" i="1"/>
  <c r="X4838" i="1"/>
  <c r="Y4838" i="1" s="1"/>
  <c r="Z4838" i="1"/>
  <c r="AB4838" i="1"/>
  <c r="F4838" i="1" s="1"/>
  <c r="G4838" i="1" s="1"/>
  <c r="AC4838" i="1"/>
  <c r="X4839" i="1"/>
  <c r="Y4839" i="1" s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X4842" i="1"/>
  <c r="Y4842" i="1" s="1"/>
  <c r="Z4842" i="1"/>
  <c r="AB4842" i="1"/>
  <c r="F4842" i="1" s="1"/>
  <c r="G4842" i="1" s="1"/>
  <c r="AC4842" i="1"/>
  <c r="X4843" i="1"/>
  <c r="Y4843" i="1" s="1"/>
  <c r="Z4843" i="1"/>
  <c r="AB4843" i="1"/>
  <c r="F4843" i="1" s="1"/>
  <c r="G4843" i="1" s="1"/>
  <c r="AC4843" i="1"/>
  <c r="X4844" i="1"/>
  <c r="Y4844" i="1" s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AA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X4860" i="1"/>
  <c r="Y4860" i="1" s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X4864" i="1"/>
  <c r="Y4864" i="1" s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X4866" i="1"/>
  <c r="Y4866" i="1" s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X4868" i="1"/>
  <c r="Y4868" i="1" s="1"/>
  <c r="Z4868" i="1"/>
  <c r="AB4868" i="1"/>
  <c r="F4868" i="1" s="1"/>
  <c r="G4868" i="1" s="1"/>
  <c r="AC4868" i="1"/>
  <c r="X4869" i="1"/>
  <c r="Y4869" i="1" s="1"/>
  <c r="Z4869" i="1"/>
  <c r="AB4869" i="1"/>
  <c r="F4869" i="1" s="1"/>
  <c r="G4869" i="1" s="1"/>
  <c r="AC4869" i="1"/>
  <c r="X4870" i="1"/>
  <c r="Y4870" i="1" s="1"/>
  <c r="Z4870" i="1"/>
  <c r="AB4870" i="1"/>
  <c r="F4870" i="1" s="1"/>
  <c r="G4870" i="1" s="1"/>
  <c r="AC4870" i="1"/>
  <c r="X4871" i="1"/>
  <c r="Y4871" i="1" s="1"/>
  <c r="Z4871" i="1"/>
  <c r="AB4871" i="1"/>
  <c r="F4871" i="1" s="1"/>
  <c r="G4871" i="1" s="1"/>
  <c r="AC4871" i="1"/>
  <c r="X4872" i="1"/>
  <c r="Y4872" i="1" s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X4874" i="1"/>
  <c r="Y4874" i="1" s="1"/>
  <c r="Z4874" i="1"/>
  <c r="AB4874" i="1"/>
  <c r="F4874" i="1" s="1"/>
  <c r="G4874" i="1" s="1"/>
  <c r="AC4874" i="1"/>
  <c r="X4875" i="1"/>
  <c r="Y4875" i="1" s="1"/>
  <c r="Z4875" i="1"/>
  <c r="AB4875" i="1"/>
  <c r="F4875" i="1" s="1"/>
  <c r="G4875" i="1" s="1"/>
  <c r="AC4875" i="1"/>
  <c r="X4876" i="1"/>
  <c r="AA4876" i="1" s="1"/>
  <c r="Z4876" i="1"/>
  <c r="AB4876" i="1"/>
  <c r="F4876" i="1" s="1"/>
  <c r="G4876" i="1" s="1"/>
  <c r="AC4876" i="1"/>
  <c r="X4877" i="1"/>
  <c r="Y4877" i="1" s="1"/>
  <c r="Z4877" i="1"/>
  <c r="AB4877" i="1"/>
  <c r="F4877" i="1" s="1"/>
  <c r="G4877" i="1" s="1"/>
  <c r="AC4877" i="1"/>
  <c r="X4878" i="1"/>
  <c r="Y4878" i="1" s="1"/>
  <c r="Z4878" i="1"/>
  <c r="AB4878" i="1"/>
  <c r="F4878" i="1" s="1"/>
  <c r="G4878" i="1" s="1"/>
  <c r="AC4878" i="1"/>
  <c r="X4879" i="1"/>
  <c r="Y4879" i="1" s="1"/>
  <c r="Z4879" i="1"/>
  <c r="AB4879" i="1"/>
  <c r="F4879" i="1" s="1"/>
  <c r="G4879" i="1" s="1"/>
  <c r="AC4879" i="1"/>
  <c r="X4880" i="1"/>
  <c r="Y4880" i="1" s="1"/>
  <c r="Z4880" i="1"/>
  <c r="AB4880" i="1"/>
  <c r="F4880" i="1" s="1"/>
  <c r="G4880" i="1" s="1"/>
  <c r="AC4880" i="1"/>
  <c r="X4881" i="1"/>
  <c r="Y4881" i="1" s="1"/>
  <c r="Z4881" i="1"/>
  <c r="AB4881" i="1"/>
  <c r="F4881" i="1" s="1"/>
  <c r="G4881" i="1" s="1"/>
  <c r="AC4881" i="1"/>
  <c r="X4882" i="1"/>
  <c r="Y4882" i="1" s="1"/>
  <c r="Z4882" i="1"/>
  <c r="AB4882" i="1"/>
  <c r="F4882" i="1" s="1"/>
  <c r="G4882" i="1" s="1"/>
  <c r="AC4882" i="1"/>
  <c r="X4883" i="1"/>
  <c r="Y4883" i="1" s="1"/>
  <c r="Z4883" i="1"/>
  <c r="AB4883" i="1"/>
  <c r="F4883" i="1" s="1"/>
  <c r="G4883" i="1" s="1"/>
  <c r="AC4883" i="1"/>
  <c r="X4884" i="1"/>
  <c r="AA4884" i="1" s="1"/>
  <c r="Z4884" i="1"/>
  <c r="AB4884" i="1"/>
  <c r="F4884" i="1" s="1"/>
  <c r="G4884" i="1" s="1"/>
  <c r="AC4884" i="1"/>
  <c r="X4885" i="1"/>
  <c r="Y4885" i="1" s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X4887" i="1"/>
  <c r="Y4887" i="1" s="1"/>
  <c r="Z4887" i="1"/>
  <c r="AB4887" i="1"/>
  <c r="F4887" i="1" s="1"/>
  <c r="G4887" i="1" s="1"/>
  <c r="AC4887" i="1"/>
  <c r="X4888" i="1"/>
  <c r="Y4888" i="1" s="1"/>
  <c r="Z4888" i="1"/>
  <c r="AB4888" i="1"/>
  <c r="F4888" i="1" s="1"/>
  <c r="G4888" i="1" s="1"/>
  <c r="AC4888" i="1"/>
  <c r="X4889" i="1"/>
  <c r="Y4889" i="1" s="1"/>
  <c r="Z4889" i="1"/>
  <c r="AB4889" i="1"/>
  <c r="F4889" i="1" s="1"/>
  <c r="G4889" i="1" s="1"/>
  <c r="AC4889" i="1"/>
  <c r="X4890" i="1"/>
  <c r="Y4890" i="1" s="1"/>
  <c r="Z4890" i="1"/>
  <c r="AB4890" i="1"/>
  <c r="F4890" i="1" s="1"/>
  <c r="G4890" i="1" s="1"/>
  <c r="AC4890" i="1"/>
  <c r="X4891" i="1"/>
  <c r="Y4891" i="1" s="1"/>
  <c r="Z4891" i="1"/>
  <c r="AB4891" i="1"/>
  <c r="F4891" i="1" s="1"/>
  <c r="G4891" i="1" s="1"/>
  <c r="AC4891" i="1"/>
  <c r="X4892" i="1"/>
  <c r="AA4892" i="1" s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X4894" i="1"/>
  <c r="Y4894" i="1" s="1"/>
  <c r="Z4894" i="1"/>
  <c r="AB4894" i="1"/>
  <c r="F4894" i="1" s="1"/>
  <c r="G4894" i="1" s="1"/>
  <c r="AC4894" i="1"/>
  <c r="X4895" i="1"/>
  <c r="Y4895" i="1" s="1"/>
  <c r="Z4895" i="1"/>
  <c r="AB4895" i="1"/>
  <c r="F4895" i="1" s="1"/>
  <c r="G4895" i="1" s="1"/>
  <c r="AC4895" i="1"/>
  <c r="X4896" i="1"/>
  <c r="AA4896" i="1" s="1"/>
  <c r="Z4896" i="1"/>
  <c r="AB4896" i="1"/>
  <c r="F4896" i="1" s="1"/>
  <c r="G4896" i="1" s="1"/>
  <c r="AC4896" i="1"/>
  <c r="X4897" i="1"/>
  <c r="Y4897" i="1" s="1"/>
  <c r="Z4897" i="1"/>
  <c r="AB4897" i="1"/>
  <c r="F4897" i="1" s="1"/>
  <c r="G4897" i="1" s="1"/>
  <c r="AC4897" i="1"/>
  <c r="X4898" i="1"/>
  <c r="Y4898" i="1" s="1"/>
  <c r="Z4898" i="1"/>
  <c r="AB4898" i="1"/>
  <c r="F4898" i="1" s="1"/>
  <c r="G4898" i="1" s="1"/>
  <c r="AC4898" i="1"/>
  <c r="X4899" i="1"/>
  <c r="Y4899" i="1" s="1"/>
  <c r="Z4899" i="1"/>
  <c r="AB4899" i="1"/>
  <c r="F4899" i="1" s="1"/>
  <c r="G4899" i="1" s="1"/>
  <c r="AC4899" i="1"/>
  <c r="X4900" i="1"/>
  <c r="AA4900" i="1" s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Y4903" i="1" s="1"/>
  <c r="Z4903" i="1"/>
  <c r="AB4903" i="1"/>
  <c r="F4903" i="1" s="1"/>
  <c r="G4903" i="1" s="1"/>
  <c r="AC4903" i="1"/>
  <c r="X4904" i="1"/>
  <c r="Y4904" i="1" s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X4906" i="1"/>
  <c r="Y4906" i="1" s="1"/>
  <c r="Z4906" i="1"/>
  <c r="AB4906" i="1"/>
  <c r="F4906" i="1" s="1"/>
  <c r="G4906" i="1" s="1"/>
  <c r="AC4906" i="1"/>
  <c r="X4907" i="1"/>
  <c r="Y4907" i="1" s="1"/>
  <c r="Z4907" i="1"/>
  <c r="AB4907" i="1"/>
  <c r="F4907" i="1" s="1"/>
  <c r="G4907" i="1" s="1"/>
  <c r="AC4907" i="1"/>
  <c r="X4908" i="1"/>
  <c r="AA4908" i="1" s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X4913" i="1"/>
  <c r="Y4913" i="1" s="1"/>
  <c r="Z4913" i="1"/>
  <c r="AB4913" i="1"/>
  <c r="F4913" i="1" s="1"/>
  <c r="G4913" i="1" s="1"/>
  <c r="AC4913" i="1"/>
  <c r="X4914" i="1"/>
  <c r="Y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AA4916" i="1" s="1"/>
  <c r="Z4916" i="1"/>
  <c r="AB4916" i="1"/>
  <c r="F4916" i="1" s="1"/>
  <c r="G4916" i="1" s="1"/>
  <c r="AC4916" i="1"/>
  <c r="X4917" i="1"/>
  <c r="Y4917" i="1" s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A4827" i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A5044" i="1" l="1"/>
  <c r="AA5004" i="1"/>
  <c r="AA5088" i="1"/>
  <c r="AA5068" i="1"/>
  <c r="AA5036" i="1"/>
  <c r="AA4996" i="1"/>
  <c r="Y4927" i="1"/>
  <c r="AA5020" i="1"/>
  <c r="AA4980" i="1"/>
  <c r="AA4928" i="1"/>
  <c r="Y5073" i="1"/>
  <c r="Y4933" i="1"/>
  <c r="AA4988" i="1"/>
  <c r="AA4972" i="1"/>
  <c r="AA4956" i="1"/>
  <c r="AA4940" i="1"/>
  <c r="AA5076" i="1"/>
  <c r="AA5072" i="1"/>
  <c r="AA5056" i="1"/>
  <c r="AA5040" i="1"/>
  <c r="AA5024" i="1"/>
  <c r="AA5008" i="1"/>
  <c r="AA4992" i="1"/>
  <c r="AA4976" i="1"/>
  <c r="AA4960" i="1"/>
  <c r="AA4944" i="1"/>
  <c r="AA5084" i="1"/>
  <c r="AA5064" i="1"/>
  <c r="AA5048" i="1"/>
  <c r="AA5032" i="1"/>
  <c r="AA5016" i="1"/>
  <c r="AA5000" i="1"/>
  <c r="AA4984" i="1"/>
  <c r="AA4968" i="1"/>
  <c r="AA4952" i="1"/>
  <c r="AA4936" i="1"/>
  <c r="AA4932" i="1"/>
  <c r="Y5009" i="1"/>
  <c r="Y5061" i="1"/>
  <c r="AA5045" i="1"/>
  <c r="Y4965" i="1"/>
  <c r="AA4949" i="1"/>
  <c r="Y5093" i="1"/>
  <c r="AA5077" i="1"/>
  <c r="Y5041" i="1"/>
  <c r="Y4997" i="1"/>
  <c r="AA4981" i="1"/>
  <c r="Y4945" i="1"/>
  <c r="Y5029" i="1"/>
  <c r="AA5013" i="1"/>
  <c r="Y4977" i="1"/>
  <c r="AA5097" i="1"/>
  <c r="AA5065" i="1"/>
  <c r="AA5033" i="1"/>
  <c r="AA5001" i="1"/>
  <c r="AA4969" i="1"/>
  <c r="AA4937" i="1"/>
  <c r="AA5066" i="1"/>
  <c r="AA5034" i="1"/>
  <c r="AA5002" i="1"/>
  <c r="Y5070" i="1"/>
  <c r="Y5038" i="1"/>
  <c r="Y5006" i="1"/>
  <c r="AA4970" i="1"/>
  <c r="AA4938" i="1"/>
  <c r="Y5094" i="1"/>
  <c r="AA5090" i="1"/>
  <c r="AA5086" i="1"/>
  <c r="Y5062" i="1"/>
  <c r="AA5058" i="1"/>
  <c r="AA5054" i="1"/>
  <c r="Y5030" i="1"/>
  <c r="AA5026" i="1"/>
  <c r="AA5022" i="1"/>
  <c r="Y4998" i="1"/>
  <c r="AA4994" i="1"/>
  <c r="AA4990" i="1"/>
  <c r="Y5082" i="1"/>
  <c r="Y5078" i="1"/>
  <c r="AA5074" i="1"/>
  <c r="Y5050" i="1"/>
  <c r="Y5046" i="1"/>
  <c r="AA5042" i="1"/>
  <c r="Y5018" i="1"/>
  <c r="Y5014" i="1"/>
  <c r="AA5010" i="1"/>
  <c r="Y4986" i="1"/>
  <c r="Y4966" i="1"/>
  <c r="AA4962" i="1"/>
  <c r="Y4954" i="1"/>
  <c r="Y4934" i="1"/>
  <c r="AA4930" i="1"/>
  <c r="Y4982" i="1"/>
  <c r="AA4978" i="1"/>
  <c r="Y4974" i="1"/>
  <c r="AA4958" i="1"/>
  <c r="Y4950" i="1"/>
  <c r="AA4946" i="1"/>
  <c r="Y4942" i="1"/>
  <c r="AA4926" i="1"/>
  <c r="Y5085" i="1"/>
  <c r="AA5069" i="1"/>
  <c r="Y5053" i="1"/>
  <c r="AA5037" i="1"/>
  <c r="Y5021" i="1"/>
  <c r="AA5005" i="1"/>
  <c r="Y4989" i="1"/>
  <c r="AA4973" i="1"/>
  <c r="Y4957" i="1"/>
  <c r="AA4941" i="1"/>
  <c r="Y4925" i="1"/>
  <c r="Y5089" i="1"/>
  <c r="AA5081" i="1"/>
  <c r="Y5057" i="1"/>
  <c r="AA5049" i="1"/>
  <c r="Y5025" i="1"/>
  <c r="AA5017" i="1"/>
  <c r="Y4993" i="1"/>
  <c r="AA4985" i="1"/>
  <c r="Y4961" i="1"/>
  <c r="AA4953" i="1"/>
  <c r="Y4929" i="1"/>
  <c r="Y4651" i="1"/>
  <c r="Y4828" i="1"/>
  <c r="AA5099" i="1"/>
  <c r="Y5098" i="1"/>
  <c r="Y4896" i="1"/>
  <c r="Y4892" i="1"/>
  <c r="Y4916" i="1"/>
  <c r="AA4912" i="1"/>
  <c r="Y4884" i="1"/>
  <c r="AA4904" i="1"/>
  <c r="AA4872" i="1"/>
  <c r="AA4848" i="1"/>
  <c r="AA4924" i="1"/>
  <c r="Y4900" i="1"/>
  <c r="AA4836" i="1"/>
  <c r="AA4888" i="1"/>
  <c r="Y4908" i="1"/>
  <c r="AA4868" i="1"/>
  <c r="AA4864" i="1"/>
  <c r="Y4876" i="1"/>
  <c r="AA4860" i="1"/>
  <c r="AA4832" i="1"/>
  <c r="AA4880" i="1"/>
  <c r="AA4920" i="1"/>
  <c r="Y4856" i="1"/>
  <c r="AA4852" i="1"/>
  <c r="AA4840" i="1"/>
  <c r="AA4844" i="1"/>
  <c r="AA4918" i="1"/>
  <c r="AA4914" i="1"/>
  <c r="AA4910" i="1"/>
  <c r="AA4906" i="1"/>
  <c r="AA4902" i="1"/>
  <c r="AA4898" i="1"/>
  <c r="AA4894" i="1"/>
  <c r="AA4890" i="1"/>
  <c r="AA4886" i="1"/>
  <c r="AA4882" i="1"/>
  <c r="AA4878" i="1"/>
  <c r="AA4874" i="1"/>
  <c r="AA4870" i="1"/>
  <c r="AA4866" i="1"/>
  <c r="AA4862" i="1"/>
  <c r="AA4858" i="1"/>
  <c r="AA4854" i="1"/>
  <c r="AA4850" i="1"/>
  <c r="AA4846" i="1"/>
  <c r="AA4842" i="1"/>
  <c r="AA4838" i="1"/>
  <c r="AA4834" i="1"/>
  <c r="AA4830" i="1"/>
  <c r="AA4922" i="1"/>
  <c r="AA4923" i="1"/>
  <c r="AA4921" i="1"/>
  <c r="AA4915" i="1"/>
  <c r="AA4911" i="1"/>
  <c r="AA4907" i="1"/>
  <c r="AA4905" i="1"/>
  <c r="AA4901" i="1"/>
  <c r="AA4897" i="1"/>
  <c r="AA4895" i="1"/>
  <c r="AA4891" i="1"/>
  <c r="AA4887" i="1"/>
  <c r="AA4883" i="1"/>
  <c r="AA4879" i="1"/>
  <c r="AA4873" i="1"/>
  <c r="AA4871" i="1"/>
  <c r="AA4867" i="1"/>
  <c r="AA4865" i="1"/>
  <c r="AA4861" i="1"/>
  <c r="AA4855" i="1"/>
  <c r="AA4853" i="1"/>
  <c r="AA4851" i="1"/>
  <c r="AA4849" i="1"/>
  <c r="AA4847" i="1"/>
  <c r="AA4845" i="1"/>
  <c r="AA4843" i="1"/>
  <c r="AA4841" i="1"/>
  <c r="AA4839" i="1"/>
  <c r="AA4837" i="1"/>
  <c r="AA4835" i="1"/>
  <c r="AA4833" i="1"/>
  <c r="AA4831" i="1"/>
  <c r="AA4829" i="1"/>
  <c r="AA4827" i="1"/>
  <c r="AA4919" i="1"/>
  <c r="AA4917" i="1"/>
  <c r="AA4913" i="1"/>
  <c r="AA4909" i="1"/>
  <c r="AA4903" i="1"/>
  <c r="AA4899" i="1"/>
  <c r="AA4893" i="1"/>
  <c r="AA4889" i="1"/>
  <c r="AA4885" i="1"/>
  <c r="AA4881" i="1"/>
  <c r="AA4877" i="1"/>
  <c r="AA4875" i="1"/>
  <c r="AA4869" i="1"/>
  <c r="AA4863" i="1"/>
  <c r="AA4859" i="1"/>
  <c r="AA4857" i="1"/>
  <c r="B3" i="32"/>
  <c r="L4826" i="1"/>
  <c r="V4826" i="1"/>
  <c r="X4826" i="1"/>
  <c r="AA4826" i="1" s="1"/>
  <c r="Z4826" i="1"/>
  <c r="AB4826" i="1"/>
  <c r="F4826" i="1" s="1"/>
  <c r="G4826" i="1" s="1"/>
  <c r="AC4826" i="1"/>
  <c r="V4825" i="1"/>
  <c r="AA4825" i="1"/>
  <c r="Z4825" i="1"/>
  <c r="AB4825" i="1"/>
  <c r="F4825" i="1" s="1"/>
  <c r="G4825" i="1" s="1"/>
  <c r="AC4825" i="1"/>
  <c r="L4825" i="1"/>
  <c r="V4824" i="1"/>
  <c r="Y4824" i="1"/>
  <c r="Z4824" i="1"/>
  <c r="AB4824" i="1"/>
  <c r="F4824" i="1" s="1"/>
  <c r="G4824" i="1" s="1"/>
  <c r="AC4824" i="1"/>
  <c r="L4824" i="1"/>
  <c r="Z4823" i="1"/>
  <c r="AB4823" i="1"/>
  <c r="F4823" i="1" s="1"/>
  <c r="G4823" i="1" s="1"/>
  <c r="AC4823" i="1"/>
  <c r="AA4823" i="1"/>
  <c r="V4823" i="1"/>
  <c r="L4823" i="1"/>
  <c r="B4" i="32"/>
  <c r="B2" i="32"/>
  <c r="Y4820" i="1"/>
  <c r="Z4820" i="1"/>
  <c r="AB4820" i="1"/>
  <c r="F4820" i="1" s="1"/>
  <c r="G4820" i="1" s="1"/>
  <c r="AC4820" i="1"/>
  <c r="Y4821" i="1"/>
  <c r="Z4821" i="1"/>
  <c r="AB4821" i="1"/>
  <c r="F4821" i="1" s="1"/>
  <c r="G4821" i="1" s="1"/>
  <c r="AC4821" i="1"/>
  <c r="Y4822" i="1"/>
  <c r="Z4822" i="1"/>
  <c r="AB4822" i="1"/>
  <c r="F4822" i="1" s="1"/>
  <c r="G4822" i="1" s="1"/>
  <c r="AC4822" i="1"/>
  <c r="V4820" i="1"/>
  <c r="V4821" i="1"/>
  <c r="V4822" i="1"/>
  <c r="L4822" i="1"/>
  <c r="L4821" i="1"/>
  <c r="L4820" i="1"/>
  <c r="Y4826" i="1" l="1"/>
  <c r="Y4823" i="1"/>
  <c r="AA4824" i="1"/>
  <c r="Y4825" i="1"/>
  <c r="AA4821" i="1"/>
  <c r="AA4820" i="1"/>
  <c r="AA4822" i="1"/>
  <c r="V4817" i="1"/>
  <c r="Y4817" i="1"/>
  <c r="Z4817" i="1"/>
  <c r="AB4817" i="1"/>
  <c r="F4817" i="1" s="1"/>
  <c r="G4817" i="1" s="1"/>
  <c r="AC4817" i="1"/>
  <c r="V4818" i="1"/>
  <c r="X4818" i="1"/>
  <c r="Y4818" i="1" s="1"/>
  <c r="Z4818" i="1"/>
  <c r="AB4818" i="1"/>
  <c r="F4818" i="1" s="1"/>
  <c r="G4818" i="1" s="1"/>
  <c r="AC4818" i="1"/>
  <c r="V4819" i="1"/>
  <c r="Y4819" i="1"/>
  <c r="Z4819" i="1"/>
  <c r="AB4819" i="1"/>
  <c r="F4819" i="1" s="1"/>
  <c r="G4819" i="1" s="1"/>
  <c r="AC4819" i="1"/>
  <c r="L4817" i="1"/>
  <c r="L4818" i="1"/>
  <c r="L4819" i="1"/>
  <c r="Y4813" i="1"/>
  <c r="Z4813" i="1"/>
  <c r="AB4813" i="1"/>
  <c r="F4813" i="1" s="1"/>
  <c r="G4813" i="1" s="1"/>
  <c r="AC4813" i="1"/>
  <c r="AA4814" i="1"/>
  <c r="Z4814" i="1"/>
  <c r="AB4814" i="1"/>
  <c r="F4814" i="1" s="1"/>
  <c r="G4814" i="1" s="1"/>
  <c r="AC4814" i="1"/>
  <c r="Y4815" i="1"/>
  <c r="Z4815" i="1"/>
  <c r="AB4815" i="1"/>
  <c r="F4815" i="1" s="1"/>
  <c r="G4815" i="1" s="1"/>
  <c r="AC4815" i="1"/>
  <c r="AA4816" i="1"/>
  <c r="Z4816" i="1"/>
  <c r="AB4816" i="1"/>
  <c r="F4816" i="1" s="1"/>
  <c r="G4816" i="1" s="1"/>
  <c r="AC4816" i="1"/>
  <c r="V4813" i="1"/>
  <c r="V4814" i="1"/>
  <c r="V4815" i="1"/>
  <c r="V4816" i="1"/>
  <c r="L4813" i="1"/>
  <c r="L4814" i="1"/>
  <c r="L4815" i="1"/>
  <c r="L4816" i="1"/>
  <c r="Y4811" i="1"/>
  <c r="Z4811" i="1"/>
  <c r="AB4811" i="1"/>
  <c r="F4811" i="1" s="1"/>
  <c r="G4811" i="1" s="1"/>
  <c r="AC4811" i="1"/>
  <c r="X4812" i="1"/>
  <c r="Y4812" i="1" s="1"/>
  <c r="Z4812" i="1"/>
  <c r="AB4812" i="1"/>
  <c r="F4812" i="1" s="1"/>
  <c r="G4812" i="1" s="1"/>
  <c r="AC4812" i="1"/>
  <c r="V4811" i="1"/>
  <c r="V4812" i="1"/>
  <c r="L4811" i="1"/>
  <c r="L4812" i="1"/>
  <c r="Z4810" i="1"/>
  <c r="AB4810" i="1"/>
  <c r="F4810" i="1" s="1"/>
  <c r="G4810" i="1" s="1"/>
  <c r="AC4810" i="1"/>
  <c r="Y4810" i="1"/>
  <c r="V4810" i="1"/>
  <c r="L4810" i="1"/>
  <c r="X4803" i="1"/>
  <c r="Y4803" i="1" s="1"/>
  <c r="X4801" i="1"/>
  <c r="AA4801" i="1" s="1"/>
  <c r="AA4800" i="1"/>
  <c r="X4799" i="1"/>
  <c r="AA4799" i="1" s="1"/>
  <c r="X4797" i="1"/>
  <c r="Y4797" i="1" s="1"/>
  <c r="AA4796" i="1"/>
  <c r="X4795" i="1"/>
  <c r="Y4795" i="1" s="1"/>
  <c r="Y4794" i="1"/>
  <c r="X4793" i="1"/>
  <c r="Y4793" i="1" s="1"/>
  <c r="X4792" i="1"/>
  <c r="AA4792" i="1" s="1"/>
  <c r="Y4790" i="1"/>
  <c r="X4789" i="1"/>
  <c r="Y4789" i="1" s="1"/>
  <c r="Y4788" i="1"/>
  <c r="X4786" i="1"/>
  <c r="AA4786" i="1" s="1"/>
  <c r="X4785" i="1"/>
  <c r="Y4785" i="1" s="1"/>
  <c r="X4784" i="1"/>
  <c r="AA4784" i="1" s="1"/>
  <c r="X4783" i="1"/>
  <c r="Y4783" i="1" s="1"/>
  <c r="X4782" i="1"/>
  <c r="AA4782" i="1" s="1"/>
  <c r="X4781" i="1"/>
  <c r="Y4781" i="1" s="1"/>
  <c r="X4780" i="1"/>
  <c r="AA4780" i="1" s="1"/>
  <c r="X4779" i="1"/>
  <c r="AA4779" i="1" s="1"/>
  <c r="X4778" i="1"/>
  <c r="AA4778" i="1" s="1"/>
  <c r="X4777" i="1"/>
  <c r="Y4777" i="1" s="1"/>
  <c r="X4776" i="1"/>
  <c r="Y4776" i="1" s="1"/>
  <c r="X4775" i="1"/>
  <c r="AA4775" i="1" s="1"/>
  <c r="AA4774" i="1"/>
  <c r="X4772" i="1"/>
  <c r="Y4772" i="1" s="1"/>
  <c r="Y4771" i="1"/>
  <c r="X4769" i="1"/>
  <c r="AA4769" i="1" s="1"/>
  <c r="X4767" i="1"/>
  <c r="Y4767" i="1" s="1"/>
  <c r="X4766" i="1"/>
  <c r="AA4766" i="1" s="1"/>
  <c r="X4764" i="1"/>
  <c r="Y4764" i="1" s="1"/>
  <c r="X4761" i="1"/>
  <c r="AA4761" i="1" s="1"/>
  <c r="X4758" i="1"/>
  <c r="Y4758" i="1" s="1"/>
  <c r="X4756" i="1"/>
  <c r="AA4756" i="1" s="1"/>
  <c r="X4755" i="1"/>
  <c r="Y4755" i="1" s="1"/>
  <c r="AA4754" i="1"/>
  <c r="X4750" i="1"/>
  <c r="AA4750" i="1" s="1"/>
  <c r="X4748" i="1"/>
  <c r="AA4748" i="1" s="1"/>
  <c r="X4747" i="1"/>
  <c r="AA4747" i="1" s="1"/>
  <c r="X4746" i="1"/>
  <c r="AA4746" i="1" s="1"/>
  <c r="X4745" i="1"/>
  <c r="AA4745" i="1" s="1"/>
  <c r="X4744" i="1"/>
  <c r="AA4744" i="1" s="1"/>
  <c r="X4743" i="1"/>
  <c r="Y4743" i="1" s="1"/>
  <c r="X4742" i="1"/>
  <c r="AA4742" i="1" s="1"/>
  <c r="X4741" i="1"/>
  <c r="AA4741" i="1" s="1"/>
  <c r="X4740" i="1"/>
  <c r="AA4740" i="1" s="1"/>
  <c r="X4739" i="1"/>
  <c r="Y4739" i="1" s="1"/>
  <c r="X4738" i="1"/>
  <c r="Y4738" i="1" s="1"/>
  <c r="X4736" i="1"/>
  <c r="AA4736" i="1" s="1"/>
  <c r="X4735" i="1"/>
  <c r="Y4735" i="1" s="1"/>
  <c r="X4734" i="1"/>
  <c r="AA4734" i="1" s="1"/>
  <c r="X4733" i="1"/>
  <c r="Y4733" i="1" s="1"/>
  <c r="X4732" i="1"/>
  <c r="AA4732" i="1" s="1"/>
  <c r="X4731" i="1"/>
  <c r="Y4731" i="1" s="1"/>
  <c r="X4730" i="1"/>
  <c r="Y4730" i="1" s="1"/>
  <c r="X4729" i="1"/>
  <c r="Y4729" i="1" s="1"/>
  <c r="X4728" i="1"/>
  <c r="AA4728" i="1" s="1"/>
  <c r="X4727" i="1"/>
  <c r="Y4727" i="1" s="1"/>
  <c r="Y4726" i="1"/>
  <c r="X4725" i="1"/>
  <c r="Y4725" i="1" s="1"/>
  <c r="Y4724" i="1"/>
  <c r="AA4723" i="1"/>
  <c r="X4722" i="1"/>
  <c r="Y4722" i="1" s="1"/>
  <c r="Y4720" i="1"/>
  <c r="X4719" i="1"/>
  <c r="Y4719" i="1" s="1"/>
  <c r="X4718" i="1"/>
  <c r="AA4718" i="1" s="1"/>
  <c r="X4717" i="1"/>
  <c r="X4716" i="1"/>
  <c r="X4715" i="1"/>
  <c r="X4714" i="1"/>
  <c r="X4713" i="1"/>
  <c r="X4712" i="1"/>
  <c r="X4711" i="1"/>
  <c r="X4710" i="1"/>
  <c r="X4709" i="1"/>
  <c r="AA4709" i="1" s="1"/>
  <c r="X4708" i="1"/>
  <c r="X4707" i="1"/>
  <c r="AA4707" i="1" s="1"/>
  <c r="X4706" i="1"/>
  <c r="X4703" i="1"/>
  <c r="X4702" i="1"/>
  <c r="X4701" i="1"/>
  <c r="X4698" i="1"/>
  <c r="X4697" i="1"/>
  <c r="X4693" i="1"/>
  <c r="X4692" i="1"/>
  <c r="X4691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73" i="1"/>
  <c r="X4672" i="1"/>
  <c r="X4671" i="1"/>
  <c r="X4670" i="1"/>
  <c r="X4663" i="1"/>
  <c r="X4662" i="1"/>
  <c r="X4661" i="1"/>
  <c r="X4658" i="1"/>
  <c r="X4636" i="1"/>
  <c r="X4635" i="1"/>
  <c r="X4621" i="1"/>
  <c r="X4599" i="1"/>
  <c r="X4591" i="1"/>
  <c r="X4568" i="1"/>
  <c r="X4560" i="1"/>
  <c r="X4558" i="1"/>
  <c r="X4555" i="1"/>
  <c r="X4554" i="1"/>
  <c r="X4552" i="1"/>
  <c r="X4551" i="1"/>
  <c r="X4550" i="1"/>
  <c r="X4541" i="1"/>
  <c r="AA4541" i="1" s="1"/>
  <c r="X4538" i="1"/>
  <c r="X4537" i="1"/>
  <c r="X4536" i="1"/>
  <c r="X4535" i="1"/>
  <c r="X4529" i="1"/>
  <c r="X4528" i="1"/>
  <c r="X4524" i="1"/>
  <c r="X4498" i="1"/>
  <c r="X4496" i="1"/>
  <c r="X4495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7" i="1"/>
  <c r="X4476" i="1"/>
  <c r="X4475" i="1"/>
  <c r="X4474" i="1"/>
  <c r="X4468" i="1"/>
  <c r="X4467" i="1"/>
  <c r="X4466" i="1"/>
  <c r="X4464" i="1"/>
  <c r="X4463" i="1"/>
  <c r="X4462" i="1"/>
  <c r="X4454" i="1"/>
  <c r="X4452" i="1"/>
  <c r="X4451" i="1"/>
  <c r="X4450" i="1"/>
  <c r="X4449" i="1"/>
  <c r="X4447" i="1"/>
  <c r="X4446" i="1"/>
  <c r="X4445" i="1"/>
  <c r="X4444" i="1"/>
  <c r="X4443" i="1"/>
  <c r="X4442" i="1"/>
  <c r="X4441" i="1"/>
  <c r="X4440" i="1"/>
  <c r="X4439" i="1"/>
  <c r="X4438" i="1"/>
  <c r="X4437" i="1"/>
  <c r="X4436" i="1"/>
  <c r="X4435" i="1"/>
  <c r="X4434" i="1"/>
  <c r="X4433" i="1"/>
  <c r="X4431" i="1"/>
  <c r="X4430" i="1"/>
  <c r="X4428" i="1"/>
  <c r="X4427" i="1"/>
  <c r="X4426" i="1"/>
  <c r="X4425" i="1"/>
  <c r="X4424" i="1"/>
  <c r="X4423" i="1"/>
  <c r="X4422" i="1"/>
  <c r="X4421" i="1"/>
  <c r="X4420" i="1"/>
  <c r="X4418" i="1"/>
  <c r="X4417" i="1"/>
  <c r="X4414" i="1"/>
  <c r="X4413" i="1"/>
  <c r="X4412" i="1"/>
  <c r="X4411" i="1"/>
  <c r="X4410" i="1"/>
  <c r="X4409" i="1"/>
  <c r="X4408" i="1"/>
  <c r="X4407" i="1"/>
  <c r="X4403" i="1"/>
  <c r="X4401" i="1"/>
  <c r="X4386" i="1"/>
  <c r="X4377" i="1"/>
  <c r="X4373" i="1"/>
  <c r="X4372" i="1"/>
  <c r="X4371" i="1"/>
  <c r="X4369" i="1"/>
  <c r="X4367" i="1"/>
  <c r="X4365" i="1"/>
  <c r="X4361" i="1"/>
  <c r="X4357" i="1"/>
  <c r="X4356" i="1"/>
  <c r="X4353" i="1"/>
  <c r="X4351" i="1"/>
  <c r="X4350" i="1"/>
  <c r="X4349" i="1"/>
  <c r="X1048497" i="1"/>
  <c r="X4348" i="1"/>
  <c r="X4347" i="1"/>
  <c r="X4345" i="1"/>
  <c r="X4343" i="1"/>
  <c r="X4342" i="1"/>
  <c r="X4341" i="1"/>
  <c r="X4340" i="1"/>
  <c r="X4339" i="1"/>
  <c r="X4338" i="1"/>
  <c r="X4333" i="1"/>
  <c r="X4327" i="1"/>
  <c r="X4325" i="1"/>
  <c r="X4320" i="1"/>
  <c r="X4319" i="1"/>
  <c r="X4318" i="1"/>
  <c r="X4312" i="1"/>
  <c r="X4311" i="1"/>
  <c r="X4310" i="1"/>
  <c r="X4309" i="1"/>
  <c r="X4308" i="1"/>
  <c r="X4307" i="1"/>
  <c r="X4306" i="1"/>
  <c r="X4302" i="1"/>
  <c r="X4300" i="1"/>
  <c r="X4298" i="1"/>
  <c r="X4297" i="1"/>
  <c r="X4296" i="1"/>
  <c r="X4295" i="1"/>
  <c r="X4294" i="1"/>
  <c r="X4293" i="1"/>
  <c r="X4292" i="1"/>
  <c r="X4290" i="1"/>
  <c r="X4288" i="1"/>
  <c r="X4285" i="1"/>
  <c r="X4266" i="1"/>
  <c r="X4265" i="1"/>
  <c r="X4258" i="1"/>
  <c r="X4257" i="1"/>
  <c r="X4255" i="1"/>
  <c r="X4254" i="1"/>
  <c r="X4251" i="1"/>
  <c r="X4246" i="1"/>
  <c r="X4243" i="1"/>
  <c r="X4242" i="1"/>
  <c r="X4239" i="1"/>
  <c r="X4237" i="1"/>
  <c r="X4236" i="1"/>
  <c r="X4232" i="1"/>
  <c r="X4228" i="1"/>
  <c r="X4226" i="1"/>
  <c r="X4225" i="1"/>
  <c r="X4219" i="1"/>
  <c r="X4223" i="1"/>
  <c r="X4215" i="1"/>
  <c r="X4212" i="1"/>
  <c r="X4209" i="1"/>
  <c r="X4207" i="1"/>
  <c r="X3178" i="1"/>
  <c r="X2919" i="1"/>
  <c r="X2918" i="1"/>
  <c r="X2917" i="1"/>
  <c r="X2916" i="1"/>
  <c r="X2915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0" i="1"/>
  <c r="X82" i="1"/>
  <c r="X83" i="1"/>
  <c r="X87" i="1"/>
  <c r="X91" i="1"/>
  <c r="X94" i="1"/>
  <c r="X96" i="1"/>
  <c r="X98" i="1"/>
  <c r="X99" i="1"/>
  <c r="X100" i="1"/>
  <c r="X101" i="1"/>
  <c r="X102" i="1"/>
  <c r="X103" i="1"/>
  <c r="X104" i="1"/>
  <c r="X105" i="1"/>
  <c r="X106" i="1"/>
  <c r="X109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5" i="1"/>
  <c r="X161" i="1"/>
  <c r="X162" i="1"/>
  <c r="X163" i="1"/>
  <c r="X164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17" i="1"/>
  <c r="X318" i="1"/>
  <c r="X319" i="1"/>
  <c r="X320" i="1"/>
  <c r="X321" i="1"/>
  <c r="X323" i="1"/>
  <c r="X324" i="1"/>
  <c r="X325" i="1"/>
  <c r="X329" i="1"/>
  <c r="X330" i="1"/>
  <c r="X331" i="1"/>
  <c r="X332" i="1"/>
  <c r="X333" i="1"/>
  <c r="X335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2" i="1"/>
  <c r="X373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23" i="1"/>
  <c r="X424" i="1"/>
  <c r="X425" i="1"/>
  <c r="X426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09" i="1"/>
  <c r="X510" i="1"/>
  <c r="X777" i="1"/>
  <c r="X788" i="1"/>
  <c r="X789" i="1"/>
  <c r="X790" i="1"/>
  <c r="X792" i="1"/>
  <c r="X831" i="1"/>
  <c r="X832" i="1"/>
  <c r="X1200" i="1"/>
  <c r="X1452" i="1"/>
  <c r="X1457" i="1"/>
  <c r="X1496" i="1"/>
  <c r="X1497" i="1"/>
  <c r="X1498" i="1"/>
  <c r="X1537" i="1"/>
  <c r="X1764" i="1"/>
  <c r="X1768" i="1"/>
  <c r="X1780" i="1"/>
  <c r="X1819" i="1"/>
  <c r="X1820" i="1"/>
  <c r="X1919" i="1"/>
  <c r="X1927" i="1"/>
  <c r="X1928" i="1"/>
  <c r="X1930" i="1"/>
  <c r="X2060" i="1"/>
  <c r="X2061" i="1"/>
  <c r="X2064" i="1"/>
  <c r="X2065" i="1"/>
  <c r="X2101" i="1"/>
  <c r="X2185" i="1"/>
  <c r="X2210" i="1"/>
  <c r="X2231" i="1"/>
  <c r="X2232" i="1"/>
  <c r="X2233" i="1"/>
  <c r="X2235" i="1"/>
  <c r="X2242" i="1"/>
  <c r="X2244" i="1"/>
  <c r="X2692" i="1"/>
  <c r="X2703" i="1"/>
  <c r="X2708" i="1"/>
  <c r="X2757" i="1"/>
  <c r="X2758" i="1"/>
  <c r="X2759" i="1"/>
  <c r="X2760" i="1"/>
  <c r="X2761" i="1"/>
  <c r="X2762" i="1"/>
  <c r="X2763" i="1"/>
  <c r="X2764" i="1"/>
  <c r="X2766" i="1"/>
  <c r="X2767" i="1"/>
  <c r="X2768" i="1"/>
  <c r="X2882" i="1"/>
  <c r="X2913" i="1"/>
  <c r="X3211" i="1"/>
  <c r="X3224" i="1"/>
  <c r="X3246" i="1"/>
  <c r="X3256" i="1"/>
  <c r="X3257" i="1"/>
  <c r="X3258" i="1"/>
  <c r="X3259" i="1"/>
  <c r="X3260" i="1"/>
  <c r="X3261" i="1"/>
  <c r="X3262" i="1"/>
  <c r="X3265" i="1"/>
  <c r="X3266" i="1"/>
  <c r="X3280" i="1"/>
  <c r="X3295" i="1"/>
  <c r="X3664" i="1"/>
  <c r="Y3664" i="1" s="1"/>
  <c r="X3668" i="1"/>
  <c r="X3766" i="1"/>
  <c r="X3802" i="1"/>
  <c r="X3803" i="1"/>
  <c r="X3804" i="1"/>
  <c r="X3844" i="1"/>
  <c r="X3860" i="1"/>
  <c r="X3880" i="1"/>
  <c r="X3967" i="1"/>
  <c r="X4003" i="1"/>
  <c r="X4036" i="1"/>
  <c r="X4068" i="1"/>
  <c r="X4069" i="1"/>
  <c r="X4093" i="1"/>
  <c r="X4108" i="1"/>
  <c r="X4196" i="1"/>
  <c r="X4194" i="1"/>
  <c r="X4192" i="1"/>
  <c r="X4189" i="1"/>
  <c r="X4185" i="1"/>
  <c r="X4184" i="1"/>
  <c r="X4182" i="1"/>
  <c r="X4179" i="1"/>
  <c r="X4177" i="1"/>
  <c r="X4170" i="1"/>
  <c r="X4168" i="1"/>
  <c r="X4166" i="1"/>
  <c r="X4165" i="1"/>
  <c r="X4163" i="1"/>
  <c r="X4160" i="1"/>
  <c r="X4159" i="1"/>
  <c r="X4155" i="1"/>
  <c r="X4151" i="1"/>
  <c r="X4149" i="1"/>
  <c r="X4145" i="1"/>
  <c r="X4144" i="1"/>
  <c r="X4143" i="1"/>
  <c r="X4141" i="1"/>
  <c r="X4139" i="1"/>
  <c r="X4137" i="1"/>
  <c r="X4135" i="1"/>
  <c r="X4132" i="1"/>
  <c r="X4131" i="1"/>
  <c r="X4124" i="1"/>
  <c r="X4117" i="1"/>
  <c r="X4116" i="1"/>
  <c r="X4115" i="1"/>
  <c r="X4114" i="1"/>
  <c r="X4109" i="1"/>
  <c r="X4099" i="1"/>
  <c r="X4098" i="1"/>
  <c r="X4096" i="1"/>
  <c r="X4094" i="1"/>
  <c r="X4091" i="1"/>
  <c r="X4089" i="1"/>
  <c r="X4088" i="1"/>
  <c r="X4087" i="1"/>
  <c r="X4084" i="1"/>
  <c r="X4083" i="1"/>
  <c r="X4080" i="1"/>
  <c r="X4074" i="1"/>
  <c r="X4072" i="1"/>
  <c r="X4071" i="1"/>
  <c r="X4070" i="1"/>
  <c r="X4066" i="1"/>
  <c r="X4064" i="1"/>
  <c r="X4060" i="1"/>
  <c r="X4053" i="1"/>
  <c r="X4052" i="1"/>
  <c r="X4041" i="1"/>
  <c r="X4002" i="1"/>
  <c r="X4001" i="1"/>
  <c r="X4000" i="1"/>
  <c r="X3999" i="1"/>
  <c r="X3998" i="1"/>
  <c r="X3997" i="1"/>
  <c r="X3996" i="1"/>
  <c r="X3995" i="1"/>
  <c r="Z4541" i="1"/>
  <c r="AA4791" i="1"/>
  <c r="AA4787" i="1"/>
  <c r="AA4773" i="1"/>
  <c r="AA4760" i="1"/>
  <c r="AA4757" i="1"/>
  <c r="AA4752" i="1"/>
  <c r="AA4751" i="1"/>
  <c r="AA4749" i="1"/>
  <c r="L3664" i="1"/>
  <c r="V3664" i="1"/>
  <c r="Z3664" i="1"/>
  <c r="AB3664" i="1"/>
  <c r="F3664" i="1" s="1"/>
  <c r="G3664" i="1" s="1"/>
  <c r="AC3664" i="1"/>
  <c r="Y4804" i="1"/>
  <c r="Z4804" i="1"/>
  <c r="AA4804" i="1"/>
  <c r="AB4804" i="1"/>
  <c r="F4804" i="1" s="1"/>
  <c r="G4804" i="1" s="1"/>
  <c r="AC4804" i="1"/>
  <c r="Y4805" i="1"/>
  <c r="Z4805" i="1"/>
  <c r="AA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V4804" i="1"/>
  <c r="V4805" i="1"/>
  <c r="V4806" i="1"/>
  <c r="V4807" i="1"/>
  <c r="V4808" i="1"/>
  <c r="V4809" i="1"/>
  <c r="L4804" i="1"/>
  <c r="L4805" i="1"/>
  <c r="L4806" i="1"/>
  <c r="L4807" i="1"/>
  <c r="L4808" i="1"/>
  <c r="L4809" i="1"/>
  <c r="Z4722" i="1"/>
  <c r="AB4722" i="1"/>
  <c r="F4722" i="1" s="1"/>
  <c r="G4722" i="1" s="1"/>
  <c r="AC4722" i="1"/>
  <c r="Z4723" i="1"/>
  <c r="AB4723" i="1"/>
  <c r="F4723" i="1" s="1"/>
  <c r="G4723" i="1" s="1"/>
  <c r="AC4723" i="1"/>
  <c r="Z4724" i="1"/>
  <c r="AB4724" i="1"/>
  <c r="F4724" i="1" s="1"/>
  <c r="G4724" i="1" s="1"/>
  <c r="AC4724" i="1"/>
  <c r="Z4725" i="1"/>
  <c r="AB4725" i="1"/>
  <c r="F4725" i="1" s="1"/>
  <c r="G4725" i="1" s="1"/>
  <c r="AC4725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Y4741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Y4745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Y4749" i="1"/>
  <c r="Z4749" i="1"/>
  <c r="AB4749" i="1"/>
  <c r="F4749" i="1" s="1"/>
  <c r="G4749" i="1" s="1"/>
  <c r="AC4749" i="1"/>
  <c r="Z4750" i="1"/>
  <c r="AB4750" i="1"/>
  <c r="F4750" i="1" s="1"/>
  <c r="G4750" i="1" s="1"/>
  <c r="AC4750" i="1"/>
  <c r="Y4751" i="1"/>
  <c r="Z4751" i="1"/>
  <c r="AB4751" i="1"/>
  <c r="F4751" i="1" s="1"/>
  <c r="G4751" i="1" s="1"/>
  <c r="AC4751" i="1"/>
  <c r="Y4752" i="1"/>
  <c r="Z4752" i="1"/>
  <c r="AB4752" i="1"/>
  <c r="F4752" i="1" s="1"/>
  <c r="G4752" i="1" s="1"/>
  <c r="AC4752" i="1"/>
  <c r="Y4753" i="1"/>
  <c r="Z4753" i="1"/>
  <c r="AA4753" i="1"/>
  <c r="AB4753" i="1"/>
  <c r="F4753" i="1" s="1"/>
  <c r="G4753" i="1" s="1"/>
  <c r="AC4753" i="1"/>
  <c r="Y4754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Y4757" i="1"/>
  <c r="Z4757" i="1"/>
  <c r="AB4757" i="1"/>
  <c r="F4757" i="1" s="1"/>
  <c r="G4757" i="1" s="1"/>
  <c r="AC4757" i="1"/>
  <c r="Z4758" i="1"/>
  <c r="AA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Y4760" i="1"/>
  <c r="Z4760" i="1"/>
  <c r="AB4760" i="1"/>
  <c r="F4760" i="1" s="1"/>
  <c r="G4760" i="1" s="1"/>
  <c r="AC4760" i="1"/>
  <c r="Z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A4765" i="1"/>
  <c r="AB4765" i="1"/>
  <c r="F4765" i="1" s="1"/>
  <c r="G4765" i="1" s="1"/>
  <c r="AC4765" i="1"/>
  <c r="Z4766" i="1"/>
  <c r="AB4766" i="1"/>
  <c r="F4766" i="1" s="1"/>
  <c r="G4766" i="1" s="1"/>
  <c r="AC4766" i="1"/>
  <c r="Z4767" i="1"/>
  <c r="AB4767" i="1"/>
  <c r="F4767" i="1" s="1"/>
  <c r="G4767" i="1" s="1"/>
  <c r="AC4767" i="1"/>
  <c r="Y4768" i="1"/>
  <c r="Z4768" i="1"/>
  <c r="AA4768" i="1"/>
  <c r="AB4768" i="1"/>
  <c r="F4768" i="1" s="1"/>
  <c r="G4768" i="1" s="1"/>
  <c r="AC4768" i="1"/>
  <c r="Z4769" i="1"/>
  <c r="AB4769" i="1"/>
  <c r="F4769" i="1" s="1"/>
  <c r="G4769" i="1" s="1"/>
  <c r="AC4769" i="1"/>
  <c r="Y4770" i="1"/>
  <c r="Z4770" i="1"/>
  <c r="AA4770" i="1"/>
  <c r="AB4770" i="1"/>
  <c r="F4770" i="1" s="1"/>
  <c r="G4770" i="1" s="1"/>
  <c r="AC4770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B4787" i="1"/>
  <c r="F4787" i="1" s="1"/>
  <c r="G4787" i="1" s="1"/>
  <c r="AC4787" i="1"/>
  <c r="Z4788" i="1"/>
  <c r="AA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Y4798" i="1"/>
  <c r="Z4798" i="1"/>
  <c r="AA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Y4802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721" i="1"/>
  <c r="V4721" i="1"/>
  <c r="Y4721" i="1"/>
  <c r="Z4721" i="1"/>
  <c r="AA4721" i="1"/>
  <c r="AB4721" i="1"/>
  <c r="F4721" i="1" s="1"/>
  <c r="G4721" i="1" s="1"/>
  <c r="AC4721" i="1"/>
  <c r="Z4720" i="1"/>
  <c r="AB4720" i="1"/>
  <c r="F4720" i="1" s="1"/>
  <c r="G4720" i="1" s="1"/>
  <c r="AC4720" i="1"/>
  <c r="V4720" i="1"/>
  <c r="L4720" i="1"/>
  <c r="AA4690" i="1"/>
  <c r="AA4631" i="1"/>
  <c r="AA4628" i="1"/>
  <c r="AA4602" i="1"/>
  <c r="Z4718" i="1"/>
  <c r="AB4718" i="1"/>
  <c r="F4718" i="1" s="1"/>
  <c r="G4718" i="1" s="1"/>
  <c r="AC4718" i="1"/>
  <c r="Z4719" i="1"/>
  <c r="AB4719" i="1"/>
  <c r="F4719" i="1" s="1"/>
  <c r="G4719" i="1" s="1"/>
  <c r="AC4719" i="1"/>
  <c r="V4718" i="1"/>
  <c r="V4719" i="1"/>
  <c r="L4719" i="1"/>
  <c r="L4718" i="1"/>
  <c r="L4709" i="1"/>
  <c r="V4709" i="1"/>
  <c r="Z4709" i="1"/>
  <c r="AB4709" i="1"/>
  <c r="F4709" i="1" s="1"/>
  <c r="G4709" i="1" s="1"/>
  <c r="AC4709" i="1"/>
  <c r="L4707" i="1"/>
  <c r="V4707" i="1"/>
  <c r="Z4707" i="1"/>
  <c r="AB4707" i="1"/>
  <c r="F4707" i="1" s="1"/>
  <c r="G4707" i="1" s="1"/>
  <c r="AC4707" i="1"/>
  <c r="Y4641" i="1"/>
  <c r="L77" i="1"/>
  <c r="V77" i="1"/>
  <c r="X77" i="1"/>
  <c r="AA77" i="1" s="1"/>
  <c r="Z77" i="1"/>
  <c r="AB77" i="1"/>
  <c r="F77" i="1" s="1"/>
  <c r="G77" i="1" s="1"/>
  <c r="AC77" i="1"/>
  <c r="Y4779" i="1" l="1"/>
  <c r="Y4769" i="1"/>
  <c r="AA4729" i="1"/>
  <c r="AA4793" i="1"/>
  <c r="Y4775" i="1"/>
  <c r="Y4761" i="1"/>
  <c r="Y4709" i="1"/>
  <c r="AA4783" i="1"/>
  <c r="AA4797" i="1"/>
  <c r="Y4742" i="1"/>
  <c r="AA4738" i="1"/>
  <c r="AA4725" i="1"/>
  <c r="Y4746" i="1"/>
  <c r="AA4733" i="1"/>
  <c r="Y4799" i="1"/>
  <c r="Y4736" i="1"/>
  <c r="AA4794" i="1"/>
  <c r="Y4784" i="1"/>
  <c r="AA4730" i="1"/>
  <c r="AA4743" i="1"/>
  <c r="Y4796" i="1"/>
  <c r="Y4792" i="1"/>
  <c r="AA4776" i="1"/>
  <c r="Y4732" i="1"/>
  <c r="Y4728" i="1"/>
  <c r="AA4810" i="1"/>
  <c r="AA4812" i="1"/>
  <c r="Y4778" i="1"/>
  <c r="AA4767" i="1"/>
  <c r="Y4750" i="1"/>
  <c r="AA4720" i="1"/>
  <c r="Y4801" i="1"/>
  <c r="Y4786" i="1"/>
  <c r="Y4782" i="1"/>
  <c r="AA4819" i="1"/>
  <c r="AA4817" i="1"/>
  <c r="AA4811" i="1"/>
  <c r="AA4818" i="1"/>
  <c r="Y4816" i="1"/>
  <c r="AA4815" i="1"/>
  <c r="Y4814" i="1"/>
  <c r="AA4813" i="1"/>
  <c r="Y4718" i="1"/>
  <c r="AA4803" i="1"/>
  <c r="AA4789" i="1"/>
  <c r="Y4780" i="1"/>
  <c r="AA4771" i="1"/>
  <c r="AA4764" i="1"/>
  <c r="AA4755" i="1"/>
  <c r="Y4747" i="1"/>
  <c r="AA4739" i="1"/>
  <c r="Y4734" i="1"/>
  <c r="AA4726" i="1"/>
  <c r="AA4722" i="1"/>
  <c r="Y4756" i="1"/>
  <c r="Y4766" i="1"/>
  <c r="AA4731" i="1"/>
  <c r="Y4707" i="1"/>
  <c r="AA4719" i="1"/>
  <c r="AA4790" i="1"/>
  <c r="AA4781" i="1"/>
  <c r="AA4772" i="1"/>
  <c r="AA4735" i="1"/>
  <c r="AA4727" i="1"/>
  <c r="AA4795" i="1"/>
  <c r="AA4785" i="1"/>
  <c r="AA4777" i="1"/>
  <c r="Y4541" i="1"/>
  <c r="Y4744" i="1"/>
  <c r="Y4800" i="1"/>
  <c r="Y4748" i="1"/>
  <c r="Y4740" i="1"/>
  <c r="Y4723" i="1"/>
  <c r="AA4724" i="1"/>
  <c r="AA3664" i="1"/>
  <c r="Y77" i="1"/>
  <c r="Y4706" i="1"/>
  <c r="Z4706" i="1"/>
  <c r="AA4706" i="1"/>
  <c r="AB4706" i="1"/>
  <c r="F4706" i="1" s="1"/>
  <c r="G4706" i="1" s="1"/>
  <c r="AC4706" i="1"/>
  <c r="Y4708" i="1"/>
  <c r="Z4708" i="1"/>
  <c r="AA4708" i="1"/>
  <c r="AB4708" i="1"/>
  <c r="F4708" i="1" s="1"/>
  <c r="G4708" i="1" s="1"/>
  <c r="AC4708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V4706" i="1"/>
  <c r="V4708" i="1"/>
  <c r="V4710" i="1"/>
  <c r="V4711" i="1"/>
  <c r="V4712" i="1"/>
  <c r="V4713" i="1"/>
  <c r="V4714" i="1"/>
  <c r="V4715" i="1"/>
  <c r="V4716" i="1"/>
  <c r="V4717" i="1"/>
  <c r="L4715" i="1"/>
  <c r="L4716" i="1"/>
  <c r="L4717" i="1"/>
  <c r="L4714" i="1"/>
  <c r="L4713" i="1"/>
  <c r="L4712" i="1"/>
  <c r="L4711" i="1"/>
  <c r="L4710" i="1"/>
  <c r="L4708" i="1"/>
  <c r="L4706" i="1"/>
  <c r="V4705" i="1"/>
  <c r="Y4705" i="1"/>
  <c r="Z4705" i="1"/>
  <c r="AA4705" i="1"/>
  <c r="AB4705" i="1"/>
  <c r="F4705" i="1" s="1"/>
  <c r="G4705" i="1" s="1"/>
  <c r="AC4705" i="1"/>
  <c r="L4705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Y4703" i="1"/>
  <c r="Z4703" i="1"/>
  <c r="AA4703" i="1"/>
  <c r="AB4703" i="1"/>
  <c r="F4703" i="1" s="1"/>
  <c r="G4703" i="1" s="1"/>
  <c r="AC4703" i="1"/>
  <c r="Y4704" i="1"/>
  <c r="Z4704" i="1"/>
  <c r="AA4704" i="1"/>
  <c r="AB4704" i="1"/>
  <c r="F4704" i="1" s="1"/>
  <c r="G4704" i="1" s="1"/>
  <c r="AC4704" i="1"/>
  <c r="V4701" i="1"/>
  <c r="V4702" i="1"/>
  <c r="V4703" i="1"/>
  <c r="V4704" i="1"/>
  <c r="L4701" i="1"/>
  <c r="L4702" i="1"/>
  <c r="L4703" i="1"/>
  <c r="L4704" i="1"/>
  <c r="V4700" i="1"/>
  <c r="Y4700" i="1"/>
  <c r="Z4700" i="1"/>
  <c r="AA4700" i="1"/>
  <c r="AB4700" i="1"/>
  <c r="F4700" i="1" s="1"/>
  <c r="G4700" i="1" s="1"/>
  <c r="AC4700" i="1"/>
  <c r="L4700" i="1"/>
  <c r="V4699" i="1"/>
  <c r="Y4699" i="1"/>
  <c r="Z4699" i="1"/>
  <c r="AA4699" i="1"/>
  <c r="AB4699" i="1"/>
  <c r="F4699" i="1" s="1"/>
  <c r="G4699" i="1" s="1"/>
  <c r="AC4699" i="1"/>
  <c r="L4699" i="1"/>
  <c r="V4698" i="1"/>
  <c r="Y4698" i="1"/>
  <c r="Z4698" i="1"/>
  <c r="AA4698" i="1"/>
  <c r="AB4698" i="1"/>
  <c r="F4698" i="1" s="1"/>
  <c r="G4698" i="1" s="1"/>
  <c r="AC4698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V4695" i="1"/>
  <c r="V4696" i="1"/>
  <c r="V4697" i="1"/>
  <c r="L4698" i="1"/>
  <c r="L4695" i="1"/>
  <c r="L4696" i="1"/>
  <c r="L4697" i="1"/>
  <c r="L3803" i="1"/>
  <c r="V3803" i="1"/>
  <c r="Y3803" i="1"/>
  <c r="Z3803" i="1"/>
  <c r="AB3803" i="1"/>
  <c r="F3803" i="1" s="1"/>
  <c r="G3803" i="1" s="1"/>
  <c r="AC3803" i="1"/>
  <c r="L3804" i="1"/>
  <c r="V3804" i="1"/>
  <c r="Y3804" i="1"/>
  <c r="Z3804" i="1"/>
  <c r="AB3804" i="1"/>
  <c r="F3804" i="1" s="1"/>
  <c r="G3804" i="1" s="1"/>
  <c r="AC3804" i="1"/>
  <c r="AA3804" i="1" l="1"/>
  <c r="AA3803" i="1"/>
  <c r="Y4693" i="1"/>
  <c r="Z4693" i="1"/>
  <c r="AA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V4693" i="1"/>
  <c r="V4694" i="1"/>
  <c r="L4693" i="1"/>
  <c r="L4694" i="1"/>
  <c r="Y4690" i="1" l="1"/>
  <c r="Z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Y4692" i="1"/>
  <c r="Z4692" i="1"/>
  <c r="AA4692" i="1"/>
  <c r="AB4692" i="1"/>
  <c r="F4692" i="1" s="1"/>
  <c r="G4692" i="1" s="1"/>
  <c r="AC4692" i="1"/>
  <c r="V4690" i="1"/>
  <c r="V4691" i="1"/>
  <c r="V4692" i="1"/>
  <c r="L4690" i="1"/>
  <c r="L4691" i="1"/>
  <c r="L4692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Y4671" i="1" l="1"/>
  <c r="Z4671" i="1"/>
  <c r="AA4671" i="1"/>
  <c r="AB4671" i="1"/>
  <c r="F4671" i="1" s="1"/>
  <c r="G4671" i="1" s="1"/>
  <c r="AC4671" i="1"/>
  <c r="V4671" i="1"/>
  <c r="Y4670" i="1"/>
  <c r="Z4670" i="1"/>
  <c r="AA4670" i="1"/>
  <c r="AB4670" i="1"/>
  <c r="F4670" i="1" s="1"/>
  <c r="G4670" i="1" s="1"/>
  <c r="AC4670" i="1"/>
  <c r="V4670" i="1"/>
  <c r="L4670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AC4545" i="1"/>
  <c r="Y4546" i="1"/>
  <c r="Z4546" i="1"/>
  <c r="AA4546" i="1"/>
  <c r="AB4546" i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F4545" i="1"/>
  <c r="G4545" i="1" s="1"/>
  <c r="F4546" i="1"/>
  <c r="G4546" i="1" s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AB4541" i="1"/>
  <c r="F4541" i="1" s="1"/>
  <c r="G4541" i="1" s="1"/>
  <c r="AC4541" i="1"/>
  <c r="V4541" i="1"/>
  <c r="L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42" i="1"/>
  <c r="V4543" i="1"/>
  <c r="L4535" i="1"/>
  <c r="L4536" i="1"/>
  <c r="L4537" i="1"/>
  <c r="L4538" i="1"/>
  <c r="L4539" i="1"/>
  <c r="L4540" i="1"/>
  <c r="L4542" i="1"/>
  <c r="L4543" i="1"/>
  <c r="V4540" i="1"/>
  <c r="Y4540" i="1"/>
  <c r="Z4540" i="1"/>
  <c r="AA4540" i="1"/>
  <c r="AB4540" i="1"/>
  <c r="F4540" i="1" s="1"/>
  <c r="G4540" i="1" s="1"/>
  <c r="AC4540" i="1"/>
  <c r="V4539" i="1"/>
  <c r="Y4539" i="1"/>
  <c r="Z4539" i="1"/>
  <c r="AA4539" i="1"/>
  <c r="AB4539" i="1"/>
  <c r="F4539" i="1" s="1"/>
  <c r="G4539" i="1" s="1"/>
  <c r="AC4539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35" i="1"/>
  <c r="V4536" i="1"/>
  <c r="V4537" i="1"/>
  <c r="V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24" i="1"/>
  <c r="V4525" i="1"/>
  <c r="V4526" i="1"/>
  <c r="V4527" i="1"/>
  <c r="V4528" i="1"/>
  <c r="V4529" i="1"/>
  <c r="V4530" i="1"/>
  <c r="V4531" i="1"/>
  <c r="V4532" i="1"/>
  <c r="V4533" i="1"/>
  <c r="V4534" i="1"/>
  <c r="L4528" i="1"/>
  <c r="L4534" i="1"/>
  <c r="L4533" i="1"/>
  <c r="L4532" i="1"/>
  <c r="L4531" i="1"/>
  <c r="L4530" i="1"/>
  <c r="L4529" i="1"/>
  <c r="L4527" i="1"/>
  <c r="L4526" i="1"/>
  <c r="L4525" i="1"/>
  <c r="L4524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F4511" i="1"/>
  <c r="G4511" i="1" s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3805" i="1"/>
  <c r="V3805" i="1"/>
  <c r="Y3805" i="1"/>
  <c r="Z3805" i="1"/>
  <c r="AB3805" i="1"/>
  <c r="F3805" i="1" s="1"/>
  <c r="G3805" i="1" s="1"/>
  <c r="AC3805" i="1"/>
  <c r="Y4345" i="1"/>
  <c r="Z4345" i="1"/>
  <c r="AA4345" i="1"/>
  <c r="AB4345" i="1"/>
  <c r="AC4345" i="1"/>
  <c r="Y4346" i="1"/>
  <c r="Z4346" i="1"/>
  <c r="AA4346" i="1"/>
  <c r="AB4346" i="1"/>
  <c r="AC4346" i="1"/>
  <c r="Y4347" i="1"/>
  <c r="Z4347" i="1"/>
  <c r="AA4347" i="1"/>
  <c r="AB4347" i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F4345" i="1"/>
  <c r="G4345" i="1" s="1"/>
  <c r="F4346" i="1"/>
  <c r="G4346" i="1" s="1"/>
  <c r="F4347" i="1"/>
  <c r="G4347" i="1" s="1"/>
  <c r="L4322" i="1"/>
  <c r="V4322" i="1"/>
  <c r="Y4322" i="1"/>
  <c r="Z4322" i="1"/>
  <c r="AA4322" i="1"/>
  <c r="AB4322" i="1"/>
  <c r="F4322" i="1" s="1"/>
  <c r="G4322" i="1" s="1"/>
  <c r="AC4322" i="1"/>
  <c r="L1818" i="1"/>
  <c r="V1818" i="1"/>
  <c r="X1818" i="1"/>
  <c r="Y1818" i="1" s="1"/>
  <c r="Z1818" i="1"/>
  <c r="AB1818" i="1"/>
  <c r="F1818" i="1" s="1"/>
  <c r="G1818" i="1" s="1"/>
  <c r="AC1818" i="1"/>
  <c r="Y3056" i="1"/>
  <c r="Y4014" i="1"/>
  <c r="Y4065" i="1"/>
  <c r="Y4100" i="1"/>
  <c r="Y4101" i="1"/>
  <c r="Y4121" i="1"/>
  <c r="Y4323" i="1"/>
  <c r="Y4326" i="1"/>
  <c r="Y4328" i="1"/>
  <c r="Y4329" i="1"/>
  <c r="Y4330" i="1"/>
  <c r="Y4331" i="1"/>
  <c r="Y4334" i="1"/>
  <c r="Y4335" i="1"/>
  <c r="Y4336" i="1"/>
  <c r="Y4337" i="1"/>
  <c r="AA3056" i="1"/>
  <c r="L4344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41" i="1"/>
  <c r="V4342" i="1"/>
  <c r="V4343" i="1"/>
  <c r="V4344" i="1"/>
  <c r="L4341" i="1"/>
  <c r="L4342" i="1"/>
  <c r="L4343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5" i="1"/>
  <c r="V4336" i="1"/>
  <c r="V4337" i="1"/>
  <c r="V4338" i="1"/>
  <c r="V4339" i="1"/>
  <c r="V4340" i="1"/>
  <c r="L4335" i="1"/>
  <c r="L4336" i="1"/>
  <c r="L4337" i="1"/>
  <c r="L4338" i="1"/>
  <c r="L4339" i="1"/>
  <c r="L4340" i="1"/>
  <c r="F4320" i="1"/>
  <c r="G4320" i="1" s="1"/>
  <c r="AA4320" i="1"/>
  <c r="Z4320" i="1"/>
  <c r="Y4320" i="1"/>
  <c r="L4320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32" i="1"/>
  <c r="V4333" i="1"/>
  <c r="V4334" i="1"/>
  <c r="L4332" i="1"/>
  <c r="L4333" i="1"/>
  <c r="L4334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V4323" i="1"/>
  <c r="V4324" i="1"/>
  <c r="V4325" i="1"/>
  <c r="V4326" i="1"/>
  <c r="V4327" i="1"/>
  <c r="V4328" i="1"/>
  <c r="V4329" i="1"/>
  <c r="V4330" i="1"/>
  <c r="V4331" i="1"/>
  <c r="L4328" i="1"/>
  <c r="L4329" i="1"/>
  <c r="L4330" i="1"/>
  <c r="L4331" i="1"/>
  <c r="L4326" i="1"/>
  <c r="L4327" i="1"/>
  <c r="L4323" i="1"/>
  <c r="L4324" i="1"/>
  <c r="L4325" i="1"/>
  <c r="Y4321" i="1"/>
  <c r="Z4321" i="1"/>
  <c r="AA4321" i="1"/>
  <c r="AB4321" i="1"/>
  <c r="F4321" i="1" s="1"/>
  <c r="G4321" i="1" s="1"/>
  <c r="AC4321" i="1"/>
  <c r="V4321" i="1"/>
  <c r="L4321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Z4100" i="1"/>
  <c r="AA4100" i="1"/>
  <c r="AB4100" i="1"/>
  <c r="F4100" i="1" s="1"/>
  <c r="G4100" i="1" s="1"/>
  <c r="AC4100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073" i="1"/>
  <c r="V4073" i="1"/>
  <c r="Y4073" i="1"/>
  <c r="Z4073" i="1"/>
  <c r="AA4073" i="1"/>
  <c r="AB4073" i="1"/>
  <c r="F4073" i="1" s="1"/>
  <c r="G4073" i="1" s="1"/>
  <c r="AC4073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AA3805" i="1" l="1"/>
  <c r="AA1818" i="1"/>
  <c r="L4022" i="1"/>
  <c r="V4022" i="1"/>
  <c r="Y4022" i="1"/>
  <c r="Z4022" i="1"/>
  <c r="AA4022" i="1"/>
  <c r="AB4022" i="1"/>
  <c r="F4022" i="1" s="1"/>
  <c r="G4022" i="1" s="1"/>
  <c r="AC4022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15" i="1"/>
  <c r="V4016" i="1"/>
  <c r="V4017" i="1"/>
  <c r="V4018" i="1"/>
  <c r="V4019" i="1"/>
  <c r="V4020" i="1"/>
  <c r="V4021" i="1"/>
  <c r="L4015" i="1"/>
  <c r="L4016" i="1"/>
  <c r="L4017" i="1"/>
  <c r="L4018" i="1"/>
  <c r="L4019" i="1"/>
  <c r="L4020" i="1"/>
  <c r="L4021" i="1"/>
  <c r="Z4014" i="1" l="1"/>
  <c r="AA4014" i="1"/>
  <c r="AB4014" i="1"/>
  <c r="F4014" i="1" s="1"/>
  <c r="G4014" i="1" s="1"/>
  <c r="AC4014" i="1"/>
  <c r="V4014" i="1"/>
  <c r="L4014" i="1"/>
  <c r="V2915" i="1"/>
  <c r="V2916" i="1"/>
  <c r="V2917" i="1"/>
  <c r="V2918" i="1"/>
  <c r="V2919" i="1"/>
  <c r="AC4013" i="1"/>
  <c r="AB4013" i="1"/>
  <c r="F4013" i="1" s="1"/>
  <c r="G4013" i="1" s="1"/>
  <c r="AA4013" i="1"/>
  <c r="Z4013" i="1"/>
  <c r="Y4013" i="1"/>
  <c r="V4013" i="1"/>
  <c r="L4013" i="1"/>
  <c r="Y4012" i="1"/>
  <c r="Z4012" i="1"/>
  <c r="AA4012" i="1"/>
  <c r="AB4012" i="1"/>
  <c r="F4012" i="1" s="1"/>
  <c r="G4012" i="1" s="1"/>
  <c r="AC4012" i="1"/>
  <c r="V4012" i="1"/>
  <c r="L4012" i="1"/>
  <c r="L4011" i="1"/>
  <c r="V4011" i="1"/>
  <c r="Y4011" i="1"/>
  <c r="Z4011" i="1"/>
  <c r="AA4011" i="1"/>
  <c r="AB4011" i="1"/>
  <c r="F4011" i="1" s="1"/>
  <c r="G4011" i="1" s="1"/>
  <c r="AC4011" i="1"/>
  <c r="L4010" i="1"/>
  <c r="V4010" i="1"/>
  <c r="Y4010" i="1"/>
  <c r="Z4010" i="1"/>
  <c r="AA4010" i="1"/>
  <c r="AB4010" i="1"/>
  <c r="F4010" i="1" s="1"/>
  <c r="G4010" i="1" s="1"/>
  <c r="AC4010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V4004" i="1"/>
  <c r="V4005" i="1"/>
  <c r="V4006" i="1"/>
  <c r="V4007" i="1"/>
  <c r="V4008" i="1"/>
  <c r="V4009" i="1"/>
  <c r="L4004" i="1"/>
  <c r="L4005" i="1"/>
  <c r="L4006" i="1"/>
  <c r="L4007" i="1"/>
  <c r="L4008" i="1"/>
  <c r="L4009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5" i="1"/>
  <c r="V3996" i="1"/>
  <c r="V3997" i="1"/>
  <c r="V3998" i="1"/>
  <c r="V3999" i="1"/>
  <c r="V4000" i="1"/>
  <c r="V4001" i="1"/>
  <c r="V4002" i="1"/>
  <c r="V4003" i="1"/>
  <c r="L3995" i="1"/>
  <c r="L3996" i="1"/>
  <c r="L3997" i="1"/>
  <c r="L3998" i="1"/>
  <c r="L3999" i="1"/>
  <c r="L4000" i="1"/>
  <c r="L4001" i="1"/>
  <c r="L4002" i="1"/>
  <c r="L4003" i="1"/>
  <c r="L3994" i="1"/>
  <c r="Y3994" i="1"/>
  <c r="Z3994" i="1"/>
  <c r="AA3994" i="1"/>
  <c r="AB3994" i="1"/>
  <c r="F3994" i="1" s="1"/>
  <c r="G3994" i="1" s="1"/>
  <c r="AC3994" i="1"/>
  <c r="V3994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74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281" i="1"/>
  <c r="V3281" i="1"/>
  <c r="Y3281" i="1"/>
  <c r="Z3281" i="1"/>
  <c r="AB3281" i="1"/>
  <c r="F3281" i="1" s="1"/>
  <c r="G3281" i="1" s="1"/>
  <c r="AC3281" i="1"/>
  <c r="L83" i="1"/>
  <c r="V83" i="1"/>
  <c r="Y83" i="1"/>
  <c r="Z83" i="1"/>
  <c r="AB83" i="1"/>
  <c r="F83" i="1" s="1"/>
  <c r="G83" i="1" s="1"/>
  <c r="AC83" i="1"/>
  <c r="Y3973" i="1"/>
  <c r="Z3973" i="1"/>
  <c r="AA3973" i="1"/>
  <c r="AB3973" i="1"/>
  <c r="F3973" i="1" s="1"/>
  <c r="G3973" i="1" s="1"/>
  <c r="AC3973" i="1"/>
  <c r="V3973" i="1"/>
  <c r="L3973" i="1"/>
  <c r="L3665" i="1"/>
  <c r="X3665" i="1"/>
  <c r="Y3665" i="1" s="1"/>
  <c r="Z3665" i="1"/>
  <c r="AB3665" i="1"/>
  <c r="F3665" i="1" s="1"/>
  <c r="G3665" i="1" s="1"/>
  <c r="AC3665" i="1"/>
  <c r="O3565" i="1"/>
  <c r="L3640" i="1"/>
  <c r="V3640" i="1"/>
  <c r="Y3640" i="1"/>
  <c r="Z3640" i="1"/>
  <c r="AA3640" i="1"/>
  <c r="AB3640" i="1"/>
  <c r="F3640" i="1" s="1"/>
  <c r="G3640" i="1" s="1"/>
  <c r="AC3640" i="1"/>
  <c r="Y3972" i="1"/>
  <c r="Z3972" i="1"/>
  <c r="AA3972" i="1"/>
  <c r="AB3972" i="1"/>
  <c r="F3972" i="1" s="1"/>
  <c r="G3972" i="1" s="1"/>
  <c r="AC3972" i="1"/>
  <c r="V3972" i="1"/>
  <c r="L3972" i="1"/>
  <c r="L110" i="1"/>
  <c r="V110" i="1"/>
  <c r="X110" i="1"/>
  <c r="Y110" i="1" s="1"/>
  <c r="Z110" i="1"/>
  <c r="AB110" i="1"/>
  <c r="F110" i="1" s="1"/>
  <c r="G110" i="1" s="1"/>
  <c r="AC110" i="1"/>
  <c r="Y3970" i="1"/>
  <c r="Y3971" i="1"/>
  <c r="Y2915" i="1"/>
  <c r="Y2916" i="1"/>
  <c r="Y2917" i="1"/>
  <c r="Y2918" i="1"/>
  <c r="Y2919" i="1"/>
  <c r="L2918" i="1"/>
  <c r="Z2918" i="1"/>
  <c r="AA2918" i="1"/>
  <c r="AB2918" i="1"/>
  <c r="F2918" i="1" s="1"/>
  <c r="G2918" i="1" s="1"/>
  <c r="AC2918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9" i="1"/>
  <c r="AA2919" i="1"/>
  <c r="AB2919" i="1"/>
  <c r="F2919" i="1" s="1"/>
  <c r="G2919" i="1" s="1"/>
  <c r="AC2919" i="1"/>
  <c r="L2915" i="1"/>
  <c r="L2916" i="1"/>
  <c r="L2917" i="1"/>
  <c r="L2919" i="1"/>
  <c r="AA3806" i="1"/>
  <c r="Y3917" i="1"/>
  <c r="L3806" i="1"/>
  <c r="V3806" i="1"/>
  <c r="Z3806" i="1"/>
  <c r="AB3806" i="1"/>
  <c r="F3806" i="1" s="1"/>
  <c r="G3806" i="1" s="1"/>
  <c r="AC3806" i="1"/>
  <c r="Z3970" i="1"/>
  <c r="AA3970" i="1"/>
  <c r="AB3970" i="1"/>
  <c r="F3970" i="1" s="1"/>
  <c r="G3970" i="1" s="1"/>
  <c r="AC3970" i="1"/>
  <c r="Z3971" i="1"/>
  <c r="AA3971" i="1"/>
  <c r="AB3971" i="1"/>
  <c r="F3971" i="1" s="1"/>
  <c r="G3971" i="1" s="1"/>
  <c r="AC3971" i="1"/>
  <c r="V3970" i="1"/>
  <c r="V3971" i="1"/>
  <c r="L3970" i="1"/>
  <c r="L3971" i="1"/>
  <c r="A1" i="25"/>
  <c r="L2914" i="1"/>
  <c r="V2914" i="1"/>
  <c r="X2914" i="1"/>
  <c r="Y2914" i="1" s="1"/>
  <c r="Z2914" i="1"/>
  <c r="AB2914" i="1"/>
  <c r="F2914" i="1" s="1"/>
  <c r="G2914" i="1" s="1"/>
  <c r="AC2914" i="1"/>
  <c r="B1" i="25" a="1"/>
  <c r="Y3969" i="1"/>
  <c r="AA3964" i="1"/>
  <c r="X3963" i="1"/>
  <c r="Y3963" i="1" s="1"/>
  <c r="Y3962" i="1"/>
  <c r="AA3961" i="1"/>
  <c r="AA3959" i="1"/>
  <c r="X3958" i="1"/>
  <c r="Y3958" i="1" s="1"/>
  <c r="X3957" i="1"/>
  <c r="AA3957" i="1" s="1"/>
  <c r="X3956" i="1"/>
  <c r="AA3956" i="1" s="1"/>
  <c r="X3955" i="1"/>
  <c r="Y3955" i="1" s="1"/>
  <c r="X3954" i="1"/>
  <c r="Y3954" i="1" s="1"/>
  <c r="X3953" i="1"/>
  <c r="AA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AA3943" i="1"/>
  <c r="Y3942" i="1"/>
  <c r="X3941" i="1"/>
  <c r="Y3941" i="1" s="1"/>
  <c r="Y3940" i="1"/>
  <c r="X3939" i="1"/>
  <c r="Y3939" i="1" s="1"/>
  <c r="X3938" i="1"/>
  <c r="AA3938" i="1" s="1"/>
  <c r="X3937" i="1"/>
  <c r="AA3937" i="1" s="1"/>
  <c r="Y3936" i="1"/>
  <c r="X3935" i="1"/>
  <c r="Y3935" i="1" s="1"/>
  <c r="X3934" i="1"/>
  <c r="AA3934" i="1" s="1"/>
  <c r="X3933" i="1"/>
  <c r="AA3933" i="1" s="1"/>
  <c r="X3932" i="1"/>
  <c r="Y3932" i="1" s="1"/>
  <c r="X3931" i="1"/>
  <c r="Y3931" i="1" s="1"/>
  <c r="Y3930" i="1"/>
  <c r="X3929" i="1"/>
  <c r="AA3929" i="1" s="1"/>
  <c r="AA3928" i="1"/>
  <c r="AA3927" i="1"/>
  <c r="X3926" i="1"/>
  <c r="Y3926" i="1" s="1"/>
  <c r="X3925" i="1"/>
  <c r="Y3925" i="1" s="1"/>
  <c r="X3924" i="1"/>
  <c r="AA3924" i="1" s="1"/>
  <c r="Y3923" i="1"/>
  <c r="X3922" i="1"/>
  <c r="AA3922" i="1" s="1"/>
  <c r="AA3921" i="1"/>
  <c r="X3920" i="1"/>
  <c r="Y3920" i="1" s="1"/>
  <c r="X3919" i="1"/>
  <c r="AA3919" i="1" s="1"/>
  <c r="Y3918" i="1"/>
  <c r="AA3917" i="1"/>
  <c r="X3916" i="1"/>
  <c r="Y3916" i="1" s="1"/>
  <c r="Y3915" i="1"/>
  <c r="X3914" i="1"/>
  <c r="Y3914" i="1" s="1"/>
  <c r="X3912" i="1"/>
  <c r="Y3912" i="1" s="1"/>
  <c r="AA3911" i="1"/>
  <c r="Y3910" i="1"/>
  <c r="X3909" i="1"/>
  <c r="Y3909" i="1" s="1"/>
  <c r="X3908" i="1"/>
  <c r="Y3908" i="1" s="1"/>
  <c r="AA3907" i="1"/>
  <c r="X3906" i="1"/>
  <c r="AA3906" i="1" s="1"/>
  <c r="X3905" i="1"/>
  <c r="AA3905" i="1" s="1"/>
  <c r="X3904" i="1"/>
  <c r="AA3904" i="1" s="1"/>
  <c r="AA3903" i="1"/>
  <c r="X3902" i="1"/>
  <c r="Y3902" i="1" s="1"/>
  <c r="AA3901" i="1"/>
  <c r="AA3900" i="1"/>
  <c r="X3899" i="1"/>
  <c r="Y3899" i="1" s="1"/>
  <c r="X3898" i="1"/>
  <c r="Y3898" i="1" s="1"/>
  <c r="X3897" i="1"/>
  <c r="Y3897" i="1" s="1"/>
  <c r="X3896" i="1"/>
  <c r="Y3896" i="1" s="1"/>
  <c r="X3895" i="1"/>
  <c r="Y3895" i="1" s="1"/>
  <c r="X3894" i="1"/>
  <c r="AA3894" i="1" s="1"/>
  <c r="X3893" i="1"/>
  <c r="AA3893" i="1" s="1"/>
  <c r="X3892" i="1"/>
  <c r="Y3892" i="1" s="1"/>
  <c r="X3891" i="1"/>
  <c r="Y3891" i="1" s="1"/>
  <c r="Y3890" i="1"/>
  <c r="X3889" i="1"/>
  <c r="Y3889" i="1" s="1"/>
  <c r="X3888" i="1"/>
  <c r="Y3888" i="1" s="1"/>
  <c r="AA3887" i="1"/>
  <c r="X3886" i="1"/>
  <c r="Y3886" i="1" s="1"/>
  <c r="X3885" i="1"/>
  <c r="Y3885" i="1" s="1"/>
  <c r="X3884" i="1"/>
  <c r="AA3884" i="1" s="1"/>
  <c r="X3883" i="1"/>
  <c r="AA3883" i="1" s="1"/>
  <c r="Y3882" i="1"/>
  <c r="X3881" i="1"/>
  <c r="AA3881" i="1" s="1"/>
  <c r="AA3968" i="1"/>
  <c r="Y3967" i="1"/>
  <c r="X3966" i="1"/>
  <c r="Y3966" i="1" s="1"/>
  <c r="X3965" i="1"/>
  <c r="Y3965" i="1" s="1"/>
  <c r="Y3830" i="1"/>
  <c r="X3828" i="1"/>
  <c r="Y3828" i="1" s="1"/>
  <c r="X3827" i="1"/>
  <c r="Y3827" i="1" s="1"/>
  <c r="Y3880" i="1"/>
  <c r="AA3860" i="1"/>
  <c r="X3854" i="1"/>
  <c r="AA3854" i="1" s="1"/>
  <c r="X3853" i="1"/>
  <c r="AA3853" i="1" s="1"/>
  <c r="X3852" i="1"/>
  <c r="AA3852" i="1" s="1"/>
  <c r="X3851" i="1"/>
  <c r="Y3851" i="1" s="1"/>
  <c r="X3850" i="1"/>
  <c r="AA3850" i="1" s="1"/>
  <c r="X3849" i="1"/>
  <c r="Y3849" i="1" s="1"/>
  <c r="X3848" i="1"/>
  <c r="AA3848" i="1" s="1"/>
  <c r="X3847" i="1"/>
  <c r="Y3847" i="1" s="1"/>
  <c r="X3846" i="1"/>
  <c r="AA3846" i="1" s="1"/>
  <c r="Y3844" i="1"/>
  <c r="X3839" i="1"/>
  <c r="Y3839" i="1" s="1"/>
  <c r="X3795" i="1"/>
  <c r="X3794" i="1"/>
  <c r="X3789" i="1"/>
  <c r="X3784" i="1"/>
  <c r="X3774" i="1"/>
  <c r="X3771" i="1"/>
  <c r="X3767" i="1"/>
  <c r="X3763" i="1"/>
  <c r="X3761" i="1"/>
  <c r="X3758" i="1"/>
  <c r="X3757" i="1"/>
  <c r="X3754" i="1"/>
  <c r="X3748" i="1"/>
  <c r="X3746" i="1"/>
  <c r="X3744" i="1"/>
  <c r="X3740" i="1"/>
  <c r="X3735" i="1"/>
  <c r="X3734" i="1"/>
  <c r="X3730" i="1"/>
  <c r="X3729" i="1"/>
  <c r="X3728" i="1"/>
  <c r="X3727" i="1"/>
  <c r="X3726" i="1"/>
  <c r="X3724" i="1"/>
  <c r="X3721" i="1"/>
  <c r="X3718" i="1"/>
  <c r="X3717" i="1"/>
  <c r="X3716" i="1"/>
  <c r="X3714" i="1"/>
  <c r="X3713" i="1"/>
  <c r="X3712" i="1"/>
  <c r="X3710" i="1"/>
  <c r="X3709" i="1"/>
  <c r="X3707" i="1"/>
  <c r="X3706" i="1"/>
  <c r="X3705" i="1"/>
  <c r="X3704" i="1"/>
  <c r="X3703" i="1"/>
  <c r="X3702" i="1"/>
  <c r="X3700" i="1"/>
  <c r="X3699" i="1"/>
  <c r="X3698" i="1"/>
  <c r="X3697" i="1"/>
  <c r="X3696" i="1"/>
  <c r="X3695" i="1"/>
  <c r="X3694" i="1"/>
  <c r="X3692" i="1"/>
  <c r="X3691" i="1"/>
  <c r="X3690" i="1"/>
  <c r="X3689" i="1"/>
  <c r="X3683" i="1"/>
  <c r="X3682" i="1"/>
  <c r="X3681" i="1"/>
  <c r="X3662" i="1"/>
  <c r="X3663" i="1"/>
  <c r="X3666" i="1"/>
  <c r="X3672" i="1"/>
  <c r="X3673" i="1"/>
  <c r="X3644" i="1"/>
  <c r="X3523" i="1"/>
  <c r="X3522" i="1"/>
  <c r="X3492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46" i="1"/>
  <c r="L3807" i="1"/>
  <c r="V3807" i="1"/>
  <c r="Z3807" i="1"/>
  <c r="AB3807" i="1"/>
  <c r="F3807" i="1" s="1"/>
  <c r="G3807" i="1" s="1"/>
  <c r="AC3807" i="1"/>
  <c r="L3896" i="1"/>
  <c r="V3896" i="1"/>
  <c r="Z3896" i="1"/>
  <c r="AB3896" i="1"/>
  <c r="F3896" i="1" s="1"/>
  <c r="G3896" i="1" s="1"/>
  <c r="AC3896" i="1"/>
  <c r="Z3969" i="1"/>
  <c r="AB3969" i="1"/>
  <c r="F3969" i="1" s="1"/>
  <c r="G3969" i="1" s="1"/>
  <c r="AC3969" i="1"/>
  <c r="V3969" i="1"/>
  <c r="L3969" i="1"/>
  <c r="Z3881" i="1"/>
  <c r="AB3881" i="1"/>
  <c r="F3881" i="1" s="1"/>
  <c r="AC3881" i="1"/>
  <c r="Z3882" i="1"/>
  <c r="AB3882" i="1"/>
  <c r="F3882" i="1" s="1"/>
  <c r="G3882" i="1" s="1"/>
  <c r="AC3882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908" i="1"/>
  <c r="AB3908" i="1"/>
  <c r="F3908" i="1" s="1"/>
  <c r="G3908" i="1" s="1"/>
  <c r="AC3908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952" i="1"/>
  <c r="AB3952" i="1"/>
  <c r="F3952" i="1" s="1"/>
  <c r="G3952" i="1" s="1"/>
  <c r="AC3952" i="1"/>
  <c r="Z3895" i="1"/>
  <c r="AB3895" i="1"/>
  <c r="F3895" i="1" s="1"/>
  <c r="G3895" i="1" s="1"/>
  <c r="AC3895" i="1"/>
  <c r="Z3897" i="1"/>
  <c r="AB3897" i="1"/>
  <c r="F3897" i="1" s="1"/>
  <c r="G3897" i="1" s="1"/>
  <c r="AC3897" i="1"/>
  <c r="Z3898" i="1"/>
  <c r="AB3898" i="1"/>
  <c r="F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AC3903" i="1"/>
  <c r="Z3909" i="1"/>
  <c r="AB3909" i="1"/>
  <c r="F3909" i="1" s="1"/>
  <c r="AC3909" i="1"/>
  <c r="Z3905" i="1"/>
  <c r="AB3905" i="1"/>
  <c r="F3905" i="1" s="1"/>
  <c r="G3905" i="1" s="1"/>
  <c r="AC3905" i="1"/>
  <c r="Z3953" i="1"/>
  <c r="AB3953" i="1"/>
  <c r="F3953" i="1" s="1"/>
  <c r="G3953" i="1" s="1"/>
  <c r="AC3953" i="1"/>
  <c r="Z3907" i="1"/>
  <c r="AB3907" i="1"/>
  <c r="F3907" i="1" s="1"/>
  <c r="AC3907" i="1"/>
  <c r="Z3920" i="1"/>
  <c r="AB3920" i="1"/>
  <c r="F3920" i="1" s="1"/>
  <c r="G3920" i="1" s="1"/>
  <c r="AC3920" i="1"/>
  <c r="Z3922" i="1"/>
  <c r="AB3922" i="1"/>
  <c r="F3922" i="1" s="1"/>
  <c r="AC3922" i="1"/>
  <c r="Z3910" i="1"/>
  <c r="AB3910" i="1"/>
  <c r="F3910" i="1" s="1"/>
  <c r="AC3910" i="1"/>
  <c r="Z3911" i="1"/>
  <c r="AB3911" i="1"/>
  <c r="F3911" i="1" s="1"/>
  <c r="AC3911" i="1"/>
  <c r="Z3912" i="1"/>
  <c r="AB3912" i="1"/>
  <c r="F3912" i="1" s="1"/>
  <c r="G3912" i="1" s="1"/>
  <c r="AC3912" i="1"/>
  <c r="Y3913" i="1"/>
  <c r="Z3913" i="1"/>
  <c r="AA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AC3917" i="1"/>
  <c r="Z3918" i="1"/>
  <c r="AB3918" i="1"/>
  <c r="F3918" i="1" s="1"/>
  <c r="AC3918" i="1"/>
  <c r="Z3919" i="1"/>
  <c r="AB3919" i="1"/>
  <c r="F3919" i="1" s="1"/>
  <c r="G3919" i="1" s="1"/>
  <c r="AC3919" i="1"/>
  <c r="Z3924" i="1"/>
  <c r="AB3924" i="1"/>
  <c r="F3924" i="1" s="1"/>
  <c r="G3924" i="1" s="1"/>
  <c r="AC3924" i="1"/>
  <c r="Y3921" i="1"/>
  <c r="Z3921" i="1"/>
  <c r="AB3921" i="1"/>
  <c r="F3921" i="1" s="1"/>
  <c r="AC3921" i="1"/>
  <c r="Z3886" i="1"/>
  <c r="AB3886" i="1"/>
  <c r="F3886" i="1" s="1"/>
  <c r="AC3886" i="1"/>
  <c r="Z3923" i="1"/>
  <c r="AB3923" i="1"/>
  <c r="F3923" i="1" s="1"/>
  <c r="AC3923" i="1"/>
  <c r="Z3925" i="1"/>
  <c r="AB3925" i="1"/>
  <c r="F3925" i="1" s="1"/>
  <c r="AC3925" i="1"/>
  <c r="Z3932" i="1"/>
  <c r="AB3932" i="1"/>
  <c r="F3932" i="1" s="1"/>
  <c r="G3932" i="1" s="1"/>
  <c r="AC3932" i="1"/>
  <c r="Z3926" i="1"/>
  <c r="AB3926" i="1"/>
  <c r="F3926" i="1" s="1"/>
  <c r="AC3926" i="1"/>
  <c r="Z3927" i="1"/>
  <c r="AB3927" i="1"/>
  <c r="F3927" i="1" s="1"/>
  <c r="AC3927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AC3931" i="1"/>
  <c r="Z3933" i="1"/>
  <c r="AB3933" i="1"/>
  <c r="F3933" i="1" s="1"/>
  <c r="G3933" i="1" s="1"/>
  <c r="AC3933" i="1"/>
  <c r="Z3934" i="1"/>
  <c r="AB3934" i="1"/>
  <c r="F3934" i="1" s="1"/>
  <c r="AC3934" i="1"/>
  <c r="Z3935" i="1"/>
  <c r="AB3935" i="1"/>
  <c r="F3935" i="1" s="1"/>
  <c r="G3935" i="1" s="1"/>
  <c r="AC3935" i="1"/>
  <c r="Z3937" i="1"/>
  <c r="AB3937" i="1"/>
  <c r="F3937" i="1" s="1"/>
  <c r="AC3937" i="1"/>
  <c r="Z3936" i="1"/>
  <c r="AB3936" i="1"/>
  <c r="F3936" i="1" s="1"/>
  <c r="G3936" i="1" s="1"/>
  <c r="AC3936" i="1"/>
  <c r="Z3938" i="1"/>
  <c r="AB3938" i="1"/>
  <c r="F3938" i="1" s="1"/>
  <c r="AC3938" i="1"/>
  <c r="Z3941" i="1"/>
  <c r="AB3941" i="1"/>
  <c r="F3941" i="1" s="1"/>
  <c r="AC3941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9" i="1"/>
  <c r="AB3949" i="1"/>
  <c r="F3949" i="1" s="1"/>
  <c r="G3949" i="1" s="1"/>
  <c r="AC3949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AC3946" i="1"/>
  <c r="Z3947" i="1"/>
  <c r="AB3947" i="1"/>
  <c r="F3947" i="1" s="1"/>
  <c r="AC3947" i="1"/>
  <c r="Z3948" i="1"/>
  <c r="AB3948" i="1"/>
  <c r="F3948" i="1" s="1"/>
  <c r="G3948" i="1" s="1"/>
  <c r="AC3948" i="1"/>
  <c r="Z3894" i="1"/>
  <c r="AB3894" i="1"/>
  <c r="F3894" i="1" s="1"/>
  <c r="AC3894" i="1"/>
  <c r="Z3956" i="1"/>
  <c r="AB3956" i="1"/>
  <c r="F3956" i="1" s="1"/>
  <c r="G3956" i="1" s="1"/>
  <c r="AC3956" i="1"/>
  <c r="Z3950" i="1"/>
  <c r="AB3950" i="1"/>
  <c r="F3950" i="1" s="1"/>
  <c r="AC3950" i="1"/>
  <c r="Z3904" i="1"/>
  <c r="AB3904" i="1"/>
  <c r="F3904" i="1" s="1"/>
  <c r="G3904" i="1" s="1"/>
  <c r="AC3904" i="1"/>
  <c r="Z3906" i="1"/>
  <c r="AB3906" i="1"/>
  <c r="F3906" i="1" s="1"/>
  <c r="AC3906" i="1"/>
  <c r="Z3954" i="1"/>
  <c r="AB3954" i="1"/>
  <c r="F3954" i="1" s="1"/>
  <c r="AC3954" i="1"/>
  <c r="Z3955" i="1"/>
  <c r="AB3955" i="1"/>
  <c r="F3955" i="1" s="1"/>
  <c r="AC3955" i="1"/>
  <c r="Z3951" i="1"/>
  <c r="AB3951" i="1"/>
  <c r="F3951" i="1" s="1"/>
  <c r="AC3951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AC3959" i="1"/>
  <c r="Y3960" i="1"/>
  <c r="Z3960" i="1"/>
  <c r="AA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V3881" i="1"/>
  <c r="V3882" i="1"/>
  <c r="V3883" i="1"/>
  <c r="V3884" i="1"/>
  <c r="V3885" i="1"/>
  <c r="V3908" i="1"/>
  <c r="V3887" i="1"/>
  <c r="V3888" i="1"/>
  <c r="V3889" i="1"/>
  <c r="V3890" i="1"/>
  <c r="V3891" i="1"/>
  <c r="V3892" i="1"/>
  <c r="V3893" i="1"/>
  <c r="V3952" i="1"/>
  <c r="V3895" i="1"/>
  <c r="V3897" i="1"/>
  <c r="V3898" i="1"/>
  <c r="V3899" i="1"/>
  <c r="V3900" i="1"/>
  <c r="V3901" i="1"/>
  <c r="V3902" i="1"/>
  <c r="V3903" i="1"/>
  <c r="V3909" i="1"/>
  <c r="V3905" i="1"/>
  <c r="V3953" i="1"/>
  <c r="V3907" i="1"/>
  <c r="V3920" i="1"/>
  <c r="V3922" i="1"/>
  <c r="V3910" i="1"/>
  <c r="V3911" i="1"/>
  <c r="V3912" i="1"/>
  <c r="V3913" i="1"/>
  <c r="V3914" i="1"/>
  <c r="V3915" i="1"/>
  <c r="V3916" i="1"/>
  <c r="V3917" i="1"/>
  <c r="V3918" i="1"/>
  <c r="V3919" i="1"/>
  <c r="V3924" i="1"/>
  <c r="V3921" i="1"/>
  <c r="V3886" i="1"/>
  <c r="V3923" i="1"/>
  <c r="V3925" i="1"/>
  <c r="V3932" i="1"/>
  <c r="V3926" i="1"/>
  <c r="V3927" i="1"/>
  <c r="V3928" i="1"/>
  <c r="V3929" i="1"/>
  <c r="V3930" i="1"/>
  <c r="V3931" i="1"/>
  <c r="V3933" i="1"/>
  <c r="V3934" i="1"/>
  <c r="V3935" i="1"/>
  <c r="V3937" i="1"/>
  <c r="V3936" i="1"/>
  <c r="V3938" i="1"/>
  <c r="V3941" i="1"/>
  <c r="V3939" i="1"/>
  <c r="V3940" i="1"/>
  <c r="V3949" i="1"/>
  <c r="V3942" i="1"/>
  <c r="V3943" i="1"/>
  <c r="V3944" i="1"/>
  <c r="V3945" i="1"/>
  <c r="V3946" i="1"/>
  <c r="V3947" i="1"/>
  <c r="V3948" i="1"/>
  <c r="V3894" i="1"/>
  <c r="V3956" i="1"/>
  <c r="V3950" i="1"/>
  <c r="V3904" i="1"/>
  <c r="V3906" i="1"/>
  <c r="V3954" i="1"/>
  <c r="V3955" i="1"/>
  <c r="V3951" i="1"/>
  <c r="V3957" i="1"/>
  <c r="V3958" i="1"/>
  <c r="V3959" i="1"/>
  <c r="V3960" i="1"/>
  <c r="V3961" i="1"/>
  <c r="V3962" i="1"/>
  <c r="V3963" i="1"/>
  <c r="V3964" i="1"/>
  <c r="L3881" i="1"/>
  <c r="L3882" i="1"/>
  <c r="L3883" i="1"/>
  <c r="L3884" i="1"/>
  <c r="L3885" i="1"/>
  <c r="L3908" i="1"/>
  <c r="L3887" i="1"/>
  <c r="L3888" i="1"/>
  <c r="L3889" i="1"/>
  <c r="L3890" i="1"/>
  <c r="L3891" i="1"/>
  <c r="L3892" i="1"/>
  <c r="L3893" i="1"/>
  <c r="L3952" i="1"/>
  <c r="L3895" i="1"/>
  <c r="L3897" i="1"/>
  <c r="L3898" i="1"/>
  <c r="L3899" i="1"/>
  <c r="L3900" i="1"/>
  <c r="L3901" i="1"/>
  <c r="L3902" i="1"/>
  <c r="L3903" i="1"/>
  <c r="L3909" i="1"/>
  <c r="L3905" i="1"/>
  <c r="L3953" i="1"/>
  <c r="L3907" i="1"/>
  <c r="L3920" i="1"/>
  <c r="L3922" i="1"/>
  <c r="L3910" i="1"/>
  <c r="L3911" i="1"/>
  <c r="L3912" i="1"/>
  <c r="L3913" i="1"/>
  <c r="L3914" i="1"/>
  <c r="L3915" i="1"/>
  <c r="L3916" i="1"/>
  <c r="L3917" i="1"/>
  <c r="L3918" i="1"/>
  <c r="L3919" i="1"/>
  <c r="L3924" i="1"/>
  <c r="L3921" i="1"/>
  <c r="L3886" i="1"/>
  <c r="L3923" i="1"/>
  <c r="L3925" i="1"/>
  <c r="L3932" i="1"/>
  <c r="L3926" i="1"/>
  <c r="L3927" i="1"/>
  <c r="L3928" i="1"/>
  <c r="L3929" i="1"/>
  <c r="L3930" i="1"/>
  <c r="L3931" i="1"/>
  <c r="L3933" i="1"/>
  <c r="L3934" i="1"/>
  <c r="L3935" i="1"/>
  <c r="L3937" i="1"/>
  <c r="L3936" i="1"/>
  <c r="L3938" i="1"/>
  <c r="L3941" i="1"/>
  <c r="L3939" i="1"/>
  <c r="L3940" i="1"/>
  <c r="L3949" i="1"/>
  <c r="L3942" i="1"/>
  <c r="L3943" i="1"/>
  <c r="L3944" i="1"/>
  <c r="L3945" i="1"/>
  <c r="L3946" i="1"/>
  <c r="L3947" i="1"/>
  <c r="L3948" i="1"/>
  <c r="L3894" i="1"/>
  <c r="L3956" i="1"/>
  <c r="L3950" i="1"/>
  <c r="L3904" i="1"/>
  <c r="L3906" i="1"/>
  <c r="L3954" i="1"/>
  <c r="L3955" i="1"/>
  <c r="L3951" i="1"/>
  <c r="L3957" i="1"/>
  <c r="L3958" i="1"/>
  <c r="L3959" i="1"/>
  <c r="L3960" i="1"/>
  <c r="L3961" i="1"/>
  <c r="L3962" i="1"/>
  <c r="L3963" i="1"/>
  <c r="L3964" i="1"/>
  <c r="Z3968" i="1"/>
  <c r="AB3968" i="1"/>
  <c r="AC3968" i="1"/>
  <c r="V3968" i="1"/>
  <c r="L3968" i="1"/>
  <c r="E3968" i="1"/>
  <c r="Z3966" i="1"/>
  <c r="AB3966" i="1"/>
  <c r="F3966" i="1" s="1"/>
  <c r="AC3966" i="1"/>
  <c r="Z3967" i="1"/>
  <c r="AB3967" i="1"/>
  <c r="F3967" i="1" s="1"/>
  <c r="G3967" i="1" s="1"/>
  <c r="AC3967" i="1"/>
  <c r="V3966" i="1"/>
  <c r="V3967" i="1"/>
  <c r="L3967" i="1"/>
  <c r="L3966" i="1"/>
  <c r="Z3965" i="1"/>
  <c r="AB3965" i="1"/>
  <c r="F3965" i="1" s="1"/>
  <c r="AC3965" i="1"/>
  <c r="V3965" i="1"/>
  <c r="L3965" i="1"/>
  <c r="V33" i="1"/>
  <c r="Y33" i="1"/>
  <c r="Z33" i="1"/>
  <c r="AB33" i="1"/>
  <c r="F33" i="1" s="1"/>
  <c r="G33" i="1" s="1"/>
  <c r="AC33" i="1"/>
  <c r="L33" i="1"/>
  <c r="L32" i="1"/>
  <c r="L1457" i="1"/>
  <c r="L3293" i="1"/>
  <c r="V3293" i="1"/>
  <c r="Y3293" i="1"/>
  <c r="Z3293" i="1"/>
  <c r="AB3293" i="1"/>
  <c r="F3293" i="1" s="1"/>
  <c r="G3293" i="1" s="1"/>
  <c r="AC3293" i="1"/>
  <c r="L3297" i="1"/>
  <c r="V3297" i="1"/>
  <c r="Y3297" i="1"/>
  <c r="Z3297" i="1"/>
  <c r="AB3297" i="1"/>
  <c r="F3297" i="1" s="1"/>
  <c r="G3297" i="1" s="1"/>
  <c r="AC3297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AC3838" i="1"/>
  <c r="V3837" i="1"/>
  <c r="V3838" i="1"/>
  <c r="L3838" i="1"/>
  <c r="L3837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AC3826" i="1"/>
  <c r="Z3827" i="1"/>
  <c r="AB3827" i="1"/>
  <c r="F3827" i="1" s="1"/>
  <c r="G3827" i="1" s="1"/>
  <c r="AC3827" i="1"/>
  <c r="Z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Z3830" i="1"/>
  <c r="AB3830" i="1"/>
  <c r="F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L3830" i="1"/>
  <c r="L3831" i="1"/>
  <c r="L3832" i="1"/>
  <c r="L3833" i="1"/>
  <c r="L3834" i="1"/>
  <c r="L3835" i="1"/>
  <c r="L3836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Z3851" i="1"/>
  <c r="AB3851" i="1"/>
  <c r="F3851" i="1" s="1"/>
  <c r="AC3851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Z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Z3880" i="1"/>
  <c r="AB3880" i="1"/>
  <c r="F3880" i="1" s="1"/>
  <c r="G3880" i="1" s="1"/>
  <c r="AC3880" i="1"/>
  <c r="Y3818" i="1"/>
  <c r="Z3818" i="1"/>
  <c r="AA3818" i="1"/>
  <c r="AB3818" i="1"/>
  <c r="F3818" i="1" s="1"/>
  <c r="G3818" i="1" s="1"/>
  <c r="AC3818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18" i="1"/>
  <c r="L3880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Z3839" i="1"/>
  <c r="AB3839" i="1"/>
  <c r="F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Y3842" i="1"/>
  <c r="Z3842" i="1"/>
  <c r="AA3842" i="1"/>
  <c r="AB3842" i="1"/>
  <c r="F3842" i="1" s="1"/>
  <c r="AC3842" i="1"/>
  <c r="Y3843" i="1"/>
  <c r="Z3843" i="1"/>
  <c r="AA3843" i="1"/>
  <c r="AB3843" i="1"/>
  <c r="F3843" i="1" s="1"/>
  <c r="AC3843" i="1"/>
  <c r="Z3844" i="1"/>
  <c r="AB3844" i="1"/>
  <c r="F3844" i="1" s="1"/>
  <c r="G3844" i="1" s="1"/>
  <c r="AC3844" i="1"/>
  <c r="Y3845" i="1"/>
  <c r="Z3845" i="1"/>
  <c r="AA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V3839" i="1"/>
  <c r="V3840" i="1"/>
  <c r="V3841" i="1"/>
  <c r="V3842" i="1"/>
  <c r="V3843" i="1"/>
  <c r="V3844" i="1"/>
  <c r="V3845" i="1"/>
  <c r="V3846" i="1"/>
  <c r="V3847" i="1"/>
  <c r="L3839" i="1"/>
  <c r="L3840" i="1"/>
  <c r="L3841" i="1"/>
  <c r="L3842" i="1"/>
  <c r="L3843" i="1"/>
  <c r="L3844" i="1"/>
  <c r="L3845" i="1"/>
  <c r="L3846" i="1"/>
  <c r="L3847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G4453" i="25" s="1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1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5" i="1"/>
  <c r="AA110" i="1"/>
  <c r="Y3806" i="1"/>
  <c r="AA3967" i="1"/>
  <c r="Y3961" i="1"/>
  <c r="Y3852" i="1"/>
  <c r="Y3848" i="1"/>
  <c r="Y3905" i="1"/>
  <c r="AA3897" i="1"/>
  <c r="AA3965" i="1"/>
  <c r="Y3929" i="1"/>
  <c r="AA3839" i="1"/>
  <c r="AA3880" i="1"/>
  <c r="Y3957" i="1"/>
  <c r="Y3953" i="1"/>
  <c r="Y3945" i="1"/>
  <c r="AA3949" i="1"/>
  <c r="AA3892" i="1"/>
  <c r="AA3947" i="1"/>
  <c r="Y3959" i="1"/>
  <c r="Y3951" i="1"/>
  <c r="Y3850" i="1"/>
  <c r="AA3963" i="1"/>
  <c r="AA3955" i="1"/>
  <c r="AA3939" i="1"/>
  <c r="AA3935" i="1"/>
  <c r="Y3854" i="1"/>
  <c r="AA3828" i="1"/>
  <c r="Y3846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4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8" i="1"/>
  <c r="AA3944" i="1"/>
  <c r="AA3916" i="1"/>
  <c r="Y3900" i="1"/>
  <c r="AA3908" i="1"/>
  <c r="AA3941" i="1"/>
  <c r="AA3889" i="1"/>
  <c r="AA3969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3" i="1"/>
  <c r="AA3915" i="1"/>
  <c r="Y3911" i="1"/>
  <c r="Y3901" i="1"/>
  <c r="AA3899" i="1"/>
  <c r="AA3895" i="1"/>
  <c r="AA3931" i="1"/>
  <c r="Y3927" i="1"/>
  <c r="AA3923" i="1"/>
  <c r="Y3919" i="1"/>
  <c r="Y3907" i="1"/>
  <c r="Y3903" i="1"/>
  <c r="Y3887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7" i="1"/>
  <c r="AA3830" i="1"/>
  <c r="Y3964" i="1"/>
  <c r="Y3904" i="1"/>
  <c r="Y3956" i="1"/>
  <c r="Y3948" i="1"/>
  <c r="AA3940" i="1"/>
  <c r="AA3936" i="1"/>
  <c r="Y3928" i="1"/>
  <c r="AA3912" i="1"/>
  <c r="AA3952" i="1"/>
  <c r="AA3888" i="1"/>
  <c r="Y3884" i="1"/>
  <c r="AA3896" i="1"/>
  <c r="Y3860" i="1"/>
  <c r="Y3893" i="1"/>
  <c r="AA3885" i="1"/>
  <c r="Y3881" i="1"/>
  <c r="AA3932" i="1"/>
  <c r="Y3924" i="1"/>
  <c r="AA3909" i="1"/>
  <c r="Y3933" i="1"/>
  <c r="AA3925" i="1"/>
  <c r="Y3937" i="1"/>
  <c r="AA3920" i="1"/>
  <c r="G3879" i="1"/>
  <c r="G3867" i="1"/>
  <c r="G3854" i="1"/>
  <c r="G3850" i="1"/>
  <c r="G3954" i="1"/>
  <c r="G3941" i="1"/>
  <c r="G3934" i="1"/>
  <c r="G3921" i="1"/>
  <c r="G3898" i="1"/>
  <c r="G3857" i="1"/>
  <c r="G3853" i="1"/>
  <c r="G3966" i="1"/>
  <c r="G3875" i="1"/>
  <c r="G3871" i="1"/>
  <c r="G3858" i="1"/>
  <c r="G3962" i="1"/>
  <c r="G3946" i="1"/>
  <c r="G3931" i="1"/>
  <c r="G3929" i="1"/>
  <c r="G3923" i="1"/>
  <c r="G3847" i="1"/>
  <c r="G3878" i="1"/>
  <c r="G3874" i="1"/>
  <c r="G3870" i="1"/>
  <c r="G3866" i="1"/>
  <c r="G3862" i="1"/>
  <c r="G3851" i="1"/>
  <c r="G3849" i="1"/>
  <c r="G3820" i="1"/>
  <c r="G3824" i="1"/>
  <c r="G3959" i="1"/>
  <c r="G3938" i="1"/>
  <c r="G3930" i="1"/>
  <c r="G3886" i="1"/>
  <c r="G3909" i="1"/>
  <c r="G3903" i="1"/>
  <c r="G3889" i="1"/>
  <c r="G3888" i="1"/>
  <c r="Y3807" i="1"/>
  <c r="AA3807" i="1"/>
  <c r="G3845" i="1"/>
  <c r="G3843" i="1"/>
  <c r="G3839" i="1"/>
  <c r="G3877" i="1"/>
  <c r="G3873" i="1"/>
  <c r="G3869" i="1"/>
  <c r="G3865" i="1"/>
  <c r="G3861" i="1"/>
  <c r="G3830" i="1"/>
  <c r="G3819" i="1"/>
  <c r="G3958" i="1"/>
  <c r="G3951" i="1"/>
  <c r="G3937" i="1"/>
  <c r="G3927" i="1"/>
  <c r="E3785" i="25"/>
  <c r="G3917" i="1"/>
  <c r="G3911" i="1"/>
  <c r="G3922" i="1"/>
  <c r="G3907" i="1"/>
  <c r="G3890" i="1"/>
  <c r="Y3883" i="1"/>
  <c r="G3841" i="1"/>
  <c r="G3863" i="1"/>
  <c r="G3842" i="1"/>
  <c r="G3859" i="1"/>
  <c r="G3855" i="1"/>
  <c r="G3826" i="1"/>
  <c r="G3838" i="1"/>
  <c r="G3965" i="1"/>
  <c r="G3955" i="1"/>
  <c r="G3906" i="1"/>
  <c r="G3950" i="1"/>
  <c r="G3894" i="1"/>
  <c r="G3947" i="1"/>
  <c r="E3805" i="25"/>
  <c r="Y3938" i="1"/>
  <c r="G3926" i="1"/>
  <c r="G3925" i="1"/>
  <c r="G3918" i="1"/>
  <c r="G3910" i="1"/>
  <c r="AA3891" i="1"/>
  <c r="G3884" i="1"/>
  <c r="G3881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4" i="1"/>
  <c r="Y3853" i="1"/>
  <c r="AA3827" i="1"/>
  <c r="AA3849" i="1"/>
  <c r="Y3894" i="1"/>
  <c r="AA3882" i="1"/>
  <c r="Y3922" i="1"/>
  <c r="AA3890" i="1"/>
  <c r="AA3966" i="1"/>
  <c r="Y3906" i="1"/>
  <c r="AA3950" i="1"/>
  <c r="Y3934" i="1"/>
  <c r="AA3962" i="1"/>
  <c r="AA3958" i="1"/>
  <c r="AA3954" i="1"/>
  <c r="AA3946" i="1"/>
  <c r="AA3942" i="1"/>
  <c r="AA3930" i="1"/>
  <c r="AA3926" i="1"/>
  <c r="AA3886" i="1"/>
  <c r="AA3918" i="1"/>
  <c r="AA3914" i="1"/>
  <c r="AA3910" i="1"/>
  <c r="AA3902" i="1"/>
  <c r="AA3898" i="1"/>
  <c r="AA3851" i="1"/>
  <c r="F3968" i="1"/>
  <c r="E3826" i="25" s="1"/>
  <c r="AA33" i="1"/>
  <c r="AA3293" i="1"/>
  <c r="AA329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E3897" i="25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AC381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8" i="1"/>
  <c r="L3809" i="1"/>
  <c r="L3810" i="1"/>
  <c r="L3811" i="1"/>
  <c r="L3812" i="1"/>
  <c r="L3813" i="1"/>
  <c r="L3814" i="1"/>
  <c r="L3815" i="1"/>
  <c r="L3816" i="1"/>
  <c r="L3817" i="1"/>
  <c r="Y3677" i="1"/>
  <c r="Z3677" i="1"/>
  <c r="AA3677" i="1"/>
  <c r="AB3677" i="1"/>
  <c r="F3677" i="1" s="1"/>
  <c r="AC3677" i="1"/>
  <c r="V3677" i="1"/>
  <c r="L3677" i="1"/>
  <c r="Y3674" i="1"/>
  <c r="Z3674" i="1"/>
  <c r="AA3674" i="1"/>
  <c r="AB3674" i="1"/>
  <c r="F3674" i="1" s="1"/>
  <c r="AC3674" i="1"/>
  <c r="V3674" i="1"/>
  <c r="L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75" i="1"/>
  <c r="V3676" i="1"/>
  <c r="L3675" i="1"/>
  <c r="L3676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G3838" i="25" l="1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8" i="1"/>
  <c r="G3654" i="1"/>
  <c r="G3650" i="1"/>
  <c r="G3646" i="1"/>
  <c r="G3661" i="1"/>
  <c r="G3657" i="1"/>
  <c r="G3653" i="1"/>
  <c r="G3649" i="1"/>
  <c r="G3645" i="1"/>
  <c r="G3677" i="1"/>
  <c r="G3817" i="1"/>
  <c r="G3815" i="1"/>
  <c r="G3813" i="1"/>
  <c r="G3811" i="1"/>
  <c r="G3809" i="1"/>
  <c r="G3800" i="1"/>
  <c r="G3798" i="1"/>
  <c r="G3796" i="1"/>
  <c r="G3790" i="1"/>
  <c r="G3788" i="1"/>
  <c r="G3786" i="1"/>
  <c r="G3778" i="1"/>
  <c r="G3776" i="1"/>
  <c r="G3774" i="1"/>
  <c r="G3768" i="1"/>
  <c r="G3764" i="1"/>
  <c r="G3762" i="1"/>
  <c r="G3760" i="1"/>
  <c r="G3758" i="1"/>
  <c r="G3754" i="1"/>
  <c r="G3752" i="1"/>
  <c r="G3750" i="1"/>
  <c r="G3748" i="1"/>
  <c r="G3746" i="1"/>
  <c r="G3744" i="1"/>
  <c r="G3740" i="1"/>
  <c r="G3738" i="1"/>
  <c r="G3736" i="1"/>
  <c r="G3730" i="1"/>
  <c r="G3724" i="1"/>
  <c r="G3722" i="1"/>
  <c r="G3720" i="1"/>
  <c r="G3714" i="1"/>
  <c r="G3712" i="1"/>
  <c r="G3708" i="1"/>
  <c r="G3706" i="1"/>
  <c r="G3702" i="1"/>
  <c r="G3698" i="1"/>
  <c r="G3696" i="1"/>
  <c r="G3694" i="1"/>
  <c r="G3692" i="1"/>
  <c r="G3688" i="1"/>
  <c r="G3686" i="1"/>
  <c r="G3682" i="1"/>
  <c r="G3660" i="1"/>
  <c r="G3656" i="1"/>
  <c r="G3652" i="1"/>
  <c r="G3648" i="1"/>
  <c r="G3674" i="1"/>
  <c r="G3659" i="1"/>
  <c r="G3655" i="1"/>
  <c r="G3647" i="1"/>
  <c r="G3814" i="1"/>
  <c r="G3812" i="1"/>
  <c r="G3810" i="1"/>
  <c r="G3801" i="1"/>
  <c r="G3789" i="1"/>
  <c r="G3787" i="1"/>
  <c r="G3779" i="1"/>
  <c r="G3777" i="1"/>
  <c r="G3769" i="1"/>
  <c r="G3767" i="1"/>
  <c r="G3763" i="1"/>
  <c r="G3755" i="1"/>
  <c r="G3749" i="1"/>
  <c r="G3747" i="1"/>
  <c r="G3743" i="1"/>
  <c r="G3739" i="1"/>
  <c r="G3735" i="1"/>
  <c r="G3729" i="1"/>
  <c r="G3727" i="1"/>
  <c r="G3725" i="1"/>
  <c r="G3721" i="1"/>
  <c r="G3715" i="1"/>
  <c r="G3713" i="1"/>
  <c r="G3711" i="1"/>
  <c r="G3695" i="1"/>
  <c r="G3693" i="1"/>
  <c r="G3691" i="1"/>
  <c r="G3687" i="1"/>
  <c r="G3683" i="1"/>
  <c r="G3968" i="1"/>
  <c r="G3681" i="1"/>
  <c r="G3679" i="1"/>
  <c r="Y3662" i="1"/>
  <c r="Z3662" i="1"/>
  <c r="AA3662" i="1"/>
  <c r="AB3662" i="1"/>
  <c r="AC3662" i="1"/>
  <c r="Y3663" i="1"/>
  <c r="Z3663" i="1"/>
  <c r="AA3663" i="1"/>
  <c r="AB3663" i="1"/>
  <c r="AC3663" i="1"/>
  <c r="Y3666" i="1"/>
  <c r="Z3666" i="1"/>
  <c r="AA3666" i="1"/>
  <c r="AB3666" i="1"/>
  <c r="AC3666" i="1"/>
  <c r="Y3672" i="1"/>
  <c r="Z3672" i="1"/>
  <c r="AA3672" i="1"/>
  <c r="AB3672" i="1"/>
  <c r="AC3672" i="1"/>
  <c r="Y3673" i="1"/>
  <c r="Z3673" i="1"/>
  <c r="AA3673" i="1"/>
  <c r="AB3673" i="1"/>
  <c r="AC3673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V3669" i="1"/>
  <c r="V3667" i="1"/>
  <c r="V3668" i="1"/>
  <c r="L3669" i="1"/>
  <c r="L3668" i="1"/>
  <c r="L3667" i="1"/>
  <c r="G3898" i="25" l="1"/>
  <c r="I3898" i="25"/>
  <c r="I4222" i="25"/>
  <c r="G4222" i="25"/>
  <c r="I4050" i="25"/>
  <c r="G4050" i="25"/>
  <c r="G3668" i="1"/>
  <c r="G3667" i="1"/>
  <c r="G3669" i="1"/>
  <c r="F3673" i="1"/>
  <c r="V3672" i="1"/>
  <c r="V3673" i="1"/>
  <c r="L3672" i="1"/>
  <c r="L3673" i="1"/>
  <c r="F3672" i="1"/>
  <c r="L2210" i="1"/>
  <c r="V2210" i="1"/>
  <c r="Y2210" i="1"/>
  <c r="Z2210" i="1"/>
  <c r="AB2210" i="1"/>
  <c r="F2210" i="1" s="1"/>
  <c r="G2210" i="1" s="1"/>
  <c r="AC2210" i="1"/>
  <c r="L3663" i="1"/>
  <c r="V3663" i="1"/>
  <c r="F3663" i="1"/>
  <c r="G3663" i="1" s="1"/>
  <c r="F3662" i="1"/>
  <c r="V3662" i="1"/>
  <c r="V3666" i="1"/>
  <c r="L3666" i="1"/>
  <c r="E3666" i="1"/>
  <c r="L3662" i="1"/>
  <c r="AB3644" i="1"/>
  <c r="Y3644" i="1"/>
  <c r="Z3644" i="1"/>
  <c r="AA3644" i="1"/>
  <c r="AC3644" i="1"/>
  <c r="V3644" i="1"/>
  <c r="L3644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V3670" i="1"/>
  <c r="V3671" i="1"/>
  <c r="L3670" i="1"/>
  <c r="L3671" i="1"/>
  <c r="O3635" i="1"/>
  <c r="O2387" i="1"/>
  <c r="L3294" i="1"/>
  <c r="V3294" i="1"/>
  <c r="AA3294" i="1"/>
  <c r="Z3294" i="1"/>
  <c r="AB3294" i="1"/>
  <c r="F3294" i="1" s="1"/>
  <c r="G3294" i="1" s="1"/>
  <c r="AC3294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2" i="1"/>
  <c r="F3642" i="1" s="1"/>
  <c r="G3642" i="1" s="1"/>
  <c r="AC3642" i="1"/>
  <c r="AB3643" i="1"/>
  <c r="F3643" i="1" s="1"/>
  <c r="AC3643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1" i="1"/>
  <c r="Y3642" i="1"/>
  <c r="Z3642" i="1"/>
  <c r="AA3642" i="1"/>
  <c r="Y3643" i="1"/>
  <c r="Z3643" i="1"/>
  <c r="AA3643" i="1"/>
  <c r="V3642" i="1"/>
  <c r="V3643" i="1"/>
  <c r="L3643" i="1"/>
  <c r="L3642" i="1"/>
  <c r="L3529" i="1"/>
  <c r="L3530" i="1"/>
  <c r="L3533" i="1"/>
  <c r="L3534" i="1"/>
  <c r="L3537" i="1"/>
  <c r="L3538" i="1"/>
  <c r="L3540" i="1"/>
  <c r="L3544" i="1"/>
  <c r="L3545" i="1"/>
  <c r="L3546" i="1"/>
  <c r="L3549" i="1"/>
  <c r="L3550" i="1"/>
  <c r="L3552" i="1"/>
  <c r="L3553" i="1"/>
  <c r="L3554" i="1"/>
  <c r="L3557" i="1"/>
  <c r="L3558" i="1"/>
  <c r="L3560" i="1"/>
  <c r="L3561" i="1"/>
  <c r="L3562" i="1"/>
  <c r="L3565" i="1"/>
  <c r="L3566" i="1"/>
  <c r="L3568" i="1"/>
  <c r="L3569" i="1"/>
  <c r="L3570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6" i="1"/>
  <c r="L3597" i="1"/>
  <c r="L3598" i="1"/>
  <c r="L3601" i="1"/>
  <c r="L3602" i="1"/>
  <c r="L3604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5" i="1"/>
  <c r="L3626" i="1"/>
  <c r="L3628" i="1"/>
  <c r="L3629" i="1"/>
  <c r="L3630" i="1"/>
  <c r="L3633" i="1"/>
  <c r="L3634" i="1"/>
  <c r="L3636" i="1"/>
  <c r="L3637" i="1"/>
  <c r="L3638" i="1"/>
  <c r="L3641" i="1"/>
  <c r="Y3524" i="1"/>
  <c r="Z3524" i="1"/>
  <c r="AA3524" i="1"/>
  <c r="Y3525" i="1"/>
  <c r="Z3525" i="1"/>
  <c r="AA3525" i="1"/>
  <c r="Y3526" i="1"/>
  <c r="Z3526" i="1"/>
  <c r="AA3526" i="1"/>
  <c r="AB3525" i="1"/>
  <c r="F3525" i="1" s="1"/>
  <c r="G3525" i="1" s="1"/>
  <c r="AC3525" i="1"/>
  <c r="AB3526" i="1"/>
  <c r="F3526" i="1" s="1"/>
  <c r="AC3526" i="1"/>
  <c r="V3525" i="1"/>
  <c r="V3526" i="1"/>
  <c r="L3525" i="1"/>
  <c r="L3526" i="1"/>
  <c r="Z3521" i="1"/>
  <c r="AA3521" i="1"/>
  <c r="AB3521" i="1"/>
  <c r="F3521" i="1" s="1"/>
  <c r="AC3521" i="1"/>
  <c r="Z3522" i="1"/>
  <c r="AA3522" i="1"/>
  <c r="AB3522" i="1"/>
  <c r="F3522" i="1" s="1"/>
  <c r="AC3522" i="1"/>
  <c r="Z3523" i="1"/>
  <c r="AA3523" i="1"/>
  <c r="AB3523" i="1"/>
  <c r="F3523" i="1" s="1"/>
  <c r="AC3523" i="1"/>
  <c r="AB3524" i="1"/>
  <c r="F3524" i="1" s="1"/>
  <c r="AC3524" i="1"/>
  <c r="AB3527" i="1"/>
  <c r="F3527" i="1" s="1"/>
  <c r="AC3527" i="1"/>
  <c r="Y3521" i="1"/>
  <c r="Y3522" i="1"/>
  <c r="Y3523" i="1"/>
  <c r="V3521" i="1"/>
  <c r="V3522" i="1"/>
  <c r="V3523" i="1"/>
  <c r="V3524" i="1"/>
  <c r="L3521" i="1"/>
  <c r="L3522" i="1"/>
  <c r="L3523" i="1"/>
  <c r="L3524" i="1"/>
  <c r="V2709" i="1"/>
  <c r="L3528" i="1"/>
  <c r="L3531" i="1"/>
  <c r="L3532" i="1"/>
  <c r="L3535" i="1"/>
  <c r="L3536" i="1"/>
  <c r="L3541" i="1"/>
  <c r="L3542" i="1"/>
  <c r="L3548" i="1"/>
  <c r="L3556" i="1"/>
  <c r="L3564" i="1"/>
  <c r="L3576" i="1"/>
  <c r="L3584" i="1"/>
  <c r="L3592" i="1"/>
  <c r="L3600" i="1"/>
  <c r="L3612" i="1"/>
  <c r="L3624" i="1"/>
  <c r="L3632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1" i="1"/>
  <c r="Y3495" i="1"/>
  <c r="AA3496" i="1"/>
  <c r="AA3497" i="1"/>
  <c r="AA3498" i="1"/>
  <c r="Y3499" i="1"/>
  <c r="AA3500" i="1"/>
  <c r="AA3501" i="1"/>
  <c r="AA3502" i="1"/>
  <c r="AA3503" i="1"/>
  <c r="AA3504" i="1"/>
  <c r="AA3505" i="1"/>
  <c r="Y3506" i="1"/>
  <c r="AA3507" i="1"/>
  <c r="AA3508" i="1"/>
  <c r="AA3509" i="1"/>
  <c r="Y3510" i="1"/>
  <c r="Y3511" i="1"/>
  <c r="AA3512" i="1"/>
  <c r="AA3513" i="1"/>
  <c r="AA3514" i="1"/>
  <c r="Y3515" i="1"/>
  <c r="AA3516" i="1"/>
  <c r="AA3517" i="1"/>
  <c r="AA3518" i="1"/>
  <c r="AA3519" i="1"/>
  <c r="AA3520" i="1"/>
  <c r="X3527" i="1"/>
  <c r="Y3527" i="1" s="1"/>
  <c r="AA3528" i="1"/>
  <c r="X3529" i="1"/>
  <c r="AA3529" i="1" s="1"/>
  <c r="Y3530" i="1"/>
  <c r="Y3531" i="1"/>
  <c r="AA3532" i="1"/>
  <c r="AA3533" i="1"/>
  <c r="Y3534" i="1"/>
  <c r="Y3535" i="1"/>
  <c r="AA3536" i="1"/>
  <c r="AA3537" i="1"/>
  <c r="Y3538" i="1"/>
  <c r="Y3539" i="1"/>
  <c r="X3540" i="1"/>
  <c r="AA3540" i="1" s="1"/>
  <c r="AA3541" i="1"/>
  <c r="X3542" i="1"/>
  <c r="Y3542" i="1" s="1"/>
  <c r="Y3543" i="1"/>
  <c r="AA3544" i="1"/>
  <c r="AA3545" i="1"/>
  <c r="Y3546" i="1"/>
  <c r="Y3547" i="1"/>
  <c r="AA3548" i="1"/>
  <c r="AA3549" i="1"/>
  <c r="Y3550" i="1"/>
  <c r="Y3551" i="1"/>
  <c r="AA3552" i="1"/>
  <c r="AA3553" i="1"/>
  <c r="Y3554" i="1"/>
  <c r="X3555" i="1"/>
  <c r="Y3555" i="1" s="1"/>
  <c r="AA3556" i="1"/>
  <c r="AA3557" i="1"/>
  <c r="Y3558" i="1"/>
  <c r="Y3559" i="1"/>
  <c r="AA3560" i="1"/>
  <c r="AA3561" i="1"/>
  <c r="Y3562" i="1"/>
  <c r="Y3563" i="1"/>
  <c r="X3564" i="1"/>
  <c r="AA3564" i="1" s="1"/>
  <c r="AA3565" i="1"/>
  <c r="Y3566" i="1"/>
  <c r="Y3567" i="1"/>
  <c r="AA3568" i="1"/>
  <c r="AA3569" i="1"/>
  <c r="Y3570" i="1"/>
  <c r="Y3571" i="1"/>
  <c r="X3572" i="1"/>
  <c r="AA3572" i="1" s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X3596" i="1"/>
  <c r="Y3596" i="1" s="1"/>
  <c r="AA3597" i="1"/>
  <c r="X3598" i="1"/>
  <c r="Y3598" i="1" s="1"/>
  <c r="Y3599" i="1"/>
  <c r="AA3600" i="1"/>
  <c r="AA3601" i="1"/>
  <c r="Y3602" i="1"/>
  <c r="Y3603" i="1"/>
  <c r="AA3604" i="1"/>
  <c r="AA3605" i="1"/>
  <c r="Y3606" i="1"/>
  <c r="X3607" i="1"/>
  <c r="Y3607" i="1" s="1"/>
  <c r="X3608" i="1"/>
  <c r="AA3608" i="1" s="1"/>
  <c r="AA3609" i="1"/>
  <c r="Y3610" i="1"/>
  <c r="X3611" i="1"/>
  <c r="Y3611" i="1" s="1"/>
  <c r="AA3612" i="1"/>
  <c r="AA3613" i="1"/>
  <c r="Y3614" i="1"/>
  <c r="Y3615" i="1"/>
  <c r="AA3616" i="1"/>
  <c r="AA3617" i="1"/>
  <c r="Y3618" i="1"/>
  <c r="X3619" i="1"/>
  <c r="Y3619" i="1" s="1"/>
  <c r="AA3620" i="1"/>
  <c r="AA3621" i="1"/>
  <c r="Y3622" i="1"/>
  <c r="Y3623" i="1"/>
  <c r="AA3624" i="1"/>
  <c r="X3625" i="1"/>
  <c r="AA3625" i="1" s="1"/>
  <c r="Y3626" i="1"/>
  <c r="Y3627" i="1"/>
  <c r="Y3628" i="1"/>
  <c r="AA3629" i="1"/>
  <c r="Y3630" i="1"/>
  <c r="Y3631" i="1"/>
  <c r="Y3632" i="1"/>
  <c r="X3633" i="1"/>
  <c r="AA3633" i="1" s="1"/>
  <c r="X3634" i="1"/>
  <c r="Y3634" i="1" s="1"/>
  <c r="Y3635" i="1"/>
  <c r="X3636" i="1"/>
  <c r="Y3636" i="1" s="1"/>
  <c r="X3637" i="1"/>
  <c r="AA3637" i="1" s="1"/>
  <c r="X3638" i="1"/>
  <c r="Y3638" i="1" s="1"/>
  <c r="Y3639" i="1"/>
  <c r="AA3641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AC3539" i="1"/>
  <c r="AB3540" i="1"/>
  <c r="F3540" i="1" s="1"/>
  <c r="E3938" i="25" s="1"/>
  <c r="AC3540" i="1"/>
  <c r="AB3541" i="1"/>
  <c r="F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E4418" i="25" s="1"/>
  <c r="AC3548" i="1"/>
  <c r="AB3549" i="1"/>
  <c r="F3549" i="1" s="1"/>
  <c r="G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1" i="1"/>
  <c r="F3641" i="1" s="1"/>
  <c r="G3641" i="1" s="1"/>
  <c r="AC3641" i="1"/>
  <c r="L3527" i="1"/>
  <c r="L3539" i="1"/>
  <c r="L3543" i="1"/>
  <c r="L3547" i="1"/>
  <c r="L3551" i="1"/>
  <c r="L3555" i="1"/>
  <c r="L3559" i="1"/>
  <c r="L3563" i="1"/>
  <c r="L3567" i="1"/>
  <c r="L3571" i="1"/>
  <c r="L3572" i="1"/>
  <c r="L3575" i="1"/>
  <c r="L3579" i="1"/>
  <c r="L3583" i="1"/>
  <c r="L3587" i="1"/>
  <c r="L3591" i="1"/>
  <c r="L3595" i="1"/>
  <c r="L3599" i="1"/>
  <c r="L3603" i="1"/>
  <c r="L3607" i="1"/>
  <c r="L3611" i="1"/>
  <c r="L3615" i="1"/>
  <c r="L3619" i="1"/>
  <c r="L3620" i="1"/>
  <c r="L3623" i="1"/>
  <c r="L3627" i="1"/>
  <c r="L3631" i="1"/>
  <c r="L3635" i="1"/>
  <c r="L3639" i="1"/>
  <c r="O3478" i="1"/>
  <c r="AA3483" i="1"/>
  <c r="Y3482" i="1"/>
  <c r="Y3481" i="1"/>
  <c r="Y3480" i="1"/>
  <c r="AA3479" i="1"/>
  <c r="AA3478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V3478" i="1"/>
  <c r="V3479" i="1"/>
  <c r="V3480" i="1"/>
  <c r="V3481" i="1"/>
  <c r="V3482" i="1"/>
  <c r="V3483" i="1"/>
  <c r="V3484" i="1"/>
  <c r="L3478" i="1"/>
  <c r="L3479" i="1"/>
  <c r="L3480" i="1"/>
  <c r="L3481" i="1"/>
  <c r="L3482" i="1"/>
  <c r="L3483" i="1"/>
  <c r="L3484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92" i="1"/>
  <c r="V3493" i="1"/>
  <c r="V3494" i="1"/>
  <c r="L3492" i="1"/>
  <c r="L3493" i="1"/>
  <c r="L3494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2" i="1"/>
  <c r="G3479" i="1"/>
  <c r="G3518" i="1"/>
  <c r="G3514" i="1"/>
  <c r="G3510" i="1"/>
  <c r="G3506" i="1"/>
  <c r="G3633" i="1"/>
  <c r="G3611" i="1"/>
  <c r="G3599" i="1"/>
  <c r="G3593" i="1"/>
  <c r="G3591" i="1"/>
  <c r="G3589" i="1"/>
  <c r="G3585" i="1"/>
  <c r="G3583" i="1"/>
  <c r="G3581" i="1"/>
  <c r="G3577" i="1"/>
  <c r="G3571" i="1"/>
  <c r="G3555" i="1"/>
  <c r="G3553" i="1"/>
  <c r="G3551" i="1"/>
  <c r="G3547" i="1"/>
  <c r="G3545" i="1"/>
  <c r="G3541" i="1"/>
  <c r="G3539" i="1"/>
  <c r="G3533" i="1"/>
  <c r="G3529" i="1"/>
  <c r="G3480" i="1"/>
  <c r="G3519" i="1"/>
  <c r="G3515" i="1"/>
  <c r="G3511" i="1"/>
  <c r="G3507" i="1"/>
  <c r="G3527" i="1"/>
  <c r="G3523" i="1"/>
  <c r="G3522" i="1"/>
  <c r="G3521" i="1"/>
  <c r="G3526" i="1"/>
  <c r="G3672" i="1"/>
  <c r="G3494" i="1"/>
  <c r="G3481" i="1"/>
  <c r="G3520" i="1"/>
  <c r="G3516" i="1"/>
  <c r="G3512" i="1"/>
  <c r="G3508" i="1"/>
  <c r="G3496" i="1"/>
  <c r="G3636" i="1"/>
  <c r="G3628" i="1"/>
  <c r="G3610" i="1"/>
  <c r="G3608" i="1"/>
  <c r="G3606" i="1"/>
  <c r="G3604" i="1"/>
  <c r="G3600" i="1"/>
  <c r="G3596" i="1"/>
  <c r="G3594" i="1"/>
  <c r="G3590" i="1"/>
  <c r="G3588" i="1"/>
  <c r="G3582" i="1"/>
  <c r="G3574" i="1"/>
  <c r="G3572" i="1"/>
  <c r="G3564" i="1"/>
  <c r="G3558" i="1"/>
  <c r="G3554" i="1"/>
  <c r="G3552" i="1"/>
  <c r="G3550" i="1"/>
  <c r="G3548" i="1"/>
  <c r="G3546" i="1"/>
  <c r="G3544" i="1"/>
  <c r="G3540" i="1"/>
  <c r="G3643" i="1"/>
  <c r="G3671" i="1"/>
  <c r="G3673" i="1"/>
  <c r="G3493" i="1"/>
  <c r="G3482" i="1"/>
  <c r="G3478" i="1"/>
  <c r="G3517" i="1"/>
  <c r="G3513" i="1"/>
  <c r="G3509" i="1"/>
  <c r="G3501" i="1"/>
  <c r="G3497" i="1"/>
  <c r="G3524" i="1"/>
  <c r="G3670" i="1"/>
  <c r="G3662" i="1"/>
  <c r="AA2210" i="1"/>
  <c r="F3666" i="1"/>
  <c r="G3666" i="1" s="1"/>
  <c r="Y3294" i="1"/>
  <c r="AA2387" i="1"/>
  <c r="AA2388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Y3624" i="1"/>
  <c r="Y3620" i="1"/>
  <c r="Y3608" i="1"/>
  <c r="Y3580" i="1"/>
  <c r="Y3576" i="1"/>
  <c r="Y3568" i="1"/>
  <c r="Y3564" i="1"/>
  <c r="Y3560" i="1"/>
  <c r="Y3556" i="1"/>
  <c r="Y3552" i="1"/>
  <c r="Y3548" i="1"/>
  <c r="Y3544" i="1"/>
  <c r="Y3540" i="1"/>
  <c r="Y3536" i="1"/>
  <c r="Y3532" i="1"/>
  <c r="Y3528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641" i="1"/>
  <c r="Y3616" i="1"/>
  <c r="Y3612" i="1"/>
  <c r="Y3604" i="1"/>
  <c r="Y3600" i="1"/>
  <c r="Y3592" i="1"/>
  <c r="Y3588" i="1"/>
  <c r="Y3584" i="1"/>
  <c r="Y3572" i="1"/>
  <c r="AA3636" i="1"/>
  <c r="AA3632" i="1"/>
  <c r="AA3628" i="1"/>
  <c r="AA3596" i="1"/>
  <c r="Y3520" i="1"/>
  <c r="Y3519" i="1"/>
  <c r="AA3515" i="1"/>
  <c r="Y3503" i="1"/>
  <c r="AA3499" i="1"/>
  <c r="AA3511" i="1"/>
  <c r="AA3495" i="1"/>
  <c r="Y3507" i="1"/>
  <c r="AA3506" i="1"/>
  <c r="Y3514" i="1"/>
  <c r="Y3498" i="1"/>
  <c r="AA3510" i="1"/>
  <c r="Y3518" i="1"/>
  <c r="Y3502" i="1"/>
  <c r="Y3504" i="1"/>
  <c r="Y3512" i="1"/>
  <c r="Y3496" i="1"/>
  <c r="Y3516" i="1"/>
  <c r="Y3500" i="1"/>
  <c r="Y3508" i="1"/>
  <c r="Y3517" i="1"/>
  <c r="Y3509" i="1"/>
  <c r="Y3501" i="1"/>
  <c r="Y3513" i="1"/>
  <c r="Y3505" i="1"/>
  <c r="Y3497" i="1"/>
  <c r="AA3480" i="1"/>
  <c r="Y3483" i="1"/>
  <c r="Y3479" i="1"/>
  <c r="Y3478" i="1"/>
  <c r="AA3482" i="1"/>
  <c r="AA3481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5" i="1"/>
  <c r="V3486" i="1"/>
  <c r="V3487" i="1"/>
  <c r="V3488" i="1"/>
  <c r="V3489" i="1"/>
  <c r="V3490" i="1"/>
  <c r="V3491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1" i="1"/>
  <c r="G3487" i="1"/>
  <c r="G3488" i="1"/>
  <c r="G3490" i="1"/>
  <c r="G3486" i="1"/>
  <c r="G3489" i="1"/>
  <c r="G3485" i="1"/>
  <c r="L3485" i="1"/>
  <c r="L3486" i="1"/>
  <c r="L3487" i="1"/>
  <c r="L3488" i="1"/>
  <c r="L3489" i="1"/>
  <c r="L3490" i="1"/>
  <c r="L3491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33" i="1"/>
  <c r="L3434" i="1"/>
  <c r="L3435" i="1"/>
  <c r="V3445" i="1"/>
  <c r="L3442" i="1"/>
  <c r="L3443" i="1"/>
  <c r="L3444" i="1"/>
  <c r="L3445" i="1"/>
  <c r="AC3441" i="1"/>
  <c r="L3441" i="1"/>
  <c r="L3436" i="1"/>
  <c r="L3437" i="1"/>
  <c r="L3438" i="1"/>
  <c r="L3439" i="1"/>
  <c r="L3440" i="1"/>
  <c r="V3438" i="1"/>
  <c r="V3439" i="1"/>
  <c r="V3440" i="1"/>
  <c r="V3441" i="1"/>
  <c r="V3442" i="1"/>
  <c r="V3443" i="1"/>
  <c r="V3444" i="1"/>
  <c r="V3434" i="1"/>
  <c r="V3435" i="1"/>
  <c r="V3433" i="1"/>
  <c r="Y3436" i="1"/>
  <c r="Z3436" i="1"/>
  <c r="AB3436" i="1"/>
  <c r="F3436" i="1" s="1"/>
  <c r="G3436" i="1" s="1"/>
  <c r="AC3436" i="1"/>
  <c r="X3437" i="1"/>
  <c r="AA3437" i="1" s="1"/>
  <c r="Z3437" i="1"/>
  <c r="AB3437" i="1"/>
  <c r="F3437" i="1" s="1"/>
  <c r="AC3437" i="1"/>
  <c r="AA3438" i="1"/>
  <c r="Z3438" i="1"/>
  <c r="AB3438" i="1"/>
  <c r="F3438" i="1" s="1"/>
  <c r="AC3438" i="1"/>
  <c r="Y3439" i="1"/>
  <c r="Z3439" i="1"/>
  <c r="AB3439" i="1"/>
  <c r="F3439" i="1" s="1"/>
  <c r="AC3439" i="1"/>
  <c r="X3440" i="1"/>
  <c r="AA3440" i="1" s="1"/>
  <c r="Z3440" i="1"/>
  <c r="AB3440" i="1"/>
  <c r="F3440" i="1" s="1"/>
  <c r="AC3440" i="1"/>
  <c r="Y3441" i="1"/>
  <c r="Z3441" i="1"/>
  <c r="AB3441" i="1"/>
  <c r="F3441" i="1" s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Y3445" i="1" s="1"/>
  <c r="Z3445" i="1"/>
  <c r="AB3445" i="1"/>
  <c r="F3445" i="1" s="1"/>
  <c r="G3445" i="1" s="1"/>
  <c r="AC3445" i="1"/>
  <c r="X3434" i="1"/>
  <c r="AA3434" i="1" s="1"/>
  <c r="Z3434" i="1"/>
  <c r="AB3434" i="1"/>
  <c r="F3434" i="1" s="1"/>
  <c r="AC3434" i="1"/>
  <c r="Y3435" i="1"/>
  <c r="Z3435" i="1"/>
  <c r="AB3435" i="1"/>
  <c r="F3435" i="1" s="1"/>
  <c r="AC3435" i="1"/>
  <c r="X3433" i="1"/>
  <c r="AA3433" i="1" s="1"/>
  <c r="Z3433" i="1"/>
  <c r="AB3433" i="1"/>
  <c r="F3433" i="1" s="1"/>
  <c r="AC3433" i="1"/>
  <c r="V3436" i="1"/>
  <c r="V3437" i="1"/>
  <c r="O3321" i="1"/>
  <c r="L3354" i="1"/>
  <c r="V3354" i="1"/>
  <c r="Y3354" i="1"/>
  <c r="Z3354" i="1"/>
  <c r="AB3354" i="1"/>
  <c r="F3354" i="1" s="1"/>
  <c r="G3354" i="1" s="1"/>
  <c r="AC3354" i="1"/>
  <c r="O3411" i="1"/>
  <c r="O3412" i="1"/>
  <c r="E3428" i="1"/>
  <c r="AA3427" i="1"/>
  <c r="Z3427" i="1"/>
  <c r="AB3427" i="1"/>
  <c r="F3427" i="1" s="1"/>
  <c r="AC3427" i="1"/>
  <c r="Y3428" i="1"/>
  <c r="Z3428" i="1"/>
  <c r="AB3428" i="1"/>
  <c r="AC3428" i="1"/>
  <c r="V3427" i="1"/>
  <c r="V3428" i="1"/>
  <c r="L3428" i="1"/>
  <c r="L3427" i="1"/>
  <c r="L78" i="1"/>
  <c r="V78" i="1"/>
  <c r="X78" i="1"/>
  <c r="Y78" i="1" s="1"/>
  <c r="Z78" i="1"/>
  <c r="AB78" i="1"/>
  <c r="F78" i="1" s="1"/>
  <c r="G78" i="1" s="1"/>
  <c r="AC78" i="1"/>
  <c r="Y2921" i="1"/>
  <c r="Z2921" i="1"/>
  <c r="AA2921" i="1"/>
  <c r="Z3064" i="1"/>
  <c r="Z3065" i="1"/>
  <c r="Z3066" i="1"/>
  <c r="X20" i="1"/>
  <c r="AA23" i="1"/>
  <c r="X26" i="1"/>
  <c r="X29" i="1"/>
  <c r="Y30" i="1"/>
  <c r="AA31" i="1"/>
  <c r="X36" i="1"/>
  <c r="X37" i="1"/>
  <c r="X38" i="1"/>
  <c r="X39" i="1"/>
  <c r="X334" i="1"/>
  <c r="X336" i="1"/>
  <c r="X371" i="1"/>
  <c r="X375" i="1"/>
  <c r="X376" i="1"/>
  <c r="X406" i="1"/>
  <c r="X44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56" i="1"/>
  <c r="X58" i="1"/>
  <c r="X501" i="1"/>
  <c r="X502" i="1"/>
  <c r="X503" i="1"/>
  <c r="X770" i="1"/>
  <c r="X785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63" i="1"/>
  <c r="X1342" i="1"/>
  <c r="X1343" i="1"/>
  <c r="X1376" i="1"/>
  <c r="X1454" i="1"/>
  <c r="X1456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83" i="1"/>
  <c r="X1789" i="1"/>
  <c r="X1838" i="1"/>
  <c r="X1840" i="1"/>
  <c r="X1858" i="1"/>
  <c r="X1867" i="1"/>
  <c r="X1870" i="1"/>
  <c r="X1882" i="1"/>
  <c r="X1888" i="1"/>
  <c r="X1967" i="1"/>
  <c r="X2110" i="1"/>
  <c r="X1817" i="1"/>
  <c r="X2134" i="1"/>
  <c r="X2135" i="1"/>
  <c r="X2139" i="1"/>
  <c r="X2144" i="1"/>
  <c r="X2151" i="1"/>
  <c r="X2152" i="1"/>
  <c r="X2160" i="1"/>
  <c r="X2177" i="1"/>
  <c r="X2187" i="1"/>
  <c r="X2188" i="1"/>
  <c r="X2193" i="1"/>
  <c r="X2203" i="1"/>
  <c r="X2230" i="1"/>
  <c r="X79" i="1"/>
  <c r="X81" i="1"/>
  <c r="X86" i="1"/>
  <c r="X88" i="1"/>
  <c r="X97" i="1"/>
  <c r="X108" i="1"/>
  <c r="X111" i="1"/>
  <c r="X112" i="1"/>
  <c r="X1929" i="1"/>
  <c r="X1507" i="1"/>
  <c r="X1771" i="1"/>
  <c r="X1774" i="1"/>
  <c r="X1924" i="1"/>
  <c r="X2102" i="1"/>
  <c r="X2234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707" i="1"/>
  <c r="X2713" i="1"/>
  <c r="X2714" i="1"/>
  <c r="X2710" i="1"/>
  <c r="X2711" i="1"/>
  <c r="Y2712" i="1"/>
  <c r="X2718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4" i="1"/>
  <c r="X2770" i="1"/>
  <c r="X2771" i="1"/>
  <c r="X2868" i="1"/>
  <c r="X2877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18" i="1"/>
  <c r="X2832" i="1"/>
  <c r="X2886" i="1"/>
  <c r="X2887" i="1"/>
  <c r="X2896" i="1"/>
  <c r="X2897" i="1"/>
  <c r="X2899" i="1"/>
  <c r="X2900" i="1"/>
  <c r="X2901" i="1"/>
  <c r="X2902" i="1"/>
  <c r="X2903" i="1"/>
  <c r="X2904" i="1"/>
  <c r="X2911" i="1"/>
  <c r="X2912" i="1"/>
  <c r="X2930" i="1"/>
  <c r="X2935" i="1"/>
  <c r="X2936" i="1"/>
  <c r="X2943" i="1"/>
  <c r="X2945" i="1"/>
  <c r="X2948" i="1"/>
  <c r="X2950" i="1"/>
  <c r="X2951" i="1"/>
  <c r="X2954" i="1"/>
  <c r="X2956" i="1"/>
  <c r="X2958" i="1"/>
  <c r="X2960" i="1"/>
  <c r="X2963" i="1"/>
  <c r="X2964" i="1"/>
  <c r="X2968" i="1"/>
  <c r="X2971" i="1"/>
  <c r="X2975" i="1"/>
  <c r="X2978" i="1"/>
  <c r="X2981" i="1"/>
  <c r="X2985" i="1"/>
  <c r="X2992" i="1"/>
  <c r="X2994" i="1"/>
  <c r="X2995" i="1"/>
  <c r="X2998" i="1"/>
  <c r="X3003" i="1"/>
  <c r="X3005" i="1"/>
  <c r="X3011" i="1"/>
  <c r="X3021" i="1"/>
  <c r="X3023" i="1"/>
  <c r="X3027" i="1"/>
  <c r="X3029" i="1"/>
  <c r="X3032" i="1"/>
  <c r="X3041" i="1"/>
  <c r="X3044" i="1"/>
  <c r="X3045" i="1"/>
  <c r="X3051" i="1"/>
  <c r="X3050" i="1"/>
  <c r="X3054" i="1"/>
  <c r="X3064" i="1"/>
  <c r="X3065" i="1"/>
  <c r="X3066" i="1"/>
  <c r="AA3068" i="1"/>
  <c r="AA3069" i="1"/>
  <c r="Y3075" i="1"/>
  <c r="AA3081" i="1"/>
  <c r="X3085" i="1"/>
  <c r="Y3085" i="1" s="1"/>
  <c r="AA3088" i="1"/>
  <c r="AA3089" i="1"/>
  <c r="AA3091" i="1"/>
  <c r="AA3095" i="1"/>
  <c r="AA3098" i="1"/>
  <c r="Y3099" i="1"/>
  <c r="AA3100" i="1"/>
  <c r="AA3103" i="1"/>
  <c r="Y3105" i="1"/>
  <c r="Y3107" i="1"/>
  <c r="AA3113" i="1"/>
  <c r="Y3118" i="1"/>
  <c r="Y3123" i="1"/>
  <c r="AA3124" i="1"/>
  <c r="AA3132" i="1"/>
  <c r="X3137" i="1"/>
  <c r="X3139" i="1"/>
  <c r="AA3139" i="1" s="1"/>
  <c r="X3145" i="1"/>
  <c r="Y3145" i="1" s="1"/>
  <c r="X3146" i="1"/>
  <c r="Y3146" i="1" s="1"/>
  <c r="X3148" i="1"/>
  <c r="AA3148" i="1" s="1"/>
  <c r="X3149" i="1"/>
  <c r="AA3149" i="1" s="1"/>
  <c r="X3151" i="1"/>
  <c r="Y3151" i="1" s="1"/>
  <c r="Y3153" i="1"/>
  <c r="X3161" i="1"/>
  <c r="Y3161" i="1" s="1"/>
  <c r="X3162" i="1"/>
  <c r="AA3162" i="1" s="1"/>
  <c r="X3168" i="1"/>
  <c r="Y3168" i="1" s="1"/>
  <c r="X3169" i="1"/>
  <c r="AA3169" i="1" s="1"/>
  <c r="AA3170" i="1"/>
  <c r="Y3174" i="1"/>
  <c r="X3177" i="1"/>
  <c r="AA3177" i="1" s="1"/>
  <c r="X3179" i="1"/>
  <c r="Y3179" i="1" s="1"/>
  <c r="X3180" i="1"/>
  <c r="Y3180" i="1" s="1"/>
  <c r="X3181" i="1"/>
  <c r="Y3181" i="1" s="1"/>
  <c r="X3196" i="1"/>
  <c r="Y3196" i="1" s="1"/>
  <c r="AA3211" i="1"/>
  <c r="AA3224" i="1"/>
  <c r="Y3246" i="1"/>
  <c r="Y3247" i="1"/>
  <c r="AA3248" i="1"/>
  <c r="AA3249" i="1"/>
  <c r="Y3250" i="1"/>
  <c r="Y3252" i="1"/>
  <c r="Y3253" i="1"/>
  <c r="AA3254" i="1"/>
  <c r="Y3255" i="1"/>
  <c r="AA3256" i="1"/>
  <c r="Y3257" i="1"/>
  <c r="Y3258" i="1"/>
  <c r="AA3260" i="1"/>
  <c r="AA3261" i="1"/>
  <c r="Y3262" i="1"/>
  <c r="Y3263" i="1"/>
  <c r="AA3265" i="1"/>
  <c r="AA3266" i="1"/>
  <c r="X3268" i="1"/>
  <c r="Y3268" i="1" s="1"/>
  <c r="X3269" i="1"/>
  <c r="AA3269" i="1" s="1"/>
  <c r="X3270" i="1"/>
  <c r="AA3270" i="1" s="1"/>
  <c r="X3271" i="1"/>
  <c r="AA3271" i="1" s="1"/>
  <c r="AA3272" i="1"/>
  <c r="X3273" i="1"/>
  <c r="AA3273" i="1" s="1"/>
  <c r="X3274" i="1"/>
  <c r="Y3274" i="1" s="1"/>
  <c r="X3275" i="1"/>
  <c r="Y3275" i="1" s="1"/>
  <c r="X3276" i="1"/>
  <c r="AA3276" i="1" s="1"/>
  <c r="X3277" i="1"/>
  <c r="AA3277" i="1" s="1"/>
  <c r="X3278" i="1"/>
  <c r="AA3278" i="1" s="1"/>
  <c r="X3279" i="1"/>
  <c r="Y3279" i="1" s="1"/>
  <c r="AA3280" i="1"/>
  <c r="X3282" i="1"/>
  <c r="AA3282" i="1" s="1"/>
  <c r="X3283" i="1"/>
  <c r="AA3283" i="1" s="1"/>
  <c r="X3284" i="1"/>
  <c r="AA3284" i="1" s="1"/>
  <c r="X3285" i="1"/>
  <c r="Y3285" i="1" s="1"/>
  <c r="X3286" i="1"/>
  <c r="Y3286" i="1" s="1"/>
  <c r="Y3289" i="1"/>
  <c r="X3290" i="1"/>
  <c r="Y3291" i="1"/>
  <c r="AA3292" i="1"/>
  <c r="AA3295" i="1"/>
  <c r="Y3296" i="1"/>
  <c r="Y3298" i="1"/>
  <c r="Y3299" i="1"/>
  <c r="Y3300" i="1"/>
  <c r="Y3301" i="1"/>
  <c r="Y3302" i="1"/>
  <c r="AA3303" i="1"/>
  <c r="X3304" i="1"/>
  <c r="Y3304" i="1" s="1"/>
  <c r="Y3305" i="1"/>
  <c r="AA3306" i="1"/>
  <c r="Y3307" i="1"/>
  <c r="Y3308" i="1"/>
  <c r="Y3309" i="1"/>
  <c r="AA3310" i="1"/>
  <c r="Y3311" i="1"/>
  <c r="Y3312" i="1"/>
  <c r="AA3313" i="1"/>
  <c r="Y3314" i="1"/>
  <c r="AA3315" i="1"/>
  <c r="AA3316" i="1"/>
  <c r="Y3317" i="1"/>
  <c r="AA3318" i="1"/>
  <c r="AA3319" i="1"/>
  <c r="X3320" i="1"/>
  <c r="AA3320" i="1" s="1"/>
  <c r="AA3321" i="1"/>
  <c r="AA3322" i="1"/>
  <c r="Y3323" i="1"/>
  <c r="Y3324" i="1"/>
  <c r="AA3325" i="1"/>
  <c r="Y3326" i="1"/>
  <c r="Y3327" i="1"/>
  <c r="Y3328" i="1"/>
  <c r="AA3329" i="1"/>
  <c r="Y3330" i="1"/>
  <c r="AA3331" i="1"/>
  <c r="Y3332" i="1"/>
  <c r="AA3333" i="1"/>
  <c r="Y3334" i="1"/>
  <c r="X3335" i="1"/>
  <c r="AA3335" i="1" s="1"/>
  <c r="Y3336" i="1"/>
  <c r="AA3337" i="1"/>
  <c r="AA3338" i="1"/>
  <c r="AA3339" i="1"/>
  <c r="X3340" i="1"/>
  <c r="Y3340" i="1" s="1"/>
  <c r="X3341" i="1"/>
  <c r="AA3341" i="1" s="1"/>
  <c r="Y3342" i="1"/>
  <c r="Y3343" i="1"/>
  <c r="AA3344" i="1"/>
  <c r="AA3345" i="1"/>
  <c r="X3346" i="1"/>
  <c r="Y3346" i="1" s="1"/>
  <c r="Y3347" i="1"/>
  <c r="X3348" i="1"/>
  <c r="AA3348" i="1" s="1"/>
  <c r="AA3349" i="1"/>
  <c r="AA3350" i="1"/>
  <c r="AA3351" i="1"/>
  <c r="X3352" i="1"/>
  <c r="AA3352" i="1" s="1"/>
  <c r="AA3353" i="1"/>
  <c r="AA3355" i="1"/>
  <c r="X3356" i="1"/>
  <c r="AA3356" i="1" s="1"/>
  <c r="X3357" i="1"/>
  <c r="AA3357" i="1" s="1"/>
  <c r="X3358" i="1"/>
  <c r="AA3358" i="1" s="1"/>
  <c r="AA3359" i="1"/>
  <c r="Y3360" i="1"/>
  <c r="AA3361" i="1"/>
  <c r="AA3362" i="1"/>
  <c r="Y3363" i="1"/>
  <c r="X3364" i="1"/>
  <c r="Y3364" i="1" s="1"/>
  <c r="Y3365" i="1"/>
  <c r="AA3366" i="1"/>
  <c r="AA3367" i="1"/>
  <c r="AA3368" i="1"/>
  <c r="Y3369" i="1"/>
  <c r="AA3370" i="1"/>
  <c r="AA3371" i="1"/>
  <c r="Y3372" i="1"/>
  <c r="Y3373" i="1"/>
  <c r="AA3374" i="1"/>
  <c r="Y3375" i="1"/>
  <c r="Y3376" i="1"/>
  <c r="AA3377" i="1"/>
  <c r="AA3378" i="1"/>
  <c r="Y3379" i="1"/>
  <c r="AA3380" i="1"/>
  <c r="Y3381" i="1"/>
  <c r="X3382" i="1"/>
  <c r="AA3382" i="1" s="1"/>
  <c r="AA3384" i="1"/>
  <c r="AA3385" i="1"/>
  <c r="Y3386" i="1"/>
  <c r="AA3387" i="1"/>
  <c r="AA3388" i="1"/>
  <c r="AA3389" i="1"/>
  <c r="Y3390" i="1"/>
  <c r="AA3391" i="1"/>
  <c r="AA3392" i="1"/>
  <c r="Y3393" i="1"/>
  <c r="Y3394" i="1"/>
  <c r="AA3395" i="1"/>
  <c r="Y3396" i="1"/>
  <c r="Y3397" i="1"/>
  <c r="Y3398" i="1"/>
  <c r="AA3399" i="1"/>
  <c r="AA3400" i="1"/>
  <c r="AA3401" i="1"/>
  <c r="Y3402" i="1"/>
  <c r="X3403" i="1"/>
  <c r="AA3403" i="1" s="1"/>
  <c r="AA3404" i="1"/>
  <c r="AA3405" i="1"/>
  <c r="Y3406" i="1"/>
  <c r="AA3407" i="1"/>
  <c r="AA3408" i="1"/>
  <c r="Y3409" i="1"/>
  <c r="AA3410" i="1"/>
  <c r="AA3411" i="1"/>
  <c r="Y3412" i="1"/>
  <c r="Y3413" i="1"/>
  <c r="AA3414" i="1"/>
  <c r="X3415" i="1"/>
  <c r="AA3415" i="1" s="1"/>
  <c r="X3416" i="1"/>
  <c r="Y3416" i="1" s="1"/>
  <c r="AA3417" i="1"/>
  <c r="X3418" i="1"/>
  <c r="AA3418" i="1" s="1"/>
  <c r="AA3419" i="1"/>
  <c r="AA3420" i="1"/>
  <c r="AA3421" i="1"/>
  <c r="Y3422" i="1"/>
  <c r="AA3423" i="1"/>
  <c r="Y3424" i="1"/>
  <c r="Y3425" i="1"/>
  <c r="X3426" i="1"/>
  <c r="AA3426" i="1" s="1"/>
  <c r="Y3429" i="1"/>
  <c r="AA3430" i="1"/>
  <c r="AA3431" i="1"/>
  <c r="Y3432" i="1"/>
  <c r="Y3094" i="1"/>
  <c r="AA3198" i="1"/>
  <c r="Y3264" i="1"/>
  <c r="X4" i="1"/>
  <c r="X3383" i="1"/>
  <c r="AA3383" i="1" s="1"/>
  <c r="O3138" i="1"/>
  <c r="Y3244" i="1"/>
  <c r="O300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AC3432" i="1"/>
  <c r="V3429" i="1"/>
  <c r="V3430" i="1"/>
  <c r="V3431" i="1"/>
  <c r="V3432" i="1"/>
  <c r="L3429" i="1"/>
  <c r="L3430" i="1"/>
  <c r="L3431" i="1"/>
  <c r="L3432" i="1"/>
  <c r="Z3244" i="1"/>
  <c r="AA3244" i="1"/>
  <c r="AB3244" i="1"/>
  <c r="F3244" i="1" s="1"/>
  <c r="AC3244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AC3303" i="1"/>
  <c r="Z3304" i="1"/>
  <c r="AB3304" i="1"/>
  <c r="F3304" i="1" s="1"/>
  <c r="E4403" i="25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G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G3426" i="1" s="1"/>
  <c r="AC3426" i="1"/>
  <c r="V3244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3" i="1"/>
  <c r="Z3043" i="1"/>
  <c r="Y3043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V3233" i="1"/>
  <c r="V3234" i="1"/>
  <c r="V3235" i="1"/>
  <c r="V3236" i="1"/>
  <c r="V3237" i="1"/>
  <c r="V3238" i="1"/>
  <c r="V3239" i="1"/>
  <c r="V3240" i="1"/>
  <c r="V3241" i="1"/>
  <c r="V3242" i="1"/>
  <c r="V3243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6" i="1"/>
  <c r="V3246" i="1"/>
  <c r="Z3246" i="1"/>
  <c r="AB3246" i="1"/>
  <c r="F3246" i="1" s="1"/>
  <c r="G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Y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45" i="1"/>
  <c r="V3245" i="1"/>
  <c r="Y3245" i="1"/>
  <c r="Z3245" i="1"/>
  <c r="AA3245" i="1"/>
  <c r="AB3245" i="1"/>
  <c r="F3245" i="1" s="1"/>
  <c r="G3245" i="1" s="1"/>
  <c r="AC3245" i="1"/>
  <c r="L3286" i="1"/>
  <c r="V3286" i="1"/>
  <c r="Z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0" i="1"/>
  <c r="V30" i="1"/>
  <c r="Z30" i="1"/>
  <c r="AB30" i="1"/>
  <c r="F30" i="1" s="1"/>
  <c r="G30" i="1" s="1"/>
  <c r="AC30" i="1"/>
  <c r="AC3064" i="1"/>
  <c r="AC3065" i="1"/>
  <c r="AC3066" i="1"/>
  <c r="AB3064" i="1"/>
  <c r="F3064" i="1" s="1"/>
  <c r="G3064" i="1" s="1"/>
  <c r="AB3065" i="1"/>
  <c r="F3065" i="1" s="1"/>
  <c r="G3065" i="1" s="1"/>
  <c r="AB3066" i="1"/>
  <c r="F3066" i="1" s="1"/>
  <c r="V3064" i="1"/>
  <c r="V3065" i="1"/>
  <c r="V3066" i="1"/>
  <c r="L3064" i="1"/>
  <c r="L3065" i="1"/>
  <c r="L3066" i="1"/>
  <c r="Y3055" i="1"/>
  <c r="Z3055" i="1"/>
  <c r="AA3055" i="1"/>
  <c r="AB3055" i="1"/>
  <c r="F3055" i="1" s="1"/>
  <c r="G3055" i="1" s="1"/>
  <c r="AC3055" i="1"/>
  <c r="Z3056" i="1"/>
  <c r="AB3056" i="1"/>
  <c r="F3056" i="1" s="1"/>
  <c r="G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G3063" i="1" s="1"/>
  <c r="AC3063" i="1"/>
  <c r="V3055" i="1"/>
  <c r="V3056" i="1"/>
  <c r="V3057" i="1"/>
  <c r="V3058" i="1"/>
  <c r="V3059" i="1"/>
  <c r="V3060" i="1"/>
  <c r="V3061" i="1"/>
  <c r="V3062" i="1"/>
  <c r="V3063" i="1"/>
  <c r="L3055" i="1"/>
  <c r="L3056" i="1"/>
  <c r="L3057" i="1"/>
  <c r="L3058" i="1"/>
  <c r="L3059" i="1"/>
  <c r="L3060" i="1"/>
  <c r="L3061" i="1"/>
  <c r="L3062" i="1"/>
  <c r="L3063" i="1"/>
  <c r="L2712" i="1"/>
  <c r="V2712" i="1"/>
  <c r="Z2712" i="1"/>
  <c r="AB2712" i="1"/>
  <c r="F2712" i="1" s="1"/>
  <c r="G2712" i="1" s="1"/>
  <c r="AC2712" i="1"/>
  <c r="L48" i="1"/>
  <c r="V48" i="1"/>
  <c r="Z48" i="1"/>
  <c r="AB48" i="1"/>
  <c r="F48" i="1" s="1"/>
  <c r="G48" i="1" s="1"/>
  <c r="AC48" i="1"/>
  <c r="V2524" i="1"/>
  <c r="Z3068" i="1"/>
  <c r="AB3068" i="1"/>
  <c r="F3068" i="1" s="1"/>
  <c r="G3068" i="1" s="1"/>
  <c r="AC3068" i="1"/>
  <c r="Y3069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Z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067" i="1"/>
  <c r="Z3067" i="1"/>
  <c r="AA3067" i="1"/>
  <c r="AB3067" i="1"/>
  <c r="F3067" i="1" s="1"/>
  <c r="G3067" i="1" s="1"/>
  <c r="AC3067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Z3124" i="1"/>
  <c r="AB3124" i="1"/>
  <c r="F3124" i="1" s="1"/>
  <c r="G3124" i="1" s="1"/>
  <c r="AC3124" i="1"/>
  <c r="Y3112" i="1"/>
  <c r="Z3112" i="1"/>
  <c r="AA3112" i="1"/>
  <c r="AB3112" i="1"/>
  <c r="F3112" i="1" s="1"/>
  <c r="G3112" i="1" s="1"/>
  <c r="AC3112" i="1"/>
  <c r="Y3228" i="1"/>
  <c r="Z3228" i="1"/>
  <c r="AA3228" i="1"/>
  <c r="AB3228" i="1"/>
  <c r="F3228" i="1" s="1"/>
  <c r="G3228" i="1" s="1"/>
  <c r="AC3228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29" i="1"/>
  <c r="Z3229" i="1"/>
  <c r="AA3229" i="1"/>
  <c r="AB3229" i="1"/>
  <c r="F3229" i="1" s="1"/>
  <c r="G3229" i="1" s="1"/>
  <c r="AC3229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Z3137" i="1"/>
  <c r="AB3137" i="1"/>
  <c r="F3137" i="1" s="1"/>
  <c r="G3137" i="1" s="1"/>
  <c r="AC3137" i="1"/>
  <c r="Y3232" i="1"/>
  <c r="Z3232" i="1"/>
  <c r="AA3232" i="1"/>
  <c r="AB3232" i="1"/>
  <c r="F3232" i="1" s="1"/>
  <c r="G3232" i="1" s="1"/>
  <c r="AC3232" i="1"/>
  <c r="Z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Z3145" i="1"/>
  <c r="AB3145" i="1"/>
  <c r="F3145" i="1" s="1"/>
  <c r="E4522" i="25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5" i="1"/>
  <c r="Z3125" i="1"/>
  <c r="AA3125" i="1"/>
  <c r="AB3125" i="1"/>
  <c r="F3125" i="1" s="1"/>
  <c r="G3125" i="1" s="1"/>
  <c r="AC3125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26" i="1"/>
  <c r="Z3126" i="1"/>
  <c r="AA3126" i="1"/>
  <c r="AB3126" i="1"/>
  <c r="F3126" i="1" s="1"/>
  <c r="G3126" i="1" s="1"/>
  <c r="AC3126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32" i="1"/>
  <c r="AB3132" i="1"/>
  <c r="F3132" i="1" s="1"/>
  <c r="G3132" i="1" s="1"/>
  <c r="AC3132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E4494" i="25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138" i="1"/>
  <c r="Z3138" i="1"/>
  <c r="AA3138" i="1"/>
  <c r="AB3138" i="1"/>
  <c r="F3138" i="1" s="1"/>
  <c r="G3138" i="1" s="1"/>
  <c r="AC3138" i="1"/>
  <c r="Z3211" i="1"/>
  <c r="AB3211" i="1"/>
  <c r="F3211" i="1" s="1"/>
  <c r="G3211" i="1" s="1"/>
  <c r="AC3211" i="1"/>
  <c r="Y3212" i="1"/>
  <c r="Z3212" i="1"/>
  <c r="AA3212" i="1"/>
  <c r="AB3212" i="1"/>
  <c r="F3212" i="1" s="1"/>
  <c r="AC3212" i="1"/>
  <c r="Y3213" i="1"/>
  <c r="Z3213" i="1"/>
  <c r="AA3213" i="1"/>
  <c r="AB3213" i="1"/>
  <c r="F3213" i="1" s="1"/>
  <c r="E4268" i="25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E4274" i="25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067" i="1"/>
  <c r="V3113" i="1"/>
  <c r="V3114" i="1"/>
  <c r="V3115" i="1"/>
  <c r="V3116" i="1"/>
  <c r="V3117" i="1"/>
  <c r="V3118" i="1"/>
  <c r="V3119" i="1"/>
  <c r="V3120" i="1"/>
  <c r="V3231" i="1"/>
  <c r="V3122" i="1"/>
  <c r="V3123" i="1"/>
  <c r="V3124" i="1"/>
  <c r="V3112" i="1"/>
  <c r="V3228" i="1"/>
  <c r="V3127" i="1"/>
  <c r="V3128" i="1"/>
  <c r="V3129" i="1"/>
  <c r="V3130" i="1"/>
  <c r="V3131" i="1"/>
  <c r="V3229" i="1"/>
  <c r="V3133" i="1"/>
  <c r="V3134" i="1"/>
  <c r="V3135" i="1"/>
  <c r="V3136" i="1"/>
  <c r="V3137" i="1"/>
  <c r="V3232" i="1"/>
  <c r="V3139" i="1"/>
  <c r="V3140" i="1"/>
  <c r="V3141" i="1"/>
  <c r="V3142" i="1"/>
  <c r="V3143" i="1"/>
  <c r="V3144" i="1"/>
  <c r="V3145" i="1"/>
  <c r="V3146" i="1"/>
  <c r="V3147" i="1"/>
  <c r="V3230" i="1"/>
  <c r="V3121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25" i="1"/>
  <c r="V3161" i="1"/>
  <c r="V3162" i="1"/>
  <c r="V3163" i="1"/>
  <c r="V3164" i="1"/>
  <c r="V3126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32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138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067" i="1"/>
  <c r="L3113" i="1"/>
  <c r="L3114" i="1"/>
  <c r="L3115" i="1"/>
  <c r="L3116" i="1"/>
  <c r="L3117" i="1"/>
  <c r="L3118" i="1"/>
  <c r="L3119" i="1"/>
  <c r="L3120" i="1"/>
  <c r="L3231" i="1"/>
  <c r="L3122" i="1"/>
  <c r="L3123" i="1"/>
  <c r="L3124" i="1"/>
  <c r="L3112" i="1"/>
  <c r="L3228" i="1"/>
  <c r="L3127" i="1"/>
  <c r="L3128" i="1"/>
  <c r="L3129" i="1"/>
  <c r="L3130" i="1"/>
  <c r="L3131" i="1"/>
  <c r="L3229" i="1"/>
  <c r="L3133" i="1"/>
  <c r="L3134" i="1"/>
  <c r="L3135" i="1"/>
  <c r="L3136" i="1"/>
  <c r="L3137" i="1"/>
  <c r="L3232" i="1"/>
  <c r="L3139" i="1"/>
  <c r="L3140" i="1"/>
  <c r="L3141" i="1"/>
  <c r="L3142" i="1"/>
  <c r="L3143" i="1"/>
  <c r="L3144" i="1"/>
  <c r="L3145" i="1"/>
  <c r="L3146" i="1"/>
  <c r="L3147" i="1"/>
  <c r="L3230" i="1"/>
  <c r="L3121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25" i="1"/>
  <c r="L3161" i="1"/>
  <c r="L3162" i="1"/>
  <c r="L3163" i="1"/>
  <c r="L3164" i="1"/>
  <c r="L3126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32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138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8" i="1"/>
  <c r="E4272" i="25"/>
  <c r="G3217" i="1"/>
  <c r="E4502" i="25"/>
  <c r="G3213" i="1"/>
  <c r="E4267" i="25"/>
  <c r="G3214" i="1"/>
  <c r="E4270" i="25"/>
  <c r="G3192" i="1"/>
  <c r="E4493" i="25"/>
  <c r="G3212" i="1"/>
  <c r="E4266" i="25"/>
  <c r="G3219" i="1"/>
  <c r="E4273" i="25"/>
  <c r="G3215" i="1"/>
  <c r="E4271" i="25"/>
  <c r="G3145" i="1"/>
  <c r="K4403" i="25"/>
  <c r="G4403" i="25"/>
  <c r="I4403" i="25"/>
  <c r="G3106" i="1"/>
  <c r="E4035" i="25"/>
  <c r="G3057" i="1"/>
  <c r="G3059" i="1"/>
  <c r="G3066" i="1"/>
  <c r="G3062" i="1"/>
  <c r="G3058" i="1"/>
  <c r="G3284" i="1"/>
  <c r="G3275" i="1"/>
  <c r="G3248" i="1"/>
  <c r="G3061" i="1"/>
  <c r="G3288" i="1"/>
  <c r="G3274" i="1"/>
  <c r="G3264" i="1"/>
  <c r="G3247" i="1"/>
  <c r="G3060" i="1"/>
  <c r="G3283" i="1"/>
  <c r="G3285" i="1"/>
  <c r="G3243" i="1"/>
  <c r="G3425" i="1"/>
  <c r="G3417" i="1"/>
  <c r="G3401" i="1"/>
  <c r="G3389" i="1"/>
  <c r="G3381" i="1"/>
  <c r="G3377" i="1"/>
  <c r="G3365" i="1"/>
  <c r="G3361" i="1"/>
  <c r="G3357" i="1"/>
  <c r="G3348" i="1"/>
  <c r="G3336" i="1"/>
  <c r="G3328" i="1"/>
  <c r="G3324" i="1"/>
  <c r="G3320" i="1"/>
  <c r="G3316" i="1"/>
  <c r="G3304" i="1"/>
  <c r="G3427" i="1"/>
  <c r="G3433" i="1"/>
  <c r="G3435" i="1"/>
  <c r="G3434" i="1"/>
  <c r="G3444" i="1"/>
  <c r="G3443" i="1"/>
  <c r="G3442" i="1"/>
  <c r="G3473" i="1"/>
  <c r="G3469" i="1"/>
  <c r="G3465" i="1"/>
  <c r="G3461" i="1"/>
  <c r="G3453" i="1"/>
  <c r="G3449" i="1"/>
  <c r="G3242" i="1"/>
  <c r="G3414" i="1"/>
  <c r="G3410" i="1"/>
  <c r="G3406" i="1"/>
  <c r="G3390" i="1"/>
  <c r="G3386" i="1"/>
  <c r="G3382" i="1"/>
  <c r="G3378" i="1"/>
  <c r="G3374" i="1"/>
  <c r="G3370" i="1"/>
  <c r="G3366" i="1"/>
  <c r="G3358" i="1"/>
  <c r="G3353" i="1"/>
  <c r="G3349" i="1"/>
  <c r="G3337" i="1"/>
  <c r="G3329" i="1"/>
  <c r="G3325" i="1"/>
  <c r="G3309" i="1"/>
  <c r="G3305" i="1"/>
  <c r="G3301" i="1"/>
  <c r="G3244" i="1"/>
  <c r="G3432" i="1"/>
  <c r="G3472" i="1"/>
  <c r="G3468" i="1"/>
  <c r="G3464" i="1"/>
  <c r="G3456" i="1"/>
  <c r="G3239" i="1"/>
  <c r="G3241" i="1"/>
  <c r="G3423" i="1"/>
  <c r="G3415" i="1"/>
  <c r="G3411" i="1"/>
  <c r="G3403" i="1"/>
  <c r="G3399" i="1"/>
  <c r="G3391" i="1"/>
  <c r="G3387" i="1"/>
  <c r="G3375" i="1"/>
  <c r="G3371" i="1"/>
  <c r="G3363" i="1"/>
  <c r="G3355" i="1"/>
  <c r="G3350" i="1"/>
  <c r="G3346" i="1"/>
  <c r="G3330" i="1"/>
  <c r="G3318" i="1"/>
  <c r="G3314" i="1"/>
  <c r="G3310" i="1"/>
  <c r="G3471" i="1"/>
  <c r="G3463" i="1"/>
  <c r="G3459" i="1"/>
  <c r="G3455" i="1"/>
  <c r="G3240" i="1"/>
  <c r="G3424" i="1"/>
  <c r="G3416" i="1"/>
  <c r="G3412" i="1"/>
  <c r="G3388" i="1"/>
  <c r="G3384" i="1"/>
  <c r="G3376" i="1"/>
  <c r="G3372" i="1"/>
  <c r="G3351" i="1"/>
  <c r="G3335" i="1"/>
  <c r="G3327" i="1"/>
  <c r="G3323" i="1"/>
  <c r="G3319" i="1"/>
  <c r="G3311" i="1"/>
  <c r="G3303" i="1"/>
  <c r="G3441" i="1"/>
  <c r="G3440" i="1"/>
  <c r="G3439" i="1"/>
  <c r="G3438" i="1"/>
  <c r="G3437" i="1"/>
  <c r="G3470" i="1"/>
  <c r="G3466" i="1"/>
  <c r="G3458" i="1"/>
  <c r="G3454" i="1"/>
  <c r="G3450" i="1"/>
  <c r="G3446" i="1"/>
  <c r="AA3066" i="1"/>
  <c r="Y3066" i="1"/>
  <c r="AA3065" i="1"/>
  <c r="Y3065" i="1"/>
  <c r="AA3064" i="1"/>
  <c r="Y3064" i="1"/>
  <c r="F3428" i="1"/>
  <c r="G3428" i="1" s="1"/>
  <c r="Y3443" i="1"/>
  <c r="Y3440" i="1"/>
  <c r="Y3437" i="1"/>
  <c r="AA3435" i="1"/>
  <c r="AA3439" i="1"/>
  <c r="AA3445" i="1"/>
  <c r="AA3441" i="1"/>
  <c r="Y3442" i="1"/>
  <c r="Y3444" i="1"/>
  <c r="Y3438" i="1"/>
  <c r="Y3433" i="1"/>
  <c r="Y3434" i="1"/>
  <c r="AA3436" i="1"/>
  <c r="AA3180" i="1"/>
  <c r="AA3354" i="1"/>
  <c r="Y3248" i="1"/>
  <c r="Y3211" i="1"/>
  <c r="Y3261" i="1"/>
  <c r="AA3257" i="1"/>
  <c r="AA3328" i="1"/>
  <c r="Y3149" i="1"/>
  <c r="AA3168" i="1"/>
  <c r="AA3151" i="1"/>
  <c r="Y3292" i="1"/>
  <c r="Y3420" i="1"/>
  <c r="AA3416" i="1"/>
  <c r="AA3375" i="1"/>
  <c r="Y3384" i="1"/>
  <c r="Y3139" i="1"/>
  <c r="AA3145" i="1"/>
  <c r="Y3310" i="1"/>
  <c r="Y3408" i="1"/>
  <c r="Y3367" i="1"/>
  <c r="AA3363" i="1"/>
  <c r="Y3400" i="1"/>
  <c r="AA3396" i="1"/>
  <c r="AA3342" i="1"/>
  <c r="Y3270" i="1"/>
  <c r="AA3412" i="1"/>
  <c r="Y3404" i="1"/>
  <c r="Y3392" i="1"/>
  <c r="Y3338" i="1"/>
  <c r="AA3334" i="1"/>
  <c r="Y3388" i="1"/>
  <c r="Y3371" i="1"/>
  <c r="Y3359" i="1"/>
  <c r="AA3346" i="1"/>
  <c r="AA3326" i="1"/>
  <c r="Y3278" i="1"/>
  <c r="AA3274" i="1"/>
  <c r="Y3265" i="1"/>
  <c r="Y3283" i="1"/>
  <c r="Y3169" i="1"/>
  <c r="AA3153" i="1"/>
  <c r="Y3430" i="1"/>
  <c r="Y3350" i="1"/>
  <c r="AA3252" i="1"/>
  <c r="Y3355" i="1"/>
  <c r="Y3306" i="1"/>
  <c r="AA3302" i="1"/>
  <c r="Y3318" i="1"/>
  <c r="AA3314" i="1"/>
  <c r="AA3298" i="1"/>
  <c r="AA3330" i="1"/>
  <c r="Y3322" i="1"/>
  <c r="Y3224" i="1"/>
  <c r="AA3118" i="1"/>
  <c r="Y3389" i="1"/>
  <c r="AA3181" i="1"/>
  <c r="Y3103" i="1"/>
  <c r="AA3075" i="1"/>
  <c r="AA3258" i="1"/>
  <c r="Y3315" i="1"/>
  <c r="AA3424" i="1"/>
  <c r="AA3379" i="1"/>
  <c r="Y3098" i="1"/>
  <c r="Y3089" i="1"/>
  <c r="Y3421" i="1"/>
  <c r="AA3409" i="1"/>
  <c r="AA3347" i="1"/>
  <c r="Y3177" i="1"/>
  <c r="AA3146" i="1"/>
  <c r="AA3289" i="1"/>
  <c r="AA3279" i="1"/>
  <c r="AA3372" i="1"/>
  <c r="Y3339" i="1"/>
  <c r="Y3132" i="1"/>
  <c r="Y3295" i="1"/>
  <c r="Y3284" i="1"/>
  <c r="AA3275" i="1"/>
  <c r="Y3271" i="1"/>
  <c r="AA3262" i="1"/>
  <c r="Y3254" i="1"/>
  <c r="Y3266" i="1"/>
  <c r="Y3249" i="1"/>
  <c r="AA3397" i="1"/>
  <c r="Y3380" i="1"/>
  <c r="AA3360" i="1"/>
  <c r="AA3307" i="1"/>
  <c r="AA3425" i="1"/>
  <c r="AA3413" i="1"/>
  <c r="Y3405" i="1"/>
  <c r="AA3376" i="1"/>
  <c r="AA3364" i="1"/>
  <c r="Y3356" i="1"/>
  <c r="Y3331" i="1"/>
  <c r="AA3323" i="1"/>
  <c r="AA3311" i="1"/>
  <c r="AA3299" i="1"/>
  <c r="AA3428" i="1"/>
  <c r="Y3427" i="1"/>
  <c r="AA3327" i="1"/>
  <c r="AA3393" i="1"/>
  <c r="AA3343" i="1"/>
  <c r="AA78" i="1"/>
  <c r="Y3081" i="1"/>
  <c r="Y3383" i="1"/>
  <c r="Y3431" i="1"/>
  <c r="Y3272" i="1"/>
  <c r="AA30" i="1"/>
  <c r="AA3432" i="1"/>
  <c r="AA3336" i="1"/>
  <c r="Y3280" i="1"/>
  <c r="AA3386" i="1"/>
  <c r="Y3348" i="1"/>
  <c r="AA3296" i="1"/>
  <c r="AA3255" i="1"/>
  <c r="AA3123" i="1"/>
  <c r="AA3250" i="1"/>
  <c r="Y3316" i="1"/>
  <c r="Y3137" i="1"/>
  <c r="AA3137" i="1"/>
  <c r="AA3099" i="1"/>
  <c r="AA3304" i="1"/>
  <c r="Y3414" i="1"/>
  <c r="AA3402" i="1"/>
  <c r="AA3394" i="1"/>
  <c r="Y3357" i="1"/>
  <c r="Y3148" i="1"/>
  <c r="AA48" i="1"/>
  <c r="Y3259" i="1"/>
  <c r="AA3259" i="1"/>
  <c r="AA3196" i="1"/>
  <c r="AA3161" i="1"/>
  <c r="AA3105" i="1"/>
  <c r="Y3091" i="1"/>
  <c r="AA3422" i="1"/>
  <c r="AA3406" i="1"/>
  <c r="AA3398" i="1"/>
  <c r="AA3390" i="1"/>
  <c r="AA3381" i="1"/>
  <c r="AA3373" i="1"/>
  <c r="AA3365" i="1"/>
  <c r="AA3340" i="1"/>
  <c r="AA3332" i="1"/>
  <c r="AA3324" i="1"/>
  <c r="AA3308" i="1"/>
  <c r="AA3300" i="1"/>
  <c r="AA3369" i="1"/>
  <c r="AA3312" i="1"/>
  <c r="Y3276" i="1"/>
  <c r="AA3263" i="1"/>
  <c r="Y3170" i="1"/>
  <c r="AA3290" i="1"/>
  <c r="Y3290" i="1"/>
  <c r="AA3178" i="1"/>
  <c r="Y3178" i="1"/>
  <c r="AA3285" i="1"/>
  <c r="AA3268" i="1"/>
  <c r="Y3426" i="1"/>
  <c r="Y3418" i="1"/>
  <c r="Y3417" i="1"/>
  <c r="Y3410" i="1"/>
  <c r="Y3401" i="1"/>
  <c r="Y3385" i="1"/>
  <c r="Y3377" i="1"/>
  <c r="Y3368" i="1"/>
  <c r="Y3361" i="1"/>
  <c r="Y3352" i="1"/>
  <c r="Y3351" i="1"/>
  <c r="Y3344" i="1"/>
  <c r="Y3335" i="1"/>
  <c r="Y3320" i="1"/>
  <c r="Y3319" i="1"/>
  <c r="Y3303" i="1"/>
  <c r="AA3246" i="1"/>
  <c r="Y31" i="1"/>
  <c r="Y3198" i="1"/>
  <c r="Y3260" i="1"/>
  <c r="AA3309" i="1"/>
  <c r="AA3317" i="1"/>
  <c r="AA3179" i="1"/>
  <c r="Y3162" i="1"/>
  <c r="AA3107" i="1"/>
  <c r="AA2712" i="1"/>
  <c r="AA3286" i="1"/>
  <c r="Y3256" i="1"/>
  <c r="Y3313" i="1"/>
  <c r="AA3429" i="1"/>
  <c r="AA3264" i="1"/>
  <c r="AA3305" i="1"/>
  <c r="AA3085" i="1"/>
  <c r="Y23" i="1"/>
  <c r="AA3174" i="1"/>
  <c r="Y3124" i="1"/>
  <c r="Y3100" i="1"/>
  <c r="AA3094" i="1"/>
  <c r="Y3068" i="1"/>
  <c r="AA3291" i="1"/>
  <c r="Y3282" i="1"/>
  <c r="Y3277" i="1"/>
  <c r="Y3273" i="1"/>
  <c r="Y3269" i="1"/>
  <c r="AA3247" i="1"/>
  <c r="Y3423" i="1"/>
  <c r="Y3419" i="1"/>
  <c r="Y3415" i="1"/>
  <c r="Y3411" i="1"/>
  <c r="Y3407" i="1"/>
  <c r="Y3403" i="1"/>
  <c r="Y3399" i="1"/>
  <c r="Y3395" i="1"/>
  <c r="Y3391" i="1"/>
  <c r="Y3387" i="1"/>
  <c r="Y3382" i="1"/>
  <c r="Y3378" i="1"/>
  <c r="Y3374" i="1"/>
  <c r="Y3370" i="1"/>
  <c r="Y3366" i="1"/>
  <c r="Y3362" i="1"/>
  <c r="Y3358" i="1"/>
  <c r="Y3353" i="1"/>
  <c r="Y3349" i="1"/>
  <c r="Y3345" i="1"/>
  <c r="Y3341" i="1"/>
  <c r="Y3337" i="1"/>
  <c r="Y3333" i="1"/>
  <c r="Y3329" i="1"/>
  <c r="Y3325" i="1"/>
  <c r="Y3321" i="1"/>
  <c r="AA3301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2" i="1"/>
  <c r="Z3052" i="1"/>
  <c r="AA3052" i="1"/>
  <c r="AB3052" i="1"/>
  <c r="F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AC3054" i="1"/>
  <c r="V3052" i="1"/>
  <c r="V3053" i="1"/>
  <c r="V3054" i="1"/>
  <c r="L3052" i="1"/>
  <c r="L3053" i="1"/>
  <c r="L3054" i="1"/>
  <c r="AA3042" i="1"/>
  <c r="Z3042" i="1"/>
  <c r="Y3042" i="1"/>
  <c r="Y2920" i="1"/>
  <c r="Z2920" i="1"/>
  <c r="AA2920" i="1"/>
  <c r="Y3050" i="1"/>
  <c r="Z3050" i="1"/>
  <c r="AA3050" i="1"/>
  <c r="AB3050" i="1"/>
  <c r="F3050" i="1" s="1"/>
  <c r="AC3050" i="1"/>
  <c r="V3050" i="1"/>
  <c r="L3050" i="1"/>
  <c r="Y3049" i="1"/>
  <c r="Z3049" i="1"/>
  <c r="AA3049" i="1"/>
  <c r="AB3049" i="1"/>
  <c r="F3049" i="1" s="1"/>
  <c r="AC3049" i="1"/>
  <c r="V3049" i="1"/>
  <c r="L3049" i="1"/>
  <c r="Y3051" i="1"/>
  <c r="Z3051" i="1"/>
  <c r="AA3051" i="1"/>
  <c r="AB3051" i="1"/>
  <c r="F3051" i="1" s="1"/>
  <c r="G3051" i="1" s="1"/>
  <c r="AC3051" i="1"/>
  <c r="V3051" i="1"/>
  <c r="L3051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V3044" i="1"/>
  <c r="V3045" i="1"/>
  <c r="L3044" i="1"/>
  <c r="L3045" i="1"/>
  <c r="AB2921" i="1"/>
  <c r="F2921" i="1" s="1"/>
  <c r="G2921" i="1" s="1"/>
  <c r="AC2921" i="1"/>
  <c r="V2921" i="1"/>
  <c r="L2921" i="1"/>
  <c r="Y3046" i="1"/>
  <c r="Y3047" i="1"/>
  <c r="Y3048" i="1"/>
  <c r="Z3046" i="1"/>
  <c r="AA3046" i="1"/>
  <c r="AB3046" i="1"/>
  <c r="F3046" i="1" s="1"/>
  <c r="G3046" i="1" s="1"/>
  <c r="AC3046" i="1"/>
  <c r="Z3047" i="1"/>
  <c r="AA3047" i="1"/>
  <c r="AB3047" i="1"/>
  <c r="F3047" i="1" s="1"/>
  <c r="G3047" i="1" s="1"/>
  <c r="AC3047" i="1"/>
  <c r="Z3048" i="1"/>
  <c r="AA3048" i="1"/>
  <c r="AB3048" i="1"/>
  <c r="F3048" i="1" s="1"/>
  <c r="AC3048" i="1"/>
  <c r="V3046" i="1"/>
  <c r="V3047" i="1"/>
  <c r="V3048" i="1"/>
  <c r="L3046" i="1"/>
  <c r="L3047" i="1"/>
  <c r="L3048" i="1"/>
  <c r="L20" i="1"/>
  <c r="V20" i="1"/>
  <c r="Y20" i="1"/>
  <c r="Z20" i="1"/>
  <c r="AA20" i="1"/>
  <c r="AB20" i="1"/>
  <c r="F20" i="1" s="1"/>
  <c r="G20" i="1" s="1"/>
  <c r="AC20" i="1"/>
  <c r="L2898" i="1"/>
  <c r="L3042" i="1"/>
  <c r="L2923" i="1"/>
  <c r="L2931" i="1"/>
  <c r="L2933" i="1"/>
  <c r="L2957" i="1"/>
  <c r="L2961" i="1"/>
  <c r="L2967" i="1"/>
  <c r="L2973" i="1"/>
  <c r="L2989" i="1"/>
  <c r="L3009" i="1"/>
  <c r="L3019" i="1"/>
  <c r="L3033" i="1"/>
  <c r="AC3042" i="1"/>
  <c r="AC3043" i="1"/>
  <c r="AC2922" i="1"/>
  <c r="AB3042" i="1"/>
  <c r="F3042" i="1" s="1"/>
  <c r="AB3043" i="1"/>
  <c r="F3043" i="1" s="1"/>
  <c r="G3043" i="1" s="1"/>
  <c r="AB2922" i="1"/>
  <c r="F2922" i="1" s="1"/>
  <c r="V3042" i="1"/>
  <c r="V3043" i="1"/>
  <c r="L3043" i="1"/>
  <c r="AB2920" i="1"/>
  <c r="F2920" i="1" s="1"/>
  <c r="AC2920" i="1"/>
  <c r="V2920" i="1"/>
  <c r="L2920" i="1"/>
  <c r="Y2922" i="1"/>
  <c r="Z2922" i="1"/>
  <c r="AA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AC2940" i="1"/>
  <c r="Y2941" i="1"/>
  <c r="Z2941" i="1"/>
  <c r="AA2941" i="1"/>
  <c r="AB2941" i="1"/>
  <c r="F2941" i="1" s="1"/>
  <c r="E4216" i="25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E4092" i="25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AC304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L2922" i="1"/>
  <c r="L2924" i="1"/>
  <c r="L2925" i="1"/>
  <c r="L2926" i="1"/>
  <c r="L2927" i="1"/>
  <c r="L2928" i="1"/>
  <c r="L2929" i="1"/>
  <c r="L2930" i="1"/>
  <c r="L2932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2" i="1"/>
  <c r="L2963" i="1"/>
  <c r="L2964" i="1"/>
  <c r="L2965" i="1"/>
  <c r="L2966" i="1"/>
  <c r="L2968" i="1"/>
  <c r="L2969" i="1"/>
  <c r="L2970" i="1"/>
  <c r="L2971" i="1"/>
  <c r="L2972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4" i="1"/>
  <c r="L3035" i="1"/>
  <c r="L3036" i="1"/>
  <c r="L3037" i="1"/>
  <c r="L3038" i="1"/>
  <c r="L3039" i="1"/>
  <c r="L3040" i="1"/>
  <c r="L3041" i="1"/>
  <c r="F2924" i="1"/>
  <c r="G2924" i="1" s="1"/>
  <c r="L1929" i="1"/>
  <c r="V1929" i="1"/>
  <c r="Y1929" i="1"/>
  <c r="Z1929" i="1"/>
  <c r="AA1929" i="1"/>
  <c r="AB1929" i="1"/>
  <c r="F1929" i="1" s="1"/>
  <c r="G1929" i="1" s="1"/>
  <c r="AC1929" i="1"/>
  <c r="Y2913" i="1"/>
  <c r="Z2913" i="1"/>
  <c r="AA2913" i="1"/>
  <c r="AB2913" i="1"/>
  <c r="F2913" i="1" s="1"/>
  <c r="G2913" i="1" s="1"/>
  <c r="AC2913" i="1"/>
  <c r="V2913" i="1"/>
  <c r="L2913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L2895" i="1"/>
  <c r="L2896" i="1"/>
  <c r="L2897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Y2460" i="1"/>
  <c r="Z2460" i="1"/>
  <c r="AA2460" i="1"/>
  <c r="AB2460" i="1"/>
  <c r="F2460" i="1" s="1"/>
  <c r="G2460" i="1" s="1"/>
  <c r="AC2460" i="1"/>
  <c r="V2460" i="1"/>
  <c r="L2460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G2892" i="1" s="1"/>
  <c r="AC2892" i="1"/>
  <c r="V2888" i="1"/>
  <c r="V2889" i="1"/>
  <c r="V2890" i="1"/>
  <c r="V2891" i="1"/>
  <c r="V2892" i="1"/>
  <c r="L2888" i="1"/>
  <c r="L2889" i="1"/>
  <c r="L2890" i="1"/>
  <c r="L2891" i="1"/>
  <c r="L2892" i="1"/>
  <c r="L2894" i="1"/>
  <c r="V2893" i="1"/>
  <c r="V2894" i="1"/>
  <c r="L2893" i="1"/>
  <c r="AA2878" i="1"/>
  <c r="Y2878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V2886" i="1"/>
  <c r="V2887" i="1"/>
  <c r="L2886" i="1"/>
  <c r="L2887" i="1"/>
  <c r="O278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5" i="1"/>
  <c r="AC2716" i="1"/>
  <c r="AC2713" i="1"/>
  <c r="AC2714" i="1"/>
  <c r="AC2708" i="1"/>
  <c r="AC2709" i="1"/>
  <c r="AC2710" i="1"/>
  <c r="AC2711" i="1"/>
  <c r="AC2719" i="1"/>
  <c r="AC2720" i="1"/>
  <c r="AC2721" i="1"/>
  <c r="AC2722" i="1"/>
  <c r="AC2723" i="1"/>
  <c r="AC2724" i="1"/>
  <c r="AC2725" i="1"/>
  <c r="AC2726" i="1"/>
  <c r="AC2717" i="1"/>
  <c r="AC2718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67" i="1"/>
  <c r="AC2768" i="1"/>
  <c r="AC2758" i="1"/>
  <c r="AC2759" i="1"/>
  <c r="AC2760" i="1"/>
  <c r="AC2761" i="1"/>
  <c r="AC2762" i="1"/>
  <c r="AC2763" i="1"/>
  <c r="AC2764" i="1"/>
  <c r="AC2765" i="1"/>
  <c r="AC2766" i="1"/>
  <c r="AC2769" i="1"/>
  <c r="AC2770" i="1"/>
  <c r="AC2771" i="1"/>
  <c r="AC2878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83" i="1"/>
  <c r="AC2879" i="1"/>
  <c r="AC2880" i="1"/>
  <c r="AC2881" i="1"/>
  <c r="AC2882" i="1"/>
  <c r="AC2" i="1"/>
  <c r="L2885" i="1"/>
  <c r="L2884" i="1"/>
  <c r="V2884" i="1"/>
  <c r="V2885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8" i="1"/>
  <c r="Y2883" i="1"/>
  <c r="Z2883" i="1"/>
  <c r="AA2883" i="1"/>
  <c r="Y2879" i="1"/>
  <c r="Z2879" i="1"/>
  <c r="AA2879" i="1"/>
  <c r="Y2880" i="1"/>
  <c r="Z2880" i="1"/>
  <c r="AA2880" i="1"/>
  <c r="Y2881" i="1"/>
  <c r="Z2881" i="1"/>
  <c r="AA2881" i="1"/>
  <c r="Y2882" i="1"/>
  <c r="Z2882" i="1"/>
  <c r="AA2882" i="1"/>
  <c r="AB2879" i="1"/>
  <c r="F2879" i="1" s="1"/>
  <c r="G2879" i="1" s="1"/>
  <c r="AB2880" i="1"/>
  <c r="F2880" i="1" s="1"/>
  <c r="G2880" i="1" s="1"/>
  <c r="AB2881" i="1"/>
  <c r="F2881" i="1" s="1"/>
  <c r="G2881" i="1" s="1"/>
  <c r="AB2882" i="1"/>
  <c r="F2882" i="1" s="1"/>
  <c r="V2879" i="1"/>
  <c r="V2880" i="1"/>
  <c r="V2881" i="1"/>
  <c r="V2882" i="1"/>
  <c r="L2879" i="1"/>
  <c r="L2880" i="1"/>
  <c r="L2881" i="1"/>
  <c r="L2882" i="1"/>
  <c r="AB2883" i="1"/>
  <c r="F2883" i="1" s="1"/>
  <c r="E4543" i="25" s="1"/>
  <c r="V2883" i="1"/>
  <c r="L2883" i="1"/>
  <c r="AB2878" i="1"/>
  <c r="F2878" i="1" s="1"/>
  <c r="G2878" i="1" s="1"/>
  <c r="V2878" i="1"/>
  <c r="L2878" i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V2867" i="1"/>
  <c r="V2868" i="1"/>
  <c r="V2869" i="1"/>
  <c r="V2870" i="1"/>
  <c r="V2871" i="1"/>
  <c r="V2872" i="1"/>
  <c r="V2873" i="1"/>
  <c r="V2874" i="1"/>
  <c r="V2875" i="1"/>
  <c r="V2876" i="1"/>
  <c r="V2877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L2867" i="1"/>
  <c r="L2868" i="1"/>
  <c r="L2869" i="1"/>
  <c r="L2870" i="1"/>
  <c r="L2871" i="1"/>
  <c r="L2872" i="1"/>
  <c r="J3400" i="25" s="1"/>
  <c r="L2873" i="1"/>
  <c r="L2874" i="1"/>
  <c r="L2875" i="1"/>
  <c r="L2876" i="1"/>
  <c r="J3404" i="25" s="1"/>
  <c r="L2877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Y2756" i="1"/>
  <c r="Z2756" i="1"/>
  <c r="AA2756" i="1"/>
  <c r="Y2757" i="1"/>
  <c r="Z2757" i="1"/>
  <c r="AA2757" i="1"/>
  <c r="Y2767" i="1"/>
  <c r="Z2767" i="1"/>
  <c r="AA2767" i="1"/>
  <c r="Y2768" i="1"/>
  <c r="Z2768" i="1"/>
  <c r="AA2768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9" i="1"/>
  <c r="Z2769" i="1"/>
  <c r="AA2769" i="1"/>
  <c r="Y2770" i="1"/>
  <c r="Z2770" i="1"/>
  <c r="AA2770" i="1"/>
  <c r="Y2771" i="1"/>
  <c r="Z2771" i="1"/>
  <c r="AA2771" i="1"/>
  <c r="AB2769" i="1"/>
  <c r="F2769" i="1" s="1"/>
  <c r="G2769" i="1" s="1"/>
  <c r="AB2770" i="1"/>
  <c r="F2770" i="1" s="1"/>
  <c r="G2770" i="1" s="1"/>
  <c r="AB2771" i="1"/>
  <c r="F2771" i="1" s="1"/>
  <c r="V2769" i="1"/>
  <c r="V2770" i="1"/>
  <c r="V2771" i="1"/>
  <c r="L2769" i="1"/>
  <c r="L2770" i="1"/>
  <c r="L2771" i="1"/>
  <c r="AB2758" i="1"/>
  <c r="F2758" i="1" s="1"/>
  <c r="G2758" i="1" s="1"/>
  <c r="AB2759" i="1"/>
  <c r="F2759" i="1" s="1"/>
  <c r="G2759" i="1" s="1"/>
  <c r="AB2760" i="1"/>
  <c r="F2760" i="1" s="1"/>
  <c r="AB2761" i="1"/>
  <c r="F2761" i="1" s="1"/>
  <c r="AB2762" i="1"/>
  <c r="F2762" i="1" s="1"/>
  <c r="AB2763" i="1"/>
  <c r="F2763" i="1" s="1"/>
  <c r="G2763" i="1" s="1"/>
  <c r="AB2764" i="1"/>
  <c r="F2764" i="1" s="1"/>
  <c r="AB2765" i="1"/>
  <c r="F2765" i="1" s="1"/>
  <c r="AB2766" i="1"/>
  <c r="F2766" i="1" s="1"/>
  <c r="V2758" i="1"/>
  <c r="V2759" i="1"/>
  <c r="V2760" i="1"/>
  <c r="V2761" i="1"/>
  <c r="V2762" i="1"/>
  <c r="V2763" i="1"/>
  <c r="V2764" i="1"/>
  <c r="V2765" i="1"/>
  <c r="V2766" i="1"/>
  <c r="L2758" i="1"/>
  <c r="J3169" i="25" s="1"/>
  <c r="L2759" i="1"/>
  <c r="L2760" i="1"/>
  <c r="L2761" i="1"/>
  <c r="L2762" i="1"/>
  <c r="J3173" i="25" s="1"/>
  <c r="L2763" i="1"/>
  <c r="L2764" i="1"/>
  <c r="L2765" i="1"/>
  <c r="L2766" i="1"/>
  <c r="AB2767" i="1"/>
  <c r="F2767" i="1" s="1"/>
  <c r="AB2768" i="1"/>
  <c r="F2768" i="1" s="1"/>
  <c r="V2767" i="1"/>
  <c r="V2768" i="1"/>
  <c r="L2767" i="1"/>
  <c r="L2768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7" i="1"/>
  <c r="L2756" i="1"/>
  <c r="J3055" i="25" s="1"/>
  <c r="AB2756" i="1"/>
  <c r="F2756" i="1" s="1"/>
  <c r="G2756" i="1" s="1"/>
  <c r="AB2757" i="1"/>
  <c r="F2757" i="1" s="1"/>
  <c r="G2757" i="1" s="1"/>
  <c r="V2756" i="1"/>
  <c r="V2757" i="1"/>
  <c r="L2341" i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J3387" i="25" s="1"/>
  <c r="L2749" i="1"/>
  <c r="L2750" i="1"/>
  <c r="L2751" i="1"/>
  <c r="J3390" i="25" s="1"/>
  <c r="L2752" i="1"/>
  <c r="J3391" i="25" s="1"/>
  <c r="L2753" i="1"/>
  <c r="L2754" i="1"/>
  <c r="L2755" i="1"/>
  <c r="Y2717" i="1"/>
  <c r="Z2717" i="1"/>
  <c r="AA2717" i="1"/>
  <c r="Y2718" i="1"/>
  <c r="Z2718" i="1"/>
  <c r="AA2718" i="1"/>
  <c r="AB2717" i="1"/>
  <c r="F2717" i="1" s="1"/>
  <c r="AB2718" i="1"/>
  <c r="F2718" i="1" s="1"/>
  <c r="V2717" i="1"/>
  <c r="V2718" i="1"/>
  <c r="L2717" i="1"/>
  <c r="L2718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5" i="1"/>
  <c r="J3817" i="25" s="1"/>
  <c r="L2716" i="1"/>
  <c r="J3818" i="25" s="1"/>
  <c r="L2713" i="1"/>
  <c r="J3669" i="25" s="1"/>
  <c r="L2714" i="1"/>
  <c r="L2708" i="1"/>
  <c r="L2709" i="1"/>
  <c r="L2710" i="1"/>
  <c r="L2711" i="1"/>
  <c r="L2719" i="1"/>
  <c r="L2720" i="1"/>
  <c r="J3752" i="25" s="1"/>
  <c r="L2721" i="1"/>
  <c r="J3753" i="25" s="1"/>
  <c r="L2722" i="1"/>
  <c r="L2723" i="1"/>
  <c r="J3755" i="25" s="1"/>
  <c r="L2724" i="1"/>
  <c r="J3756" i="25" s="1"/>
  <c r="L2725" i="1"/>
  <c r="J3757" i="25" s="1"/>
  <c r="L2726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5" i="1"/>
  <c r="Z2715" i="1"/>
  <c r="AA2715" i="1"/>
  <c r="AB2715" i="1"/>
  <c r="F2715" i="1" s="1"/>
  <c r="Y2716" i="1"/>
  <c r="Z2716" i="1"/>
  <c r="AA2716" i="1"/>
  <c r="AB2716" i="1"/>
  <c r="F2716" i="1" s="1"/>
  <c r="E3818" i="25" s="1"/>
  <c r="Y2713" i="1"/>
  <c r="Z2713" i="1"/>
  <c r="AA2713" i="1"/>
  <c r="AB2713" i="1"/>
  <c r="F2713" i="1" s="1"/>
  <c r="E4194" i="25" s="1"/>
  <c r="Y2714" i="1"/>
  <c r="Z2714" i="1"/>
  <c r="AA2714" i="1"/>
  <c r="AB2714" i="1"/>
  <c r="F2714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9" i="1"/>
  <c r="Z2719" i="1"/>
  <c r="AA2719" i="1"/>
  <c r="AB2719" i="1"/>
  <c r="F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V2661" i="1"/>
  <c r="V2649" i="1"/>
  <c r="V2671" i="1"/>
  <c r="V2725" i="1"/>
  <c r="V2726" i="1"/>
  <c r="V2724" i="1"/>
  <c r="V2720" i="1"/>
  <c r="V2721" i="1"/>
  <c r="V2722" i="1"/>
  <c r="V2723" i="1"/>
  <c r="V2719" i="1"/>
  <c r="V2708" i="1"/>
  <c r="V2710" i="1"/>
  <c r="V2711" i="1"/>
  <c r="V2713" i="1"/>
  <c r="V2714" i="1"/>
  <c r="V2715" i="1"/>
  <c r="V2716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3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1" i="1"/>
  <c r="G4194" i="25"/>
  <c r="K4194" i="25"/>
  <c r="I4194" i="25"/>
  <c r="I4543" i="25"/>
  <c r="K4543" i="25"/>
  <c r="G4543" i="25"/>
  <c r="G2962" i="1"/>
  <c r="E4229" i="25"/>
  <c r="G2954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1" i="1"/>
  <c r="E3956" i="25"/>
  <c r="G2981" i="1"/>
  <c r="E4093" i="25"/>
  <c r="G2922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2" i="1"/>
  <c r="J3410" i="25"/>
  <c r="G2752" i="1"/>
  <c r="G2750" i="1"/>
  <c r="G2749" i="1"/>
  <c r="G2744" i="1"/>
  <c r="G2743" i="1"/>
  <c r="G2741" i="1"/>
  <c r="G2731" i="1"/>
  <c r="G2728" i="1"/>
  <c r="G2727" i="1"/>
  <c r="J2812" i="25"/>
  <c r="J3762" i="25"/>
  <c r="K3818" i="25"/>
  <c r="G3818" i="25"/>
  <c r="I3818" i="25"/>
  <c r="J3562" i="25"/>
  <c r="J3549" i="25"/>
  <c r="J3637" i="25"/>
  <c r="J3712" i="25"/>
  <c r="G2876" i="1"/>
  <c r="G2869" i="1"/>
  <c r="G2891" i="1"/>
  <c r="G2906" i="1"/>
  <c r="G2901" i="1"/>
  <c r="G2900" i="1"/>
  <c r="G2713" i="1"/>
  <c r="J3506" i="25"/>
  <c r="G2890" i="1"/>
  <c r="G3054" i="1"/>
  <c r="J2955" i="25"/>
  <c r="J3167" i="25"/>
  <c r="G3035" i="1"/>
  <c r="G2999" i="1"/>
  <c r="G3020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7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5" i="1"/>
  <c r="G2751" i="1"/>
  <c r="G2748" i="1"/>
  <c r="G2747" i="1"/>
  <c r="G2746" i="1"/>
  <c r="G2745" i="1"/>
  <c r="G2742" i="1"/>
  <c r="G2739" i="1"/>
  <c r="G2738" i="1"/>
  <c r="G2736" i="1"/>
  <c r="G2735" i="1"/>
  <c r="E2632" i="25"/>
  <c r="G2734" i="1"/>
  <c r="G2730" i="1"/>
  <c r="G2767" i="1"/>
  <c r="G2765" i="1"/>
  <c r="G2761" i="1"/>
  <c r="J2787" i="25"/>
  <c r="G2910" i="1"/>
  <c r="E2805" i="25"/>
  <c r="G2805" i="25" s="1"/>
  <c r="G2909" i="1"/>
  <c r="G2908" i="1"/>
  <c r="G2907" i="1"/>
  <c r="G2905" i="1"/>
  <c r="G2899" i="1"/>
  <c r="G2896" i="1"/>
  <c r="G2895" i="1"/>
  <c r="J2859" i="25"/>
  <c r="G3011" i="1"/>
  <c r="G3007" i="1"/>
  <c r="G2991" i="1"/>
  <c r="G2975" i="1"/>
  <c r="G2951" i="1"/>
  <c r="E2929" i="25"/>
  <c r="I2929" i="25" s="1"/>
  <c r="G2725" i="1"/>
  <c r="G2724" i="1"/>
  <c r="G2723" i="1"/>
  <c r="G2722" i="1"/>
  <c r="G2721" i="1"/>
  <c r="G2719" i="1"/>
  <c r="G2714" i="1"/>
  <c r="G2716" i="1"/>
  <c r="G2715" i="1"/>
  <c r="G2325" i="1"/>
  <c r="J2385" i="25"/>
  <c r="G2764" i="1"/>
  <c r="G2760" i="1"/>
  <c r="G2864" i="1"/>
  <c r="G2863" i="1"/>
  <c r="G2862" i="1"/>
  <c r="G2861" i="1"/>
  <c r="G2860" i="1"/>
  <c r="G2859" i="1"/>
  <c r="G2854" i="1"/>
  <c r="G2852" i="1"/>
  <c r="E2761" i="25"/>
  <c r="I2761" i="25" s="1"/>
  <c r="G2850" i="1"/>
  <c r="E2759" i="25"/>
  <c r="I2759" i="25" s="1"/>
  <c r="G2849" i="1"/>
  <c r="G2846" i="1"/>
  <c r="G2843" i="1"/>
  <c r="G2837" i="1"/>
  <c r="E2746" i="25"/>
  <c r="G2833" i="1"/>
  <c r="G2832" i="1"/>
  <c r="G2831" i="1"/>
  <c r="G2829" i="1"/>
  <c r="G2823" i="1"/>
  <c r="G2819" i="1"/>
  <c r="G2817" i="1"/>
  <c r="G2815" i="1"/>
  <c r="G2814" i="1"/>
  <c r="G2800" i="1"/>
  <c r="G2796" i="1"/>
  <c r="G2795" i="1"/>
  <c r="G2794" i="1"/>
  <c r="G2791" i="1"/>
  <c r="G2790" i="1"/>
  <c r="G2787" i="1"/>
  <c r="G2785" i="1"/>
  <c r="G2782" i="1"/>
  <c r="G2780" i="1"/>
  <c r="G2779" i="1"/>
  <c r="G2778" i="1"/>
  <c r="G2775" i="1"/>
  <c r="G2774" i="1"/>
  <c r="G2773" i="1"/>
  <c r="G2874" i="1"/>
  <c r="G2872" i="1"/>
  <c r="G2868" i="1"/>
  <c r="G2867" i="1"/>
  <c r="G3038" i="1"/>
  <c r="G3022" i="1"/>
  <c r="G3014" i="1"/>
  <c r="G3010" i="1"/>
  <c r="G3006" i="1"/>
  <c r="G2986" i="1"/>
  <c r="G2982" i="1"/>
  <c r="G2974" i="1"/>
  <c r="G2970" i="1"/>
  <c r="G2934" i="1"/>
  <c r="G3042" i="1"/>
  <c r="G3048" i="1"/>
  <c r="E2889" i="25"/>
  <c r="E2676" i="25"/>
  <c r="J2562" i="25"/>
  <c r="J2551" i="25"/>
  <c r="J2443" i="25"/>
  <c r="G2718" i="1"/>
  <c r="G2771" i="1"/>
  <c r="G2883" i="1"/>
  <c r="G2887" i="1"/>
  <c r="J2793" i="25"/>
  <c r="G3041" i="1"/>
  <c r="G3037" i="1"/>
  <c r="G3029" i="1"/>
  <c r="G3025" i="1"/>
  <c r="G3021" i="1"/>
  <c r="G3001" i="1"/>
  <c r="E2891" i="25"/>
  <c r="G2997" i="1"/>
  <c r="G2993" i="1"/>
  <c r="G2989" i="1"/>
  <c r="G2985" i="1"/>
  <c r="E2875" i="25"/>
  <c r="I2875" i="25" s="1"/>
  <c r="G2977" i="1"/>
  <c r="G2973" i="1"/>
  <c r="G2965" i="1"/>
  <c r="E2856" i="25"/>
  <c r="I2856" i="25" s="1"/>
  <c r="G2961" i="1"/>
  <c r="G2957" i="1"/>
  <c r="G2953" i="1"/>
  <c r="G2929" i="1"/>
  <c r="G3052" i="1"/>
  <c r="E2890" i="25"/>
  <c r="I2890" i="25" s="1"/>
  <c r="E2888" i="25"/>
  <c r="G2717" i="1"/>
  <c r="G2768" i="1"/>
  <c r="G2766" i="1"/>
  <c r="G2882" i="1"/>
  <c r="G3040" i="1"/>
  <c r="G3036" i="1"/>
  <c r="G2996" i="1"/>
  <c r="G2984" i="1"/>
  <c r="G2980" i="1"/>
  <c r="G2976" i="1"/>
  <c r="E2866" i="25"/>
  <c r="G2968" i="1"/>
  <c r="G2964" i="1"/>
  <c r="G2952" i="1"/>
  <c r="G2940" i="1"/>
  <c r="G2932" i="1"/>
  <c r="G2928" i="1"/>
  <c r="G2920" i="1"/>
  <c r="G3049" i="1"/>
  <c r="G3050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E4320" i="25" s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E4478" i="25" s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E3983" i="25" s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E3253" i="25" s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E3556" i="25" s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E3574" i="25" s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E4296" i="25" s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E3338" i="25" s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K2948" i="25" l="1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320" i="25"/>
  <c r="G4320" i="25"/>
  <c r="K4320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K4478" i="25"/>
  <c r="I4478" i="25"/>
  <c r="G4478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I3983" i="25"/>
  <c r="K3983" i="25"/>
  <c r="G3983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4251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G3948" i="25" l="1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A132" i="20" l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130" i="20"/>
  <c r="A131" i="20" s="1"/>
  <c r="H3" i="19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4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4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<sst xmlns="http://schemas.openxmlformats.org/spreadsheetml/2006/main" count="34101" uniqueCount="6632">
  <si>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</si>
  <si>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</si>
  <si>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</si>
  <si>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</si>
  <si>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</si>
  <si>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</si>
  <si>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</si>
  <si>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</si>
  <si>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</si>
  <si>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</si>
  <si>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</si>
  <si>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</si>
  <si>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</si>
  <si>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</si>
  <si>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</si>
  <si>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</si>
  <si>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</si>
  <si>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</si>
  <si>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</si>
  <si>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</si>
  <si>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</si>
  <si>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</si>
  <si>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</si>
  <si>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</si>
  <si>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</si>
  <si>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</si>
  <si>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</si>
  <si>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</si>
  <si>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</si>
  <si>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</si>
  <si>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</si>
  <si>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</si>
  <si>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</si>
  <si>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</si>
  <si>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</si>
  <si>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</si>
  <si>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</si>
  <si>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</si>
  <si>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</si>
  <si>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</si>
  <si>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</si>
  <si>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</si>
  <si>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</si>
  <si>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</si>
  <si>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</si>
  <si>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</si>
  <si>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</si>
  <si>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</si>
  <si>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</si>
  <si>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</si>
  <si>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</si>
  <si>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</si>
  <si>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</si>
  <si>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</si>
  <si>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</si>
  <si>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</si>
  <si>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</si>
  <si>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</si>
  <si>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</si>
  <si>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</si>
  <si>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</si>
  <si>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</si>
  <si>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</si>
  <si>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</si>
  <si>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</si>
  <si>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</si>
  <si>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</si>
  <si>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</si>
  <si>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</si>
  <si>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</si>
  <si>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</si>
  <si>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</si>
  <si>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</si>
  <si>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</si>
  <si>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</si>
  <si>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</si>
  <si>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</si>
  <si>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</si>
  <si>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</si>
  <si>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</si>
  <si>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</si>
  <si>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</si>
  <si>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</si>
  <si>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</si>
  <si>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</si>
  <si>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</si>
  <si>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</si>
  <si>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</si>
  <si>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</si>
  <si>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</si>
  <si>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</si>
  <si>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</si>
  <si>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</si>
  <si>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</si>
  <si>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</si>
  <si>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</si>
  <si>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</si>
  <si>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</si>
  <si>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</si>
  <si>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</si>
  <si>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</si>
  <si>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</si>
  <si>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</si>
  <si>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</si>
  <si>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</si>
  <si>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</si>
  <si>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</si>
  <si>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</si>
  <si>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</si>
  <si>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</si>
  <si>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</si>
  <si>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</si>
  <si>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</si>
  <si>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</si>
  <si>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</si>
  <si>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</si>
  <si>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</si>
  <si>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</si>
  <si>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</si>
  <si>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</si>
  <si>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</si>
  <si>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</si>
  <si>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</si>
  <si>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</si>
  <si>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</si>
  <si>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</si>
  <si>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</si>
  <si>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</si>
  <si>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</si>
  <si>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</si>
  <si>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</si>
  <si>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</si>
  <si>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</si>
  <si>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</si>
  <si>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</si>
  <si>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</si>
  <si>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</si>
  <si>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</si>
  <si>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</si>
  <si>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</si>
  <si>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</si>
  <si>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</si>
  <si>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</si>
  <si>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</si>
  <si>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</si>
  <si>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</si>
  <si>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</si>
  <si>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</si>
  <si>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</si>
  <si>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</si>
  <si>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</si>
  <si>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</si>
  <si>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</si>
  <si>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</si>
  <si>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</si>
  <si>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</si>
  <si>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</si>
  <si>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</si>
  <si>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</si>
  <si>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</si>
  <si>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</si>
  <si>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</si>
  <si>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</si>
  <si>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</si>
  <si>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</si>
  <si>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</si>
  <si>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</si>
  <si>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</si>
  <si>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</si>
  <si>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</si>
  <si>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</si>
  <si>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</si>
  <si>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</si>
  <si>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</si>
  <si>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</si>
  <si>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</si>
  <si>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</si>
  <si>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</si>
  <si>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</si>
  <si>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</si>
  <si>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</si>
  <si>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</si>
  <si>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</si>
  <si>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</si>
  <si>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</si>
  <si>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</si>
  <si>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</si>
  <si>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</si>
  <si>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</si>
  <si>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</si>
  <si>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</si>
  <si>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</si>
  <si>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</si>
  <si>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</si>
  <si>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</si>
  <si>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</si>
  <si>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</si>
  <si>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</si>
  <si>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</si>
  <si>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</si>
  <si>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</si>
  <si>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</si>
  <si>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</si>
  <si>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</si>
  <si>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</si>
  <si>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</si>
  <si>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</si>
  <si>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</si>
  <si>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</si>
  <si>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</si>
  <si>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</si>
  <si>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</si>
  <si>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</si>
  <si>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</si>
  <si>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</si>
  <si>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</si>
  <si>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</si>
  <si>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</si>
  <si>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</si>
  <si>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</si>
  <si>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</si>
  <si>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</si>
  <si>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</si>
  <si>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</si>
  <si>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</si>
  <si>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</si>
  <si>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</si>
  <si>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</si>
  <si>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</si>
  <si>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</si>
  <si>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</si>
  <si>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</si>
  <si>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</si>
  <si>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</si>
  <si>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</si>
  <si>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</si>
  <si>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</si>
  <si>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</si>
  <si>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</si>
  <si>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</si>
  <si>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</si>
  <si>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</si>
  <si>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</si>
  <si>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</si>
  <si>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</si>
  <si>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</si>
  <si>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</si>
  <si>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</si>
  <si>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</si>
  <si>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</si>
  <si>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</si>
  <si>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</si>
  <si>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</si>
  <si>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</si>
  <si>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</si>
  <si>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</si>
  <si>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</si>
  <si>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</si>
  <si>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</si>
  <si>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</si>
  <si>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</si>
  <si>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</si>
  <si>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</si>
  <si>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</si>
  <si>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</si>
  <si>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</si>
  <si>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</si>
  <si>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</si>
  <si>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</si>
  <si>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</si>
  <si>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</si>
  <si>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</si>
  <si>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</si>
  <si>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</si>
  <si>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</si>
  <si>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</si>
  <si>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</si>
  <si>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</si>
  <si>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</si>
  <si>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</si>
  <si>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</si>
  <si>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</si>
  <si>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</si>
  <si>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</si>
  <si>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</si>
  <si>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</si>
  <si>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</si>
  <si>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</si>
  <si>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</si>
  <si>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</si>
  <si>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</si>
  <si>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</si>
  <si>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</si>
  <si>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</si>
  <si>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</si>
  <si>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</si>
  <si>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</si>
  <si>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</si>
  <si>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</si>
  <si>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</si>
  <si>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</si>
  <si>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</si>
  <si>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</si>
  <si>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</si>
  <si>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</si>
  <si>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</si>
  <si>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</si>
  <si>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</si>
  <si>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</si>
  <si>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</si>
  <si>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</si>
  <si>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</si>
  <si>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</si>
  <si>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</si>
  <si>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</si>
  <si>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</si>
  <si>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</si>
  <si>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</si>
  <si>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</si>
  <si>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</si>
  <si>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</si>
  <si>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</si>
  <si>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</si>
  <si>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</si>
  <si>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</si>
  <si>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</si>
  <si>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</si>
  <si>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</si>
  <si>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</si>
  <si>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</si>
  <si>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</si>
  <si>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</si>
  <si>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</si>
  <si>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</si>
  <si>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</si>
  <si>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</si>
  <si>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</si>
  <si>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</si>
  <si>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</si>
  <si>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</si>
  <si>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</si>
  <si>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</si>
  <si>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</si>
  <si>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</si>
  <si>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</si>
  <si>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</si>
  <si>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</si>
  <si>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</si>
  <si>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</si>
  <si>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</si>
  <si>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</si>
  <si>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</si>
  <si>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</si>
  <si>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</si>
  <si>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</si>
  <si>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</si>
  <si>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</si>
  <si>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</si>
  <si>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</si>
  <si>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</si>
  <si>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</si>
  <si>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</si>
  <si>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</si>
  <si>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</si>
  <si>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</si>
  <si>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</si>
  <si>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</si>
  <si>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</si>
  <si>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</si>
  <si>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</si>
  <si>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</si>
  <si>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</si>
  <si>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</si>
  <si>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</si>
  <si>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</si>
  <si>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</si>
  <si>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</si>
  <si>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</si>
  <si>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</si>
  <si>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</si>
  <si>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</si>
  <si>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</si>
  <si>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</si>
  <si>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</si>
  <si>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</si>
  <si>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</si>
  <si>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</si>
  <si>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</si>
  <si>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</si>
  <si>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</si>
  <si>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</si>
  <si>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</si>
  <si>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</si>
  <si>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</si>
  <si>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</si>
  <si>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</si>
  <si>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</si>
  <si>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</si>
  <si>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</si>
  <si>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</si>
  <si>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</si>
  <si>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</si>
  <si>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</si>
  <si>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</si>
  <si>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</si>
  <si>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</si>
  <si>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</si>
  <si>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</si>
  <si>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</si>
  <si>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</si>
  <si>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</si>
  <si>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</si>
  <si>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</si>
  <si>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</si>
  <si>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</si>
  <si>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</si>
  <si>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</si>
  <si>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</si>
  <si>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</si>
  <si>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</si>
  <si>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</si>
  <si>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</si>
  <si>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</si>
  <si>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</si>
  <si>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</si>
  <si>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</si>
  <si>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</si>
  <si>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</si>
  <si>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</si>
  <si>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</si>
  <si>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</si>
  <si>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</si>
  <si>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</si>
  <si>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</si>
  <si>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</si>
  <si>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</si>
  <si>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</si>
  <si>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</si>
  <si>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</si>
  <si>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</si>
  <si>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</si>
  <si>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</si>
  <si>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</si>
  <si>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</si>
  <si>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</si>
  <si>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</si>
  <si>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</si>
  <si>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</si>
  <si>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</si>
  <si>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</si>
  <si>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</si>
  <si>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</si>
  <si>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</si>
  <si>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</si>
  <si>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</si>
  <si>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</si>
  <si>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</si>
  <si>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</si>
  <si>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</si>
  <si>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</si>
  <si>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</si>
  <si>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</si>
  <si>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</si>
  <si>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</si>
  <si>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</si>
  <si>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</si>
  <si>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</si>
  <si>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</si>
  <si>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</si>
  <si>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</si>
  <si>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</si>
  <si>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</si>
  <si>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</si>
  <si>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</si>
  <si>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</si>
  <si>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</si>
  <si>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</si>
  <si>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</si>
  <si>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</si>
  <si>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</si>
  <si>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</si>
  <si>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</si>
  <si>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</si>
  <si>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</si>
  <si>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</si>
  <si>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</si>
  <si>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</si>
  <si>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</si>
  <si>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</si>
  <si>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</si>
  <si>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</si>
  <si>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</si>
  <si>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</si>
  <si>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</si>
  <si>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</si>
  <si>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</si>
  <si>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</si>
  <si>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</si>
  <si>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</si>
  <si>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</si>
  <si>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</si>
  <si>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</si>
  <si>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</si>
  <si>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</si>
  <si>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</si>
  <si>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</si>
  <si>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</si>
  <si>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</si>
  <si>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</si>
  <si>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</si>
  <si>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</si>
  <si>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</si>
  <si>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</si>
  <si>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</si>
  <si>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</si>
  <si>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</si>
  <si>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</si>
  <si>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</si>
  <si>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</si>
  <si>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</si>
  <si>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</si>
  <si>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</si>
  <si>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</si>
  <si>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</si>
  <si>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</si>
  <si>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</si>
  <si>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</si>
  <si>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</si>
  <si>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</si>
  <si>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</si>
  <si>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</si>
  <si>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</si>
  <si>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</si>
  <si>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</si>
  <si>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</si>
  <si>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</si>
  <si>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</si>
  <si>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</si>
  <si>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</si>
  <si>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</si>
  <si>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</si>
  <si>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</si>
  <si>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</si>
  <si>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</si>
  <si>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</si>
  <si>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</si>
  <si>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</si>
  <si>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</si>
  <si>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</si>
  <si>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</si>
  <si>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</si>
  <si>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</si>
  <si>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</si>
  <si>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</si>
  <si>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</si>
  <si>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</si>
  <si>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</si>
  <si>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</si>
  <si>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</si>
  <si>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</si>
  <si>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</si>
  <si>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</si>
  <si>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</si>
  <si>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</si>
  <si>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</si>
  <si>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</si>
  <si>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</si>
  <si>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</si>
  <si>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</si>
  <si>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</si>
  <si>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</si>
  <si>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</si>
  <si>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</si>
  <si>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</si>
  <si>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</si>
  <si>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</si>
  <si>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</si>
  <si>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</si>
  <si>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</si>
  <si>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</si>
  <si>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</si>
  <si>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</si>
  <si>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</si>
  <si>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</si>
  <si>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</si>
  <si>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</si>
  <si>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</si>
  <si>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</si>
  <si>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</si>
  <si>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</si>
  <si>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</si>
  <si>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</si>
  <si>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</si>
  <si>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</si>
  <si>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</si>
  <si>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</si>
  <si>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</si>
  <si>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</si>
  <si>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</si>
  <si>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</si>
  <si>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</si>
  <si>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</si>
  <si>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</si>
  <si>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</si>
  <si>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</si>
  <si>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</si>
  <si>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</si>
  <si>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</si>
  <si>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</si>
  <si>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</si>
  <si>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</si>
  <si>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</si>
  <si>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</si>
  <si>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</si>
  <si>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</si>
  <si>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</si>
  <si>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</si>
  <si>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</si>
  <si>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</si>
  <si>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</si>
  <si>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</si>
  <si>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</si>
  <si>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</si>
  <si>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</si>
  <si>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</si>
  <si>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</si>
  <si>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</si>
  <si>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</si>
  <si>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</si>
  <si>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</si>
  <si>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</si>
  <si>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</si>
  <si>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</si>
  <si>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</si>
  <si>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</si>
  <si>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</si>
  <si>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</si>
  <si>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</si>
  <si>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</si>
  <si>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</si>
  <si>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</si>
  <si>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</si>
  <si>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</si>
  <si>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</si>
  <si>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</si>
  <si>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</si>
  <si>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</si>
  <si>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</si>
  <si>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</si>
  <si>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</si>
  <si>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</si>
  <si>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</si>
  <si>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</si>
  <si>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</si>
  <si>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</si>
  <si>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</si>
  <si>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</si>
  <si>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</si>
  <si>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</si>
  <si>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</si>
  <si>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</si>
  <si>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</si>
  <si>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</si>
  <si>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</si>
  <si>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</si>
  <si>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</si>
  <si>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</si>
  <si>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</si>
  <si>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</si>
  <si>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</si>
  <si>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</si>
  <si>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</si>
  <si>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</si>
  <si>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</si>
  <si>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</si>
  <si>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</si>
  <si>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</si>
  <si>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</si>
  <si>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</si>
  <si>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</si>
  <si>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</si>
  <si>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</si>
  <si>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</si>
  <si>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</si>
  <si>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</si>
  <si>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</si>
  <si>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</si>
  <si>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</si>
  <si>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</si>
  <si>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</si>
  <si>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</si>
  <si>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</si>
  <si>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</si>
  <si>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</si>
  <si>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</si>
  <si>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</si>
  <si>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</si>
  <si>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</si>
  <si>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</si>
  <si>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</si>
  <si>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</si>
  <si>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</si>
  <si>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</si>
  <si>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</si>
  <si>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</si>
  <si>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</si>
  <si>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</si>
  <si>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</si>
  <si>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</si>
  <si>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</si>
  <si>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</si>
  <si>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</si>
  <si>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</si>
  <si>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</si>
  <si>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</si>
  <si>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</si>
  <si>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</si>
  <si>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</si>
  <si>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</si>
  <si>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</si>
  <si>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</si>
  <si>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</si>
  <si>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</si>
  <si>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</si>
  <si>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</si>
  <si>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</si>
  <si>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</si>
  <si>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</si>
  <si>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</si>
  <si>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</si>
  <si>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</si>
  <si>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</si>
  <si>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</si>
  <si>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</si>
  <si>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</si>
  <si>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</si>
  <si>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</si>
  <si>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</si>
  <si>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</si>
  <si>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</si>
  <si>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</si>
  <si>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</si>
  <si>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</si>
  <si>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</si>
  <si>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</si>
  <si>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</si>
  <si>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</si>
  <si>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</si>
  <si>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</si>
  <si>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</si>
  <si>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</si>
  <si>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</si>
  <si>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</si>
  <si>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</si>
  <si>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</si>
  <si>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</si>
  <si>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</si>
  <si>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</si>
  <si>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</si>
  <si>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</si>
  <si>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</si>
  <si>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</si>
  <si>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</si>
  <si>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</si>
  <si>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</si>
  <si>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</si>
  <si>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</si>
  <si>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</si>
  <si>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</si>
  <si>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</si>
  <si>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</si>
  <si>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</si>
  <si>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</si>
  <si>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</si>
  <si>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</si>
  <si>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</si>
  <si>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</si>
  <si>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</si>
  <si>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</si>
  <si>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</si>
  <si>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</si>
  <si>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</si>
  <si>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</si>
  <si>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</si>
  <si>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</si>
  <si>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</si>
  <si>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</si>
  <si>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</si>
  <si>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</si>
  <si>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</si>
  <si>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</si>
  <si>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</si>
  <si>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</si>
  <si>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</si>
  <si>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</si>
  <si>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</si>
  <si>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</si>
  <si>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</si>
  <si>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</si>
  <si>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</si>
  <si>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</si>
  <si>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</si>
  <si>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</si>
  <si>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</si>
  <si>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</si>
  <si>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</si>
  <si>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</si>
  <si>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</si>
  <si>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</si>
  <si>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</si>
  <si>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</si>
  <si>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</si>
  <si>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</si>
  <si>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</si>
  <si>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</si>
  <si>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</si>
  <si>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</si>
  <si>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</si>
  <si>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</si>
  <si>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</si>
  <si>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</si>
  <si>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</si>
  <si>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</si>
  <si>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</si>
  <si>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</si>
  <si>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</si>
  <si>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</si>
  <si>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</si>
  <si>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</si>
  <si>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</si>
  <si>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</si>
  <si>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</si>
  <si>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</si>
  <si>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</si>
  <si>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</si>
  <si>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</si>
  <si>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</si>
  <si>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</si>
  <si>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</si>
  <si>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</si>
  <si>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</si>
  <si>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</si>
  <si>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</si>
  <si>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</si>
  <si>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</si>
  <si>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</si>
  <si>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</si>
  <si>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</si>
  <si>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</si>
  <si>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</si>
  <si>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</si>
  <si>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</si>
  <si>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</si>
  <si>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</si>
  <si>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</si>
  <si>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</si>
  <si>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</si>
  <si>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</si>
  <si>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</si>
  <si>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</si>
  <si>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</si>
  <si>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</si>
  <si>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</si>
  <si>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</si>
  <si>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</si>
  <si>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</si>
  <si>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</si>
  <si>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</si>
  <si>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</si>
  <si>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</si>
  <si>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</si>
  <si>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</si>
  <si>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</si>
  <si>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</si>
  <si>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</si>
  <si>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</si>
  <si>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</si>
  <si>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</si>
  <si>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</si>
  <si>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</si>
  <si>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</si>
  <si>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</si>
  <si>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</si>
  <si>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</si>
  <si>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</si>
  <si>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</si>
  <si>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</si>
  <si>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</si>
  <si>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</si>
  <si>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</si>
  <si>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</si>
  <si>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</si>
  <si>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</si>
  <si>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</si>
  <si>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</si>
  <si>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</si>
  <si>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</si>
  <si>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</si>
  <si>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</si>
  <si>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</si>
  <si>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</si>
  <si>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</si>
  <si>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</si>
  <si>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</si>
  <si>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</si>
  <si>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</si>
  <si>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</si>
  <si>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</si>
  <si>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</si>
  <si>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</si>
  <si>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</si>
  <si>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</si>
  <si>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</si>
  <si>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</si>
  <si>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</si>
  <si>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</si>
  <si>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</si>
  <si>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</si>
  <si>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</si>
  <si>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</si>
  <si>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</si>
  <si>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</si>
  <si>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</si>
  <si>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</si>
  <si>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</si>
  <si>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</si>
  <si>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</si>
  <si>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</si>
  <si>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</si>
  <si>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</si>
  <si>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</si>
  <si>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</si>
  <si>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</si>
  <si>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</si>
  <si>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</si>
  <si>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</si>
  <si>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</si>
  <si>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</si>
  <si>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</si>
  <si>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</si>
  <si>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</si>
  <si>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</si>
  <si>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</si>
  <si>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</si>
  <si>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</si>
  <si>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</si>
  <si>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</si>
  <si>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</si>
  <si>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</si>
  <si>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</si>
  <si>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</si>
  <si>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</si>
  <si>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</si>
  <si>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</si>
  <si>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</si>
  <si>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</si>
  <si>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</si>
  <si>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</si>
  <si>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</si>
  <si>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</si>
  <si>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</si>
  <si>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</si>
  <si>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</si>
  <si>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</si>
  <si>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</si>
  <si>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</si>
  <si>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</si>
  <si>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</si>
  <si>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</si>
  <si>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</si>
  <si>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</si>
  <si>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</si>
  <si>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</si>
  <si>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</si>
  <si>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</si>
  <si>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</si>
  <si>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</si>
  <si>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</si>
  <si>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</si>
  <si>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</si>
  <si>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</si>
  <si>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</si>
  <si>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</si>
  <si>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</si>
  <si>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</si>
  <si>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</si>
  <si>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</si>
  <si>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</si>
  <si>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</si>
  <si>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</si>
  <si>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</si>
  <si>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</si>
  <si>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</si>
  <si>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</si>
  <si>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</si>
  <si>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</si>
  <si>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</si>
  <si>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</si>
  <si>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</si>
  <si>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</si>
  <si>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</si>
  <si>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</si>
  <si>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</si>
  <si>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</si>
  <si>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</si>
  <si>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</si>
  <si>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</si>
  <si>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</si>
  <si>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</si>
  <si>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</si>
  <si>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</si>
  <si>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</si>
  <si>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</si>
  <si>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</si>
  <si>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</si>
  <si>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</si>
  <si>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</si>
  <si>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</si>
  <si>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</si>
  <si>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</si>
  <si>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</si>
  <si>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</si>
  <si>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</si>
  <si>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</si>
  <si>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</si>
  <si>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</si>
  <si>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</si>
  <si>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</si>
  <si>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</si>
  <si>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</si>
  <si>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</si>
  <si>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</si>
  <si>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</si>
  <si>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</si>
  <si>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</si>
  <si>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</si>
  <si>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</si>
  <si>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</si>
  <si>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</si>
  <si>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</si>
  <si>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</si>
  <si>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</si>
  <si>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</si>
  <si>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</si>
  <si>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</si>
  <si>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</si>
  <si>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</si>
  <si>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</si>
  <si>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</si>
  <si>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</si>
  <si>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</si>
  <si>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</si>
  <si>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</si>
  <si>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</si>
  <si>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</si>
  <si>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</si>
  <si>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</si>
  <si>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</si>
  <si>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</si>
  <si>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</si>
  <si>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</si>
  <si>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</si>
  <si>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</si>
  <si>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</si>
  <si>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</si>
  <si>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</si>
  <si>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</si>
  <si>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</si>
  <si>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</si>
  <si>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</si>
  <si>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</si>
  <si>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</si>
  <si>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</si>
  <si>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</si>
  <si>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</si>
  <si>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</si>
  <si>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</si>
  <si>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</si>
  <si>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</si>
  <si>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</si>
  <si>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</si>
  <si>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</si>
  <si>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</si>
  <si>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</si>
  <si>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</si>
  <si>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</si>
  <si>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</si>
  <si>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</si>
  <si>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</si>
  <si>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</si>
  <si>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</si>
  <si>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</si>
  <si>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</si>
  <si>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</si>
  <si>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</si>
  <si>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</si>
  <si>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</si>
  <si>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</si>
  <si>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</si>
  <si>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</si>
  <si>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</si>
  <si>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</si>
  <si>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</si>
  <si>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</si>
  <si>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</si>
  <si>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</si>
  <si>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</si>
  <si>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</si>
  <si>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</si>
  <si>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</si>
  <si>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</si>
  <si>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</si>
  <si>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</si>
  <si>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</si>
  <si>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</si>
  <si>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</si>
  <si>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</si>
  <si>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</si>
  <si>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</si>
  <si>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</si>
  <si>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</si>
  <si>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</si>
  <si>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</si>
  <si>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</si>
  <si>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</si>
  <si>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</si>
  <si>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</si>
  <si>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</si>
  <si>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</si>
  <si>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</si>
  <si>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</si>
  <si>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</si>
  <si>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</si>
  <si>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</si>
  <si>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</si>
  <si>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</si>
  <si>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</si>
  <si>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</si>
  <si>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</si>
  <si>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</si>
  <si>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</si>
  <si>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</si>
  <si>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</si>
  <si>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</si>
  <si>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</si>
  <si>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</si>
  <si>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</si>
  <si>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</si>
  <si>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</si>
  <si>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</si>
  <si>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</si>
  <si>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</si>
  <si>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</si>
  <si>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</si>
  <si>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</si>
  <si>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</si>
  <si>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</si>
  <si>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</si>
  <si>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</si>
  <si>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</si>
  <si>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</si>
  <si>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</si>
  <si>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</si>
  <si>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</si>
  <si>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</si>
  <si>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</si>
  <si>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</si>
  <si>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</si>
  <si>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</si>
  <si>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</si>
  <si>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</si>
  <si>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</si>
  <si>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</si>
  <si>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</si>
  <si>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</si>
  <si>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</si>
  <si>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</si>
  <si>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</si>
  <si>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</si>
  <si>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</si>
  <si>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</si>
  <si>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</si>
  <si>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</si>
  <si>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</si>
  <si>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</si>
  <si>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</si>
  <si>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</si>
  <si>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</si>
  <si>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</si>
  <si>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</si>
  <si>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</si>
  <si>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</si>
  <si>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</si>
  <si>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</si>
  <si>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</si>
  <si>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</si>
  <si>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</si>
  <si>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</si>
  <si>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</si>
  <si>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</si>
  <si>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</si>
  <si>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</si>
  <si>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</si>
  <si>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</si>
  <si>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</si>
  <si>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</si>
  <si>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</si>
  <si>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</si>
  <si>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</si>
  <si>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</si>
  <si>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</si>
  <si>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</si>
  <si>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</si>
  <si>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</si>
  <si>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</si>
  <si>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</si>
  <si>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</si>
  <si>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</si>
  <si>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</si>
  <si>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</si>
  <si>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</si>
  <si>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</si>
  <si>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</si>
  <si>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</si>
  <si>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</si>
  <si>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</si>
  <si>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</si>
  <si>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</si>
  <si>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</si>
  <si>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</si>
  <si>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</si>
  <si>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</si>
  <si>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</si>
  <si>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</si>
  <si>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</si>
  <si>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</si>
  <si>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</si>
  <si>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</si>
  <si>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</si>
  <si>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</si>
  <si>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</si>
  <si>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</si>
  <si>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</si>
  <si>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</si>
  <si>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</si>
  <si>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</si>
  <si>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</si>
  <si>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</si>
  <si>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</si>
  <si>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</si>
  <si>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</si>
  <si>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</si>
  <si>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</si>
  <si>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</si>
  <si>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</si>
  <si>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</si>
  <si>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</si>
  <si>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</si>
  <si>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</si>
  <si>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</si>
  <si>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</si>
  <si>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</si>
  <si>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</si>
  <si>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</si>
  <si>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</si>
  <si>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</si>
  <si>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</si>
  <si>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</si>
  <si>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</si>
  <si>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</si>
  <si>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</si>
  <si>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</si>
  <si>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</si>
  <si>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</si>
  <si>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</si>
  <si>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</si>
  <si>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</si>
  <si>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</si>
  <si>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</si>
  <si>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</si>
  <si>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</si>
  <si>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</si>
  <si>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</si>
  <si>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</si>
  <si>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</si>
  <si>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</si>
  <si>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</si>
  <si>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</si>
  <si>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</si>
  <si>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</si>
  <si>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</si>
  <si>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</si>
  <si>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</si>
  <si>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</si>
  <si>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</si>
  <si>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</si>
  <si>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</si>
  <si>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</si>
  <si>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</si>
  <si>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</si>
  <si>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</si>
  <si>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</si>
  <si>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</si>
  <si>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</si>
  <si>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</si>
  <si>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</si>
  <si>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</si>
  <si>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</si>
  <si>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</si>
  <si>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</si>
  <si>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</si>
  <si>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</si>
  <si>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</si>
  <si>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</si>
  <si>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</si>
  <si>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</si>
  <si>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</si>
  <si>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</si>
  <si>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</si>
  <si>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</si>
  <si>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</si>
  <si>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</si>
  <si>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</si>
  <si>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</si>
  <si>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</si>
  <si>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</si>
  <si>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</si>
  <si>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</si>
  <si>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</si>
  <si>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</si>
  <si>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</si>
  <si>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</si>
  <si>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</si>
  <si>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</si>
  <si>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</si>
  <si>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</si>
  <si>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</si>
  <si>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</si>
  <si>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</si>
  <si>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</si>
  <si>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</si>
  <si>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</si>
  <si>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</si>
  <si>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</si>
  <si>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</si>
  <si>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</si>
  <si>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</si>
  <si>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</si>
  <si>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</si>
  <si>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</si>
  <si>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</si>
  <si>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</si>
  <si>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</si>
  <si>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</si>
  <si>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</si>
  <si>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</si>
  <si>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</si>
  <si>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</si>
  <si>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</si>
  <si>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</si>
  <si>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</si>
  <si>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</si>
  <si>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</si>
  <si>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</si>
  <si>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</si>
  <si>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</si>
  <si>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</si>
  <si>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</si>
  <si>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</si>
  <si>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</si>
  <si>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</si>
  <si>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</si>
  <si>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</si>
  <si>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</si>
  <si>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</si>
  <si>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</si>
  <si>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</si>
  <si>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</si>
  <si>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</si>
  <si>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</si>
  <si>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</si>
  <si>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</si>
  <si>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</si>
  <si>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</si>
  <si>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</si>
  <si>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</si>
  <si>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</si>
  <si>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</si>
  <si>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</si>
  <si>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</si>
  <si>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</si>
  <si>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</si>
  <si>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</si>
  <si>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</si>
  <si>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</si>
  <si>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</si>
  <si>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</si>
  <si>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</si>
  <si>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</si>
  <si>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</si>
  <si>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</si>
  <si>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</si>
  <si>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</si>
  <si>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</si>
  <si>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</si>
  <si>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</si>
  <si>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</si>
  <si>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</si>
  <si>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</si>
  <si>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</si>
  <si>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</si>
  <si>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</si>
  <si>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</si>
  <si>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</si>
  <si>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</si>
  <si>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</si>
  <si>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</si>
  <si>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</si>
  <si>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</si>
  <si>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</si>
  <si>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</si>
  <si>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</si>
  <si>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</si>
  <si>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</si>
  <si>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</si>
  <si>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</si>
  <si>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</si>
  <si>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</si>
  <si>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</si>
  <si>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</si>
  <si>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</si>
  <si>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</si>
  <si>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</si>
  <si>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</si>
  <si>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</si>
  <si>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</si>
  <si>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</si>
  <si>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</si>
  <si>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</si>
  <si>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</si>
  <si>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</si>
  <si>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</si>
  <si>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</si>
  <si>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</si>
  <si>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</si>
  <si>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</si>
  <si>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</si>
  <si>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</si>
  <si>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</si>
  <si>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</si>
  <si>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</si>
  <si>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</si>
  <si>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</si>
  <si>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</si>
  <si>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</si>
  <si>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</si>
  <si>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</si>
  <si>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</si>
  <si>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</si>
  <si>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</si>
  <si>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</si>
  <si>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</si>
  <si>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</si>
  <si>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</si>
  <si>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</si>
  <si>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</si>
  <si>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</si>
  <si>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</si>
  <si>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</si>
  <si>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</si>
  <si>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</si>
  <si>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</si>
  <si>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</si>
  <si>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</si>
  <si>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</si>
  <si>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</si>
  <si>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</si>
  <si>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</si>
  <si>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</si>
  <si>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</si>
  <si>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</si>
  <si>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</si>
  <si>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</si>
  <si>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</si>
  <si>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</si>
  <si>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</si>
  <si>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</si>
  <si>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</si>
  <si>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</si>
  <si>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</si>
  <si>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</si>
  <si>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</si>
  <si>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</si>
  <si>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</si>
  <si>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</si>
  <si>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</si>
  <si>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</si>
  <si>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</si>
  <si>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</si>
  <si>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</si>
  <si>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</si>
  <si>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</si>
  <si>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</si>
  <si>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</si>
  <si>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</si>
  <si>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</si>
  <si>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</si>
  <si>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</si>
  <si>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</si>
  <si>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</si>
  <si>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</si>
  <si>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</si>
  <si>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</si>
  <si>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</si>
  <si>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</si>
  <si>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</si>
  <si>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</si>
  <si>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</si>
  <si>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</si>
  <si>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</si>
  <si>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</si>
  <si>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</si>
  <si>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</si>
  <si>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</si>
  <si>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</si>
  <si>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</si>
  <si>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</si>
  <si>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</si>
  <si>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</si>
  <si>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</si>
  <si>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</si>
  <si>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</si>
  <si>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</si>
  <si>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</si>
  <si>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</si>
  <si>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</si>
  <si>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</si>
  <si>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</si>
  <si>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</si>
  <si>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</si>
  <si>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</si>
  <si>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</si>
  <si>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</si>
  <si>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</si>
  <si>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</si>
  <si>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</si>
  <si>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</si>
  <si>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</si>
  <si>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</si>
  <si>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</si>
  <si>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</si>
  <si>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</si>
  <si>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</si>
  <si>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</si>
  <si>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</si>
  <si>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</si>
  <si>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</si>
  <si>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</si>
  <si>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</si>
  <si>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</si>
  <si>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</si>
  <si>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</si>
  <si>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</si>
  <si>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</si>
  <si>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</si>
  <si>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</si>
  <si>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</si>
  <si>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</si>
  <si>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</si>
  <si>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</si>
  <si>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</si>
  <si>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</si>
  <si>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</si>
  <si>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</si>
  <si>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</si>
  <si>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</si>
  <si>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</si>
  <si>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</si>
  <si>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</si>
  <si>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</si>
  <si>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</si>
  <si>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</si>
  <si>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</si>
  <si>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</si>
  <si>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</si>
  <si>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</si>
  <si>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</si>
  <si>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</si>
  <si>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</si>
  <si>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</si>
  <si>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</si>
  <si>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</si>
  <si>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</si>
  <si>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</si>
  <si>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</si>
  <si>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</si>
  <si>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</si>
  <si>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</si>
  <si>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</si>
  <si>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</si>
  <si>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</si>
  <si>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</si>
  <si>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</si>
  <si>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</si>
  <si>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</si>
  <si>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</si>
  <si>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</si>
  <si>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</si>
  <si>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</si>
  <si>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</si>
  <si>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</si>
  <si>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</si>
  <si>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</si>
  <si>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</si>
  <si>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</si>
  <si>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</si>
  <si>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</si>
  <si>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</si>
  <si>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</si>
  <si>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</si>
  <si>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</si>
  <si>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</si>
  <si>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</si>
  <si>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</si>
  <si>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</si>
  <si>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</si>
  <si>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</si>
  <si>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</si>
  <si>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</si>
  <si>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</si>
  <si>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</si>
  <si>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</si>
  <si>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</si>
  <si>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</si>
  <si>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</si>
  <si>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</si>
  <si>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</si>
  <si>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</si>
  <si>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</si>
  <si>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</si>
  <si>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</si>
  <si>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</si>
  <si>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</si>
  <si>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</si>
  <si>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</si>
  <si>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</si>
  <si>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</si>
  <si>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</si>
  <si>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</si>
  <si>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</si>
  <si>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</si>
  <si>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</si>
  <si>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</si>
  <si>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</si>
  <si>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</si>
  <si>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</si>
  <si>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</si>
  <si>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</si>
  <si>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</si>
  <si>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</si>
  <si>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</si>
  <si>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</si>
  <si>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</si>
  <si>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</si>
  <si>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</si>
  <si>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</si>
  <si>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</si>
  <si>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</si>
  <si>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</si>
  <si>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</si>
  <si>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</si>
  <si>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</si>
  <si>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</si>
  <si>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</si>
  <si>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</si>
  <si>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</si>
  <si>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</si>
  <si>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</si>
  <si>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</si>
  <si>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</si>
  <si>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</si>
  <si>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</si>
  <si>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</si>
  <si>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</si>
  <si>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</si>
  <si>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</si>
  <si>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</si>
  <si>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</si>
  <si>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</si>
  <si>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</si>
  <si>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</si>
  <si>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</si>
  <si>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</si>
  <si>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</si>
  <si>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</si>
  <si>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</si>
  <si>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</si>
  <si>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</si>
  <si>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</si>
  <si>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</si>
  <si>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</si>
  <si>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</si>
  <si>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</si>
  <si>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</si>
  <si>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</si>
  <si>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</si>
  <si>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</si>
  <si>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</si>
  <si>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</si>
  <si>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</si>
  <si>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</si>
  <si>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</si>
  <si>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</si>
  <si>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</si>
  <si>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</si>
  <si>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</si>
  <si>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</si>
  <si>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</si>
  <si>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</si>
  <si>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</si>
  <si>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</si>
  <si>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</si>
  <si>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</si>
  <si>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</si>
  <si>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</si>
  <si>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</si>
  <si>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</si>
  <si>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</si>
  <si>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</si>
  <si>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</si>
  <si>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</si>
  <si>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</si>
  <si>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</si>
  <si>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</si>
  <si>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</si>
  <si>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</si>
  <si>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</si>
  <si>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</si>
  <si>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</si>
  <si>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</si>
  <si>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</si>
  <si>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</si>
  <si>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</si>
  <si>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</si>
  <si>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</si>
  <si>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</si>
  <si>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</si>
  <si>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</si>
  <si>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</si>
  <si>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</si>
  <si>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</si>
  <si>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</si>
  <si>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</si>
  <si>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</si>
  <si>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</si>
  <si>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</si>
  <si>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</si>
  <si>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</si>
  <si>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</si>
  <si>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</si>
  <si>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</si>
  <si>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</si>
  <si>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</si>
  <si>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</si>
  <si>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</si>
  <si>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</si>
  <si>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</si>
  <si>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</si>
  <si>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</si>
  <si>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</si>
  <si>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</si>
  <si>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</si>
  <si>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</si>
  <si>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</si>
  <si>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</si>
  <si>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</si>
  <si>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</si>
  <si>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</si>
  <si>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</si>
  <si>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</si>
  <si>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</si>
  <si>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</si>
  <si>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</si>
  <si>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</si>
  <si>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</si>
  <si>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</si>
  <si>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</si>
  <si>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</si>
  <si>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</si>
  <si>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</si>
  <si>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</si>
  <si>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</si>
  <si>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</si>
  <si>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</si>
  <si>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</si>
  <si>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</si>
  <si>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</si>
  <si>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</si>
  <si>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</si>
  <si>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</si>
  <si>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</si>
  <si>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</si>
  <si>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</si>
  <si>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</si>
  <si>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</si>
  <si>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</si>
  <si>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</si>
  <si>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</si>
  <si>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</si>
  <si>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</si>
  <si>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</si>
  <si>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</si>
  <si>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</si>
  <si>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</si>
  <si>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</si>
  <si>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</si>
  <si>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</si>
  <si>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</si>
  <si>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</si>
  <si>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</si>
  <si>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</si>
  <si>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</si>
  <si>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</si>
  <si>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</si>
  <si>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</si>
  <si>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</si>
  <si>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</si>
  <si>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</si>
  <si>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</si>
  <si>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</si>
  <si>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</si>
  <si>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</si>
  <si>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</si>
  <si>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</si>
  <si>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</si>
  <si>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</si>
  <si>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</si>
  <si>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</si>
  <si>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</si>
  <si>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</si>
  <si>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</si>
  <si>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</si>
  <si>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</si>
  <si>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</si>
  <si>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</si>
  <si>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</si>
  <si>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</si>
  <si>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</si>
  <si>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</si>
  <si>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</si>
  <si>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</si>
  <si>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</si>
  <si>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</si>
  <si>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</si>
  <si>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</si>
  <si>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</si>
  <si>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</si>
  <si>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</si>
  <si>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</si>
  <si>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</si>
  <si>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</si>
  <si>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</si>
  <si>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</si>
  <si>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</si>
  <si>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</si>
  <si>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</si>
  <si>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</si>
  <si>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</si>
  <si>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</si>
  <si>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</si>
  <si>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</si>
  <si>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</si>
  <si>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</si>
  <si>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</si>
  <si>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</si>
  <si>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</si>
  <si>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</si>
  <si>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</si>
  <si>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</si>
  <si>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</si>
  <si>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</si>
  <si>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</si>
  <si>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</si>
  <si>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</si>
  <si>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</si>
  <si>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</si>
  <si>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</si>
  <si>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</si>
  <si>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</si>
  <si>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</si>
  <si>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</si>
  <si>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</si>
  <si>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</si>
  <si>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</si>
  <si>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</si>
  <si>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</si>
  <si>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</si>
  <si>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</si>
  <si>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</si>
  <si>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</si>
  <si>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</si>
  <si>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</si>
  <si>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</si>
  <si>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</si>
  <si>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</si>
  <si>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</si>
  <si>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</si>
  <si>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</si>
  <si>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</si>
  <si>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</si>
  <si>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</si>
  <si>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</si>
  <si>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</si>
  <si>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</si>
  <si>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</si>
  <si>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</si>
  <si>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</si>
  <si>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</si>
  <si>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</si>
  <si>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</si>
  <si>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</si>
  <si>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</si>
  <si>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</si>
  <si>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</si>
  <si>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</si>
  <si>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</si>
  <si>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</si>
  <si>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</si>
  <si>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</si>
  <si>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</si>
  <si>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</si>
  <si>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</si>
  <si>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</si>
  <si>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</si>
  <si>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</si>
  <si>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</si>
  <si>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</si>
  <si>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</si>
  <si>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</si>
  <si>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</si>
  <si>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</si>
  <si>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</si>
  <si>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</si>
  <si>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</si>
  <si>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</si>
  <si>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</si>
  <si>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</si>
  <si>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</si>
  <si>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</si>
  <si>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</si>
  <si>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</si>
  <si>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</si>
  <si>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</si>
  <si>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</si>
  <si>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</si>
  <si>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</si>
  <si>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</si>
  <si>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</si>
  <si>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</si>
  <si>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</si>
  <si>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</si>
  <si>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</si>
  <si>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</si>
  <si>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</si>
  <si>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</si>
  <si>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</si>
  <si>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</si>
  <si>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</si>
  <si>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</si>
  <si>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</si>
  <si>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</si>
  <si>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</si>
  <si>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</si>
  <si>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</si>
  <si>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</si>
  <si>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</si>
  <si>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</si>
  <si>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</si>
  <si>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</si>
  <si>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</si>
  <si>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</si>
  <si>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</si>
  <si>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</si>
  <si>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</si>
  <si>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</si>
  <si>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</si>
  <si>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</si>
  <si>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</si>
  <si>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</si>
  <si>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</si>
  <si>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</si>
  <si>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</si>
  <si>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</si>
  <si>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</si>
  <si>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</si>
  <si>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</si>
  <si>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</si>
  <si>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</si>
  <si>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</si>
  <si>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</si>
  <si>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</si>
  <si>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</si>
  <si>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</si>
  <si>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</si>
  <si>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</si>
  <si>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</si>
  <si>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</si>
  <si>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</si>
  <si>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</si>
  <si>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</si>
  <si>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</si>
  <si>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</si>
  <si>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</si>
  <si>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</si>
  <si>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</si>
  <si>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</si>
  <si>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</si>
  <si>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</si>
  <si>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</si>
  <si>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</si>
  <si>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</si>
  <si>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</si>
  <si>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</si>
  <si>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</si>
  <si>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</si>
  <si>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</si>
  <si>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</si>
  <si>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</si>
  <si>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</si>
  <si>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</si>
  <si>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</si>
  <si>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</si>
  <si>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</si>
  <si>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</si>
  <si>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</si>
  <si>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</si>
  <si>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</si>
  <si>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</si>
  <si>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</si>
  <si>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</si>
  <si>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</si>
  <si>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</si>
  <si>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</si>
  <si>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</si>
  <si>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</si>
  <si>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</si>
  <si>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</si>
  <si>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</si>
  <si>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</si>
  <si>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</si>
  <si>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</si>
  <si>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</si>
  <si>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</si>
  <si>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</si>
  <si>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</si>
  <si>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</si>
  <si>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</si>
  <si>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</si>
  <si>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</si>
  <si>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</si>
  <si>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</si>
  <si>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</si>
  <si>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</si>
  <si>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</si>
  <si>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</si>
  <si>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</si>
  <si>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</si>
  <si>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</si>
  <si>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</si>
  <si>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</si>
  <si>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</si>
  <si>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</si>
  <si>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</si>
  <si>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</si>
  <si>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</si>
  <si>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</si>
  <si>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</si>
  <si>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</si>
  <si>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</si>
  <si>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</si>
  <si>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</si>
  <si>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</si>
  <si>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</si>
  <si>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</si>
  <si>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</si>
  <si>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</si>
  <si>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</si>
  <si>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</si>
  <si>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</si>
  <si>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</si>
  <si>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</si>
  <si>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</si>
  <si>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</si>
  <si>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</si>
  <si>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</si>
  <si>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</si>
  <si>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</si>
  <si>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</si>
  <si>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</si>
  <si>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</si>
  <si>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</si>
  <si>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</si>
  <si>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</si>
  <si>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</si>
  <si>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</si>
  <si>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</si>
  <si>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</si>
  <si>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</si>
  <si>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</si>
  <si>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</si>
  <si>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</si>
  <si>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</si>
  <si>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</si>
  <si>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</si>
  <si>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</si>
  <si>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</si>
  <si>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</si>
  <si>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</si>
  <si>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</si>
  <si>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</si>
  <si>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</si>
  <si>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</si>
  <si>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</si>
  <si>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</si>
  <si>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</si>
  <si>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</si>
  <si>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</si>
  <si>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</si>
  <si>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</si>
  <si>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</si>
  <si>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</si>
  <si>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</si>
  <si>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</si>
  <si>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</si>
  <si>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</si>
  <si>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</si>
  <si>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</si>
  <si>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</si>
  <si>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</si>
  <si>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</si>
  <si>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</si>
  <si>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</si>
  <si>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</si>
  <si>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</si>
  <si>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</si>
  <si>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</si>
  <si>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</si>
  <si>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</si>
  <si>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</si>
  <si>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</si>
  <si>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</si>
  <si>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</si>
  <si>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</si>
  <si>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</si>
  <si>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</si>
  <si>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</si>
  <si>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</si>
  <si>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</si>
  <si>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</si>
  <si>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</si>
  <si>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</si>
  <si>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</si>
  <si>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</si>
  <si>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</si>
  <si>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</si>
  <si>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</si>
  <si>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</si>
  <si>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</si>
  <si>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</si>
  <si>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</si>
  <si>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</si>
  <si>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</si>
  <si>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</si>
  <si>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</si>
  <si>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</si>
  <si>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</si>
  <si>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</si>
  <si>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</si>
  <si>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</si>
  <si>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</si>
  <si>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</si>
  <si>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</si>
  <si>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</si>
  <si>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</si>
  <si>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</si>
  <si>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</si>
  <si>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</si>
  <si>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</si>
  <si>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</si>
  <si>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</si>
  <si>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</si>
  <si>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</si>
  <si>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</si>
  <si>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</si>
  <si>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</si>
  <si>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</si>
  <si>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</si>
  <si>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</si>
  <si>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</si>
  <si>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</si>
  <si>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</si>
  <si>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</si>
  <si>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</si>
  <si>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</si>
  <si>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</si>
  <si>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</si>
  <si>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</si>
  <si>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</si>
  <si>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</si>
  <si>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</si>
  <si>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</si>
  <si>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</si>
  <si>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</si>
  <si>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</si>
  <si>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</si>
  <si>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</si>
  <si>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</si>
  <si>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</si>
  <si>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</si>
  <si>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</si>
  <si>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</si>
  <si>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</si>
  <si>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</si>
  <si>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</si>
  <si>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</si>
  <si>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</si>
  <si>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</si>
  <si>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</si>
  <si>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</si>
  <si>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</si>
  <si>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</si>
  <si>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</si>
  <si>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</si>
  <si>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</si>
  <si>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</si>
  <si>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</si>
  <si>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</si>
  <si>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</si>
  <si>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</si>
  <si>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</si>
  <si>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</si>
  <si>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</si>
  <si>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</si>
  <si>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</si>
  <si>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</si>
  <si>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</si>
  <si>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</si>
  <si>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</si>
  <si>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</si>
  <si>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</si>
  <si>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</si>
  <si>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</si>
  <si>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</si>
  <si>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</si>
  <si>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</si>
  <si>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</si>
  <si>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</si>
  <si>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</si>
  <si>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</si>
  <si>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</si>
  <si>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</si>
  <si>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</si>
  <si>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</si>
  <si>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</si>
  <si>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</si>
  <si>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</si>
  <si>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</si>
  <si>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</si>
  <si>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</si>
  <si>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</si>
  <si>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</si>
  <si>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</si>
  <si>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</si>
  <si>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</si>
  <si>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</si>
  <si>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</si>
  <si>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</si>
  <si>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</si>
  <si>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</si>
  <si>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</si>
  <si>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</si>
  <si>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</si>
  <si>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</si>
  <si>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</si>
  <si>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</si>
  <si>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</si>
  <si>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</si>
  <si>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</si>
  <si>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</si>
  <si>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</si>
  <si>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</si>
  <si>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</si>
  <si>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</si>
  <si>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</si>
  <si>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</si>
  <si>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</si>
  <si>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</si>
  <si>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</si>
  <si>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</si>
  <si>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</si>
  <si>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</si>
  <si>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</si>
  <si>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</si>
  <si>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</si>
  <si>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</si>
  <si>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</si>
  <si>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</si>
  <si>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</si>
  <si>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</si>
  <si>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</si>
  <si>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</si>
  <si>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</si>
  <si>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</si>
  <si>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</si>
  <si>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</si>
  <si>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</si>
  <si>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</si>
  <si>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</si>
  <si>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</si>
  <si>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</si>
  <si>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</si>
  <si>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</si>
  <si>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</si>
  <si>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</si>
  <si>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</si>
  <si>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</si>
  <si>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</si>
  <si>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</si>
  <si>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</si>
  <si>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</si>
  <si>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</si>
  <si>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</si>
  <si>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</si>
  <si>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</si>
  <si>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</si>
  <si>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</si>
  <si>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</si>
  <si>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</si>
  <si>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</si>
  <si>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</si>
  <si>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</si>
  <si>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</si>
  <si>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</si>
  <si>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</si>
  <si>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</si>
  <si>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</si>
  <si>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</si>
  <si>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</si>
  <si>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</si>
  <si>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</si>
  <si>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</si>
  <si>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</si>
  <si>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</si>
  <si>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</si>
  <si>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</si>
  <si>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</si>
  <si>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</si>
  <si>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</si>
  <si>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</si>
  <si>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</si>
  <si>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</si>
  <si>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</si>
  <si>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</si>
  <si>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</si>
  <si>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</si>
  <si>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</si>
  <si>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</si>
  <si>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</si>
  <si>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</si>
  <si>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</si>
  <si>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</si>
  <si>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</si>
  <si>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</si>
  <si>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</si>
  <si>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</si>
  <si>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</si>
  <si>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</si>
  <si>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</si>
  <si>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</si>
  <si>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</si>
  <si>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</si>
  <si>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</si>
  <si>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</si>
  <si>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</si>
  <si>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</si>
  <si>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</si>
  <si>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</si>
  <si>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</si>
  <si>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</si>
  <si>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</si>
  <si>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</si>
  <si>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</si>
  <si>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</si>
  <si>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</si>
  <si>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</si>
  <si>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</si>
  <si>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</si>
  <si>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</si>
  <si>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</si>
  <si>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</si>
  <si>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</si>
  <si>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</si>
  <si>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</si>
  <si>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</si>
  <si>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</si>
  <si>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</si>
  <si>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</si>
  <si>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</si>
  <si>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</si>
  <si>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</si>
  <si>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</si>
  <si>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</si>
  <si>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</si>
  <si>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</si>
  <si>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</si>
  <si>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</si>
  <si>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</si>
  <si>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</si>
  <si>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</si>
  <si>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</si>
  <si>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</si>
  <si>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</si>
  <si>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</si>
  <si>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</si>
  <si>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</si>
  <si>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</si>
  <si>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</si>
  <si>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</si>
  <si>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</si>
  <si>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</si>
  <si>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</si>
  <si>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</si>
  <si>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</si>
  <si>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</si>
  <si>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</si>
  <si>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</si>
  <si>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</si>
  <si>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</si>
  <si>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</si>
  <si>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</si>
  <si>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</si>
  <si>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</si>
  <si>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</si>
  <si>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</si>
  <si>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</si>
  <si>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</si>
  <si>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</si>
  <si>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</si>
  <si>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</si>
  <si>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</si>
  <si>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</si>
  <si>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</si>
  <si>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</si>
  <si>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</si>
  <si>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</si>
  <si>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</si>
  <si>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</si>
  <si>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</si>
  <si>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</si>
  <si>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</si>
  <si>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</si>
  <si>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</si>
  <si>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</si>
  <si>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</si>
  <si>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</si>
  <si>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</si>
  <si>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</si>
  <si>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</si>
  <si>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</si>
  <si>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</si>
  <si>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</si>
  <si>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</si>
  <si>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</si>
  <si>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</si>
  <si>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</si>
  <si>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</si>
  <si>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</si>
  <si>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</si>
  <si>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</si>
  <si>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</si>
  <si>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</si>
  <si>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</si>
  <si>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</si>
  <si>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</si>
  <si>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</si>
  <si>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</si>
  <si>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</si>
  <si>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</si>
  <si>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</si>
  <si>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</si>
  <si>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</si>
  <si>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</si>
  <si>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</si>
  <si>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</si>
  <si>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</si>
  <si>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</si>
  <si>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</si>
  <si>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</si>
  <si>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</si>
  <si>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</si>
  <si>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</si>
  <si>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</si>
  <si>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</si>
  <si>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</si>
  <si>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</si>
  <si>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</si>
  <si>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</si>
  <si>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</si>
  <si>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</si>
  <si>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</si>
  <si>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</si>
  <si>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</si>
  <si>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</si>
  <si>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</si>
  <si>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</si>
  <si>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</si>
  <si>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</si>
  <si>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</si>
  <si>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</si>
  <si>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</si>
  <si>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</si>
  <si>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</si>
  <si>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</si>
  <si>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</si>
  <si>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</si>
  <si>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</si>
  <si>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</si>
  <si>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</si>
  <si>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</si>
  <si>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</si>
  <si>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</si>
  <si>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</si>
  <si>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</si>
  <si>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</si>
  <si>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</si>
  <si>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</si>
  <si>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</si>
  <si>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</si>
  <si>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</si>
  <si>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</si>
  <si>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</si>
  <si>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</si>
  <si>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</si>
  <si>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</si>
  <si>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</si>
  <si>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</si>
  <si>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</si>
  <si>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</si>
  <si>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</si>
  <si>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</si>
  <si>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</si>
  <si>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</si>
  <si>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</si>
  <si>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</si>
  <si>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</si>
  <si>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</si>
  <si>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</si>
  <si>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</si>
  <si>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</si>
  <si>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</si>
  <si>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</si>
  <si>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</si>
  <si>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</si>
  <si>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</si>
  <si>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</si>
  <si>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</si>
  <si>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</si>
  <si>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</si>
  <si>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</si>
  <si>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</si>
  <si>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</si>
  <si>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</si>
  <si>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</si>
  <si>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</si>
  <si>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</si>
  <si>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</si>
  <si>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</si>
  <si>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</si>
  <si>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</si>
  <si>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</si>
  <si>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</si>
  <si>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</si>
  <si>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</si>
  <si>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</si>
  <si>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</si>
  <si>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</si>
  <si>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</si>
  <si>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</si>
  <si>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</si>
  <si>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</si>
  <si>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</si>
  <si>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</si>
  <si>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</si>
  <si>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</si>
  <si>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</si>
  <si>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</si>
  <si>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</si>
  <si>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</si>
  <si>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</si>
  <si>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</si>
  <si>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</si>
  <si>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</si>
  <si>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</si>
  <si>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</si>
  <si>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</si>
  <si>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</si>
  <si>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</si>
  <si>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</si>
  <si>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</si>
  <si>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</si>
  <si>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</si>
  <si>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</si>
  <si>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</si>
  <si>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</si>
  <si>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</si>
  <si>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</si>
  <si>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</si>
  <si>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</si>
  <si>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</si>
  <si>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</si>
  <si>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</si>
  <si>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</si>
  <si>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</si>
  <si>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</si>
  <si>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</si>
  <si>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</si>
  <si>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</si>
  <si>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</si>
  <si>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</si>
  <si>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</si>
  <si>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</si>
  <si>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</si>
  <si>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</si>
  <si>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</si>
  <si>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</si>
  <si>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</si>
  <si>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</si>
  <si>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</si>
  <si>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</si>
  <si>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</si>
  <si>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</si>
  <si>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</si>
  <si>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</si>
  <si>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</si>
  <si>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</si>
  <si>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</si>
  <si>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</si>
  <si>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</si>
  <si>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</si>
  <si>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</si>
  <si>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</si>
  <si>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</si>
  <si>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</si>
  <si>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</si>
  <si>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</si>
  <si>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</si>
  <si>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</si>
  <si>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</si>
  <si>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</si>
  <si>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</si>
  <si>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</si>
  <si>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</si>
  <si>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</si>
  <si>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</si>
  <si>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</si>
  <si>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</si>
  <si>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</si>
  <si>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</si>
  <si>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</si>
  <si>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</si>
  <si>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</si>
  <si>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</si>
  <si>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</si>
  <si>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</si>
  <si>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</si>
  <si>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</si>
  <si>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</si>
  <si>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</si>
  <si>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</si>
  <si>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</si>
  <si>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</si>
  <si>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</si>
  <si>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</si>
  <si>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</si>
  <si>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</si>
  <si>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</si>
  <si>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</si>
  <si>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</si>
  <si>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</si>
  <si>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</si>
  <si>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</si>
  <si>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</si>
  <si>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</si>
  <si>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</si>
  <si>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</si>
  <si>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</si>
  <si>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</si>
  <si>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</si>
  <si>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</si>
  <si>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</si>
  <si>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</si>
  <si>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</si>
  <si>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</si>
  <si>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</si>
  <si>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</si>
  <si>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</si>
  <si>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</si>
  <si>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</si>
  <si>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</si>
  <si>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</si>
  <si>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</si>
  <si>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</si>
  <si>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</si>
  <si>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</si>
  <si>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</si>
  <si>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</si>
  <si>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</si>
  <si>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</si>
  <si>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</si>
  <si>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</si>
  <si>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</si>
  <si>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</si>
  <si>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</si>
  <si>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</si>
  <si>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</si>
  <si>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</si>
  <si>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</si>
  <si>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</si>
  <si>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</si>
  <si>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</si>
  <si>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</si>
  <si>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</si>
  <si>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</si>
  <si>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</si>
  <si>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</si>
  <si>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</si>
  <si>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</si>
  <si>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</si>
  <si>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</si>
  <si>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</si>
  <si>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</si>
  <si>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</si>
  <si>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</si>
  <si>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</si>
  <si>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</si>
  <si>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</si>
  <si>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</si>
  <si>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</si>
  <si>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</si>
  <si>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</si>
  <si>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</si>
  <si>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</si>
  <si>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</si>
  <si>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</si>
  <si>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</si>
  <si>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</si>
  <si>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</si>
  <si>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</si>
  <si>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</si>
  <si>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</si>
  <si>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</si>
  <si>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</si>
  <si>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</si>
  <si>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</si>
  <si>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</si>
  <si>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</si>
  <si>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</si>
  <si>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</si>
  <si>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</si>
  <si>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</si>
  <si>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</si>
  <si>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</si>
  <si>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</si>
  <si>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</si>
  <si>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</si>
  <si>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</si>
  <si>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</si>
  <si>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</si>
  <si>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</si>
  <si>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</si>
  <si>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</si>
  <si>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</si>
  <si>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</si>
  <si>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</si>
  <si>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</si>
  <si>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</si>
  <si>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</si>
  <si>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</si>
  <si>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</si>
  <si>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</si>
  <si>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</si>
  <si>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</si>
  <si>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</si>
  <si>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</si>
  <si>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</si>
  <si>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</si>
  <si>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</si>
  <si>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</si>
  <si>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</si>
  <si>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</si>
  <si>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</si>
  <si>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</si>
  <si>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</si>
  <si>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</si>
  <si>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</si>
  <si>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</si>
  <si>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</si>
  <si>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</si>
  <si>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</si>
  <si>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</si>
  <si>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</si>
  <si>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</si>
  <si>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</si>
  <si>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</si>
  <si>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</si>
  <si>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</si>
  <si>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</si>
  <si>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</si>
  <si>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</si>
  <si>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</si>
  <si>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</si>
  <si>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</si>
  <si>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</si>
  <si>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</si>
  <si>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</si>
  <si>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</si>
  <si>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</si>
  <si>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</si>
  <si>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</si>
  <si>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</si>
  <si>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</si>
  <si>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</si>
  <si>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</si>
  <si>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</si>
  <si>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</si>
  <si>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</si>
  <si>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</si>
  <si>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</si>
  <si>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</si>
  <si>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</si>
  <si>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</si>
  <si>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</si>
  <si>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</si>
  <si>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</si>
  <si>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</si>
  <si>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</si>
  <si>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</si>
  <si>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</si>
  <si>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</si>
  <si>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</si>
  <si>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</si>
  <si>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</si>
  <si>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</si>
  <si>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</si>
  <si>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</si>
  <si>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</si>
  <si>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</si>
  <si>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</si>
  <si>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</si>
  <si>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</si>
  <si>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</si>
  <si>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</si>
  <si>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</si>
  <si>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</si>
  <si>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</si>
  <si>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</si>
  <si>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</si>
  <si>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</si>
  <si>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</si>
  <si>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</si>
  <si>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</si>
  <si>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</si>
  <si>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</si>
  <si>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</si>
  <si>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</si>
  <si>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</si>
  <si>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</si>
  <si>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</si>
  <si>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</si>
  <si>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</si>
  <si>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</si>
  <si>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</si>
  <si>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</si>
  <si>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</si>
  <si>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</si>
  <si>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</si>
  <si>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</si>
  <si>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</si>
  <si>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</si>
  <si>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</si>
  <si>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</si>
  <si>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</si>
  <si>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</si>
  <si>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</si>
  <si>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</si>
  <si>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</si>
  <si>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</si>
  <si>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</si>
  <si>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</si>
  <si>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</si>
  <si>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</si>
  <si>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</si>
  <si>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</si>
  <si>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</si>
  <si>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</si>
  <si>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</si>
  <si>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</si>
  <si>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</si>
  <si>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</si>
  <si>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</si>
  <si>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</si>
  <si>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</si>
  <si>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</si>
  <si>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</si>
  <si>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</si>
  <si>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</si>
  <si>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</si>
  <si>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</si>
  <si>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</si>
  <si>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</si>
  <si>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</si>
  <si>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</si>
  <si>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</si>
  <si>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</si>
  <si>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</si>
  <si>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</si>
  <si>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</si>
  <si>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</si>
  <si>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</si>
  <si>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</si>
  <si>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</si>
  <si>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</si>
  <si>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</si>
  <si>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</si>
  <si>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</si>
  <si>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</si>
  <si>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</si>
  <si>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</si>
  <si>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</si>
  <si>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</si>
  <si>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</si>
  <si>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</si>
  <si>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</si>
  <si>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</si>
  <si>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</si>
  <si>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</si>
  <si>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</si>
  <si>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</si>
  <si>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</si>
  <si>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</si>
  <si>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</si>
  <si>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</si>
  <si>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</si>
  <si>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</si>
  <si>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</si>
  <si>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</si>
  <si>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</si>
  <si>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</si>
  <si>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</si>
  <si>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</si>
  <si>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</si>
  <si>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</si>
  <si>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</si>
  <si>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</si>
  <si>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</si>
  <si>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</si>
  <si>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</si>
  <si>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</si>
  <si>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</si>
  <si>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</si>
  <si>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</si>
  <si>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</si>
  <si>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</si>
  <si>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</si>
  <si>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</si>
  <si>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</si>
  <si>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</si>
  <si>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</si>
  <si>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</si>
  <si>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</si>
  <si>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</si>
  <si>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</si>
  <si>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</si>
  <si>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</si>
  <si>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</si>
  <si>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</si>
  <si>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</si>
  <si>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</si>
  <si>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</si>
  <si>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</si>
  <si>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</si>
  <si>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</si>
  <si>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</si>
  <si>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</si>
  <si>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</si>
  <si>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</si>
  <si>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</si>
  <si>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</si>
  <si>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</si>
  <si>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</si>
  <si>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</si>
  <si>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</si>
  <si>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</si>
  <si>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</si>
  <si>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</si>
  <si>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</si>
  <si>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</si>
  <si>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</si>
  <si>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</si>
  <si>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</si>
  <si>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</si>
  <si>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</si>
  <si>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</si>
  <si>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</si>
  <si>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</si>
  <si>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</si>
  <si>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</si>
  <si>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</si>
  <si>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</si>
  <si>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</si>
  <si>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</si>
  <si>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</si>
  <si>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</si>
  <si>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</si>
  <si>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</si>
  <si>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</si>
  <si>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</si>
  <si>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</si>
  <si>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</si>
  <si>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</si>
  <si>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</si>
  <si>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</si>
  <si>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</si>
  <si>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</si>
  <si>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</si>
  <si>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</si>
  <si>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</si>
  <si>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</si>
  <si>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</si>
  <si>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</si>
  <si>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</si>
  <si>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</si>
  <si>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</si>
  <si>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</si>
  <si>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</si>
  <si>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</si>
  <si>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</si>
  <si>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</si>
  <si>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</si>
  <si>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</si>
  <si>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</si>
  <si>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</si>
  <si>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</si>
  <si>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</si>
  <si>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</si>
  <si>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</si>
  <si>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</si>
  <si>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</si>
  <si>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</si>
  <si>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</si>
  <si>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</si>
  <si>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</si>
  <si>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</si>
  <si>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</si>
  <si>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</si>
  <si>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</si>
  <si>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</si>
  <si>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</si>
  <si>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</si>
  <si>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</si>
  <si>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</si>
  <si>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</si>
  <si>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</si>
  <si>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</si>
  <si>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</si>
  <si>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</si>
  <si>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</si>
  <si>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</si>
  <si>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</si>
  <si>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</si>
  <si>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</si>
  <si>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</si>
  <si>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</si>
  <si>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</si>
  <si>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</si>
  <si>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</si>
  <si>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</si>
  <si>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</si>
  <si>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</si>
  <si>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</si>
  <si>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</si>
  <si>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</si>
  <si>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</si>
  <si>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</si>
  <si>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</si>
  <si>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</si>
  <si>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</si>
  <si>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</si>
  <si>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</si>
  <si>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</si>
  <si>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</si>
  <si>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</si>
  <si>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</si>
  <si>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</si>
  <si>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</si>
  <si>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</si>
  <si>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</si>
  <si>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</si>
  <si>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</si>
  <si>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</si>
  <si>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</si>
  <si>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</si>
  <si>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</si>
  <si>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</si>
  <si>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</si>
  <si>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</si>
  <si>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</si>
  <si>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</si>
  <si>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</si>
  <si>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</si>
  <si>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</si>
  <si>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</si>
  <si>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</si>
  <si>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</si>
  <si>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</si>
  <si>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</si>
  <si>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</si>
  <si>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</si>
  <si>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</si>
  <si>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</si>
  <si>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</si>
  <si>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</si>
  <si>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</si>
  <si>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</si>
  <si>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</si>
  <si>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</si>
  <si>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</si>
  <si>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</si>
  <si>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</si>
  <si>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</si>
  <si>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</si>
  <si>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</si>
  <si>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</si>
  <si>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</si>
  <si>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</si>
  <si>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</si>
  <si>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</si>
  <si>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</si>
  <si>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</si>
  <si>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</si>
  <si>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</si>
  <si>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</si>
  <si>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</si>
  <si>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</si>
  <si>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</si>
  <si>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</si>
  <si>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</si>
  <si>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</si>
  <si>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</si>
  <si>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</si>
  <si>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</si>
  <si>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</si>
  <si>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</si>
  <si>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</si>
  <si>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</si>
  <si>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</si>
  <si>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</si>
  <si>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</si>
  <si>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</si>
  <si>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</si>
  <si>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</si>
  <si>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</si>
  <si>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</si>
  <si>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</si>
  <si>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</si>
  <si>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</si>
  <si>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</si>
  <si>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</si>
  <si>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</si>
  <si>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</si>
  <si>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</si>
  <si>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</si>
  <si>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</si>
  <si>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</si>
  <si>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</si>
  <si>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</si>
  <si>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</si>
  <si>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</si>
  <si>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</si>
  <si>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</si>
  <si>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</si>
  <si>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</si>
  <si>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</si>
  <si>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</si>
  <si>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</si>
  <si>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</si>
  <si>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</si>
  <si>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</si>
  <si>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</si>
  <si>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</si>
  <si>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</si>
  <si>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</si>
  <si>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</si>
  <si>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</si>
  <si>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</si>
  <si>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</si>
  <si>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</si>
  <si>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</si>
  <si>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</si>
  <si>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</si>
  <si>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</si>
  <si>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</si>
  <si>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</si>
  <si>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</si>
  <si>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</si>
  <si>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</si>
  <si>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</si>
  <si>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</si>
  <si>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</si>
  <si>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</si>
  <si>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</si>
  <si>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</si>
  <si>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</si>
  <si>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</si>
  <si>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</si>
  <si>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</si>
  <si>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</si>
  <si>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</si>
  <si>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</si>
  <si>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</si>
  <si>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</si>
  <si>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</si>
  <si>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</si>
  <si>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</si>
  <si>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</si>
  <si>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</si>
  <si>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</si>
  <si>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</si>
  <si>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</si>
  <si>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</si>
  <si>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</si>
  <si>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</si>
  <si>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</si>
  <si>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</si>
  <si>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</si>
  <si>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</si>
  <si>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</si>
  <si>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</si>
  <si>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</si>
  <si>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</si>
  <si>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</si>
  <si>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</si>
  <si>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</si>
  <si>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</si>
  <si>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</si>
  <si>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</si>
  <si>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</si>
  <si>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</si>
  <si>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</si>
  <si>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</si>
  <si>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</si>
  <si>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</si>
  <si>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</si>
  <si>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</si>
  <si>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</si>
  <si>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</si>
  <si>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</si>
  <si>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</si>
  <si>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</si>
  <si>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</si>
  <si>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</si>
  <si>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</si>
  <si>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</si>
  <si>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</si>
  <si>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</si>
  <si>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</si>
  <si>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</si>
  <si>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</si>
  <si>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</si>
  <si>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</si>
  <si>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</si>
  <si>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</si>
  <si>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</si>
  <si>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</si>
  <si>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</si>
  <si>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</si>
  <si>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</si>
  <si>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</si>
  <si>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</si>
  <si>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</si>
  <si>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</si>
  <si>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</si>
  <si>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</si>
  <si>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</si>
  <si>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</si>
  <si>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</si>
  <si>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</si>
  <si>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</si>
  <si>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</si>
  <si>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</si>
  <si>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</si>
  <si>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</si>
  <si>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</si>
  <si>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</si>
  <si>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</si>
  <si>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</si>
  <si>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</si>
  <si>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</si>
  <si>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</si>
  <si>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</si>
  <si>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</si>
  <si>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</si>
  <si>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</si>
  <si>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</si>
  <si>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</si>
  <si>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</si>
  <si>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</si>
  <si>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</si>
  <si>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</si>
  <si>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</si>
  <si>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</si>
  <si>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</si>
  <si>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</si>
  <si>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</si>
  <si>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</si>
  <si>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</si>
  <si>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</si>
  <si>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</si>
  <si>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</si>
  <si>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</si>
  <si>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</si>
  <si>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</si>
  <si>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</si>
  <si>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</si>
  <si>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</si>
  <si>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</si>
  <si>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</si>
  <si>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</si>
  <si>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</si>
  <si>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</si>
  <si>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</si>
  <si>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</si>
  <si>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</si>
  <si>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</si>
  <si>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</si>
  <si>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</si>
  <si>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</si>
  <si>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</si>
  <si>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</si>
  <si>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</si>
  <si>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</si>
  <si>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</si>
  <si>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</si>
  <si>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</si>
  <si>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</si>
  <si>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</si>
  <si>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</si>
  <si>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</si>
  <si>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</si>
  <si>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</si>
  <si>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</si>
  <si>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</si>
  <si>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</si>
  <si>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</si>
  <si>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</si>
  <si>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</si>
  <si>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</si>
  <si>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</si>
  <si>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</si>
  <si>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</si>
  <si>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</si>
  <si>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</si>
  <si>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</si>
  <si>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</si>
  <si>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</si>
  <si>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</si>
  <si>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</si>
  <si>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</si>
  <si>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</si>
  <si>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</si>
  <si>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</si>
  <si>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</si>
  <si>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</si>
  <si>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</si>
  <si>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</si>
  <si>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</si>
  <si>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</si>
  <si>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</si>
  <si>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</si>
  <si>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</si>
  <si>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</si>
  <si>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</si>
  <si>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</si>
  <si>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</si>
  <si>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</si>
  <si>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</si>
  <si>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</si>
  <si>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</si>
  <si>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</si>
  <si>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</si>
  <si>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</si>
  <si>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</si>
  <si>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</si>
  <si>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</si>
  <si>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</si>
  <si>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</si>
  <si>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</si>
  <si>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</si>
  <si>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</si>
  <si>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</si>
  <si>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</si>
  <si>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</si>
  <si>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</si>
  <si>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</si>
  <si>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</si>
  <si>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</si>
  <si>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</si>
  <si>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</si>
  <si>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</si>
  <si>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</si>
  <si>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</si>
  <si>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</si>
  <si>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</si>
  <si>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</si>
  <si>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</si>
  <si>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</si>
  <si>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</si>
  <si>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</si>
  <si>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</si>
  <si>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</si>
  <si>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</si>
  <si>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</si>
  <si>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</si>
  <si>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</si>
  <si>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</si>
  <si>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</si>
  <si>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</si>
  <si>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</si>
  <si>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</si>
  <si>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</si>
  <si>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</si>
  <si>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</si>
  <si>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</si>
  <si>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</si>
  <si>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</si>
  <si>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</si>
  <si>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</si>
  <si>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</si>
  <si>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</si>
  <si>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</si>
  <si>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</si>
  <si>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</si>
  <si>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</si>
  <si>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</si>
  <si>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</si>
  <si>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</si>
  <si>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</si>
  <si>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</si>
  <si>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</si>
  <si>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</si>
  <si>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</si>
  <si>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</si>
  <si>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</si>
  <si>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</si>
  <si>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</si>
  <si>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</si>
  <si>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</si>
  <si>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</si>
  <si>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</si>
  <si>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</si>
  <si>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</si>
  <si>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</si>
  <si>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</si>
  <si>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</si>
  <si>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</si>
  <si>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</si>
  <si>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</si>
  <si>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</si>
  <si>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</si>
  <si>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</si>
  <si>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</si>
  <si>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</si>
  <si>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</si>
  <si>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</si>
  <si>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</si>
  <si>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</si>
  <si>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</si>
  <si>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</si>
  <si>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</si>
  <si>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</si>
  <si>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</si>
  <si>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</si>
  <si>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</si>
  <si>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</si>
  <si>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</si>
  <si>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</si>
  <si>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</si>
  <si>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</si>
  <si>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</si>
  <si>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</si>
  <si>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</si>
  <si>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</si>
  <si>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</si>
  <si>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</si>
  <si>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</si>
  <si>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</si>
  <si>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</si>
  <si>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</si>
  <si>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</si>
  <si>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</si>
  <si>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</si>
  <si>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</si>
  <si>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</si>
  <si>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</si>
  <si>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</si>
  <si>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</si>
  <si>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</si>
  <si>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</si>
  <si>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</si>
  <si>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</si>
  <si>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</si>
  <si>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</si>
  <si>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</si>
  <si>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</si>
  <si>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</si>
  <si>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</si>
  <si>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</si>
  <si>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</si>
  <si>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</si>
  <si>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</si>
  <si>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</si>
  <si>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</si>
  <si>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</si>
  <si>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</si>
  <si>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</si>
  <si>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</si>
  <si>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</si>
  <si>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</si>
  <si>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</si>
  <si>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</si>
  <si>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</si>
  <si>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</si>
  <si>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</si>
  <si>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</si>
  <si>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</si>
  <si>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</si>
  <si>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</si>
  <si>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</si>
  <si>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</si>
  <si>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</si>
  <si>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</si>
  <si>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</si>
  <si>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</si>
  <si>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</si>
  <si>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</si>
  <si>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</si>
  <si>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</si>
  <si>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</si>
  <si>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</si>
  <si>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</si>
  <si>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</si>
  <si>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</si>
  <si>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</si>
  <si>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</si>
  <si>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</si>
  <si>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</si>
  <si>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</si>
  <si>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</si>
  <si>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</si>
  <si>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</si>
  <si>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</si>
  <si>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</si>
  <si>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</si>
  <si>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</si>
  <si>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</si>
  <si>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</si>
  <si>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</si>
  <si>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</si>
  <si>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</si>
  <si>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</si>
  <si>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</si>
  <si>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</si>
  <si>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</si>
  <si>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</si>
  <si>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</si>
  <si>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</si>
  <si>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</si>
  <si>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</si>
  <si>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</si>
  <si>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</si>
  <si>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</si>
  <si>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</si>
  <si>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</si>
  <si>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</si>
  <si>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</si>
  <si>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</si>
  <si>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</si>
  <si>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</si>
  <si>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</si>
  <si>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</si>
  <si>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</si>
  <si>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</si>
  <si>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</si>
  <si>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</si>
  <si>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</si>
  <si>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</si>
  <si>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</si>
  <si>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</si>
  <si>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</si>
  <si>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</si>
  <si>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</si>
  <si>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</si>
  <si>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</si>
  <si>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</si>
  <si>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</si>
  <si>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</si>
  <si>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</si>
  <si>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</si>
  <si>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</si>
  <si>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</si>
  <si>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</si>
  <si>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</si>
  <si>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</si>
  <si>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</si>
  <si>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</si>
  <si>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</si>
  <si>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</si>
  <si>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</si>
  <si>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</si>
  <si>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</si>
  <si>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</si>
  <si>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</si>
  <si>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</si>
  <si>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</si>
  <si>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</si>
  <si>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</si>
  <si>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</si>
  <si>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</si>
  <si>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</si>
  <si>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</si>
  <si>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</si>
  <si>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</si>
  <si>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</si>
  <si>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</si>
  <si>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</si>
  <si>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</si>
  <si>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</si>
  <si>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</si>
  <si>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</si>
  <si>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</si>
  <si>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</si>
  <si>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</si>
  <si>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</si>
  <si>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</si>
  <si>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</si>
  <si>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</si>
  <si>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</si>
  <si>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</si>
  <si>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</si>
  <si>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</si>
  <si>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</si>
  <si>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</si>
  <si>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</si>
  <si>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</si>
  <si>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</si>
  <si>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</si>
  <si>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</si>
  <si>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</si>
  <si>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</si>
  <si>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</si>
  <si>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</si>
  <si>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</si>
  <si>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</si>
  <si>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</si>
  <si>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</si>
  <si>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</si>
  <si>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</si>
  <si>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</si>
  <si>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</si>
  <si>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</si>
  <si>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</si>
  <si>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</si>
  <si>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</si>
  <si>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</si>
  <si>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</si>
  <si>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</si>
  <si>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</si>
  <si>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</si>
  <si>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</si>
  <si>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</si>
  <si>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</si>
  <si>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</si>
  <si>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</si>
  <si>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</si>
  <si>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</si>
  <si>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</si>
  <si>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</si>
  <si>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</si>
  <si>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</si>
  <si>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</si>
  <si>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</si>
  <si>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</si>
  <si>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</si>
  <si>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</si>
  <si>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</si>
  <si>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</si>
  <si>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</si>
  <si>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</si>
  <si>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</si>
  <si>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</si>
  <si>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</si>
  <si>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</si>
  <si>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</si>
  <si>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</si>
  <si>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</si>
  <si>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</si>
  <si>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</si>
  <si>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</si>
  <si>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</si>
  <si>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</si>
  <si>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</si>
  <si>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</si>
  <si>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</si>
  <si>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</si>
  <si>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</si>
  <si>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</si>
  <si>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</si>
  <si>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</si>
  <si>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</si>
  <si>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</si>
  <si>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</si>
  <si>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</si>
  <si>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</si>
  <si>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</si>
  <si>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</si>
  <si>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</si>
  <si>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</si>
  <si>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</si>
  <si>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</si>
  <si>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</si>
  <si>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</si>
  <si>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</si>
  <si>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</si>
  <si>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</si>
  <si>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</si>
  <si>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</si>
  <si>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</si>
  <si>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</si>
  <si>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</si>
  <si>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</si>
  <si>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</si>
  <si>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</si>
  <si>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</si>
  <si>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</si>
  <si>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</si>
  <si>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</si>
  <si>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</si>
  <si>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</si>
  <si>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</si>
  <si>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</si>
  <si>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</si>
  <si>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</si>
  <si>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</si>
  <si>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</si>
  <si>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</si>
  <si>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</si>
  <si>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</si>
  <si>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</si>
  <si>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</si>
  <si>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</si>
  <si>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</si>
  <si>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</si>
  <si>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</si>
  <si>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</si>
  <si>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</si>
  <si>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</si>
  <si>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</si>
  <si>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</si>
  <si>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</si>
  <si>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</si>
  <si>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</si>
  <si>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</si>
  <si>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</si>
  <si>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</si>
  <si>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</si>
  <si>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</si>
  <si>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</si>
  <si>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</si>
  <si>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</si>
  <si>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</si>
  <si>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</si>
  <si>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</si>
  <si>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</si>
  <si>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</si>
  <si>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</si>
  <si>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</si>
  <si>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</si>
  <si>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</si>
  <si>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</si>
  <si>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</si>
  <si>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</si>
  <si>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</si>
  <si>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</si>
  <si>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</si>
  <si>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</si>
  <si>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</si>
  <si>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</si>
  <si>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</si>
  <si>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</si>
  <si>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</si>
  <si>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</si>
  <si>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</si>
  <si>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</si>
  <si>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</si>
  <si>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</si>
  <si>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</si>
  <si>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</si>
  <si>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</si>
  <si>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</si>
  <si>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</si>
  <si>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</si>
  <si>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</si>
  <si>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</si>
  <si>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</si>
  <si>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</si>
  <si>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</si>
  <si>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</si>
  <si>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</si>
  <si>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</si>
  <si>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</si>
  <si>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</si>
  <si>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</si>
  <si>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</si>
  <si>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</si>
  <si>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</si>
  <si>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</si>
  <si>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</si>
  <si>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</si>
  <si>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</si>
  <si>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</si>
  <si>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</si>
  <si>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</si>
  <si>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</si>
  <si>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</si>
  <si>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</si>
  <si>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</si>
  <si>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</si>
  <si>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</si>
  <si>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</si>
  <si>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</si>
  <si>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</si>
  <si>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</si>
  <si>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</si>
  <si>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</si>
  <si>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</si>
  <si>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</si>
  <si>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</si>
  <si>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</si>
  <si>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</si>
  <si>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</si>
  <si>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</si>
  <si>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</si>
  <si>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</si>
  <si>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</si>
  <si>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</si>
  <si>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</si>
  <si>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</si>
  <si>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</si>
  <si>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</si>
  <si>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</si>
  <si>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</si>
  <si>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</si>
  <si>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</si>
  <si>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</si>
  <si>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</si>
  <si>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</si>
  <si>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</si>
  <si>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</si>
  <si>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</si>
  <si>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</si>
  <si>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</si>
  <si>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</si>
  <si>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</si>
  <si>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</si>
  <si>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</si>
  <si>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</si>
  <si>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</si>
  <si>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</si>
  <si>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</si>
  <si>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</si>
  <si>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</si>
  <si>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</si>
  <si>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</si>
  <si>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</si>
  <si>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</si>
  <si>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</si>
  <si>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</si>
  <si>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</si>
  <si>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</si>
  <si>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</si>
  <si>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</si>
  <si>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</si>
  <si>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</si>
  <si>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</si>
  <si>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</si>
  <si>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</si>
  <si>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</si>
  <si>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</si>
  <si>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</si>
  <si>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</si>
  <si>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</si>
  <si>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</si>
  <si>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</si>
  <si>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</si>
  <si>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</si>
  <si>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</si>
  <si>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</si>
  <si>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</si>
  <si>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</si>
  <si>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</si>
  <si>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</si>
  <si>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</si>
  <si>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</si>
  <si>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</si>
  <si>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</si>
  <si>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</si>
  <si>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</si>
  <si>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</si>
  <si>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</si>
  <si>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</si>
  <si>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</si>
  <si>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</si>
  <si>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</si>
  <si>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</si>
  <si>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</si>
  <si>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</si>
  <si>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</si>
  <si>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</si>
  <si>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</si>
  <si>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</si>
  <si>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</si>
  <si>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</si>
  <si>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</si>
  <si>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</si>
  <si>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</si>
  <si>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</si>
  <si>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</si>
  <si>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</si>
  <si>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</si>
  <si>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</si>
  <si>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</si>
  <si>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</si>
  <si>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</si>
  <si>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</si>
  <si>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</si>
  <si>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</si>
  <si>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</si>
  <si>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</si>
  <si>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</si>
  <si>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</si>
  <si>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</si>
  <si>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</si>
  <si>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</si>
  <si>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</si>
  <si>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</si>
  <si>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</si>
  <si>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</si>
  <si>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</si>
  <si>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</si>
  <si>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</si>
  <si>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</si>
  <si>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</si>
  <si>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</si>
  <si>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</si>
  <si>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</si>
  <si>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</si>
  <si>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</si>
  <si>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</si>
  <si>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</si>
  <si>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</si>
  <si>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</si>
  <si>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</si>
  <si>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</si>
  <si>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</si>
  <si>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</si>
  <si>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</si>
  <si>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</si>
  <si>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</si>
  <si>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</si>
  <si>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</si>
  <si>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</si>
  <si>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</si>
  <si>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</si>
  <si>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</si>
  <si>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</si>
  <si>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</si>
  <si>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</si>
  <si>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</si>
  <si>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</si>
  <si>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</si>
  <si>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</si>
  <si>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</si>
  <si>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</si>
  <si>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</si>
  <si>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</si>
  <si>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</si>
  <si>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</si>
  <si>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</si>
  <si>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</si>
  <si>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</si>
  <si>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</si>
  <si>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</si>
  <si>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</si>
  <si>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</si>
  <si>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</si>
  <si>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</si>
  <si>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</si>
  <si>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</si>
  <si>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</si>
  <si>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</si>
  <si>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</si>
  <si>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</si>
  <si>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</si>
  <si>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</si>
  <si>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</si>
  <si>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</si>
  <si>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</si>
  <si>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</si>
  <si>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</si>
  <si>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</si>
  <si>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</si>
  <si>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</si>
  <si>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</si>
  <si>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</si>
  <si>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</si>
  <si>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</si>
  <si>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</si>
  <si>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</si>
  <si>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</si>
  <si>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</si>
  <si>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</si>
  <si>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</si>
  <si>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</si>
  <si>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</si>
  <si>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</si>
  <si>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</si>
  <si>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</si>
  <si>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</si>
  <si>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</si>
  <si>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</si>
  <si>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</si>
  <si>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</si>
  <si>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</si>
  <si>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</si>
  <si>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</si>
  <si>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</si>
  <si>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</si>
  <si>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</si>
  <si>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</si>
  <si>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</si>
  <si>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</si>
  <si>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</si>
  <si>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</si>
  <si>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</si>
  <si>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</si>
  <si>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</si>
  <si>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</si>
  <si>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</si>
  <si>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</si>
  <si>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</si>
  <si>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</si>
  <si>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</si>
  <si>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</si>
  <si>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</si>
  <si>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</si>
  <si>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</si>
  <si>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</si>
  <si>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</si>
  <si>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</si>
  <si>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</si>
  <si>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</si>
  <si>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</si>
  <si>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</si>
  <si>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</si>
  <si>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</si>
  <si>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</si>
  <si>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</si>
  <si>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</si>
  <si>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</si>
  <si>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</si>
  <si>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</si>
  <si>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</si>
  <si>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</si>
  <si>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</si>
  <si>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</si>
  <si>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</si>
  <si>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</si>
  <si>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</si>
  <si>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</si>
  <si>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</si>
  <si>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</si>
  <si>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</si>
  <si>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</si>
  <si>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</si>
  <si>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</si>
  <si>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</si>
  <si>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</si>
  <si>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</si>
  <si>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</si>
  <si>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</si>
  <si>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</si>
  <si>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</si>
  <si>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</si>
  <si>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</si>
  <si>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</si>
  <si>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</si>
  <si>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</si>
  <si>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</si>
  <si>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</si>
  <si>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</si>
  <si>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</si>
  <si>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</si>
  <si>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</si>
  <si>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</si>
  <si>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</si>
  <si>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</si>
  <si>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</si>
  <si>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</si>
  <si>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</si>
  <si>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</si>
  <si>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</si>
  <si>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</si>
  <si>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</si>
  <si>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</si>
  <si>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</si>
  <si>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</si>
  <si>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</si>
  <si>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</si>
  <si>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</si>
  <si>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</si>
  <si>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</si>
  <si>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</si>
  <si>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</si>
  <si>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</si>
  <si>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</si>
  <si>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</si>
  <si>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</si>
  <si>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</si>
  <si>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</si>
  <si>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</si>
  <si>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</si>
  <si>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</si>
  <si>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</si>
  <si>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</si>
  <si>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</si>
  <si>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</si>
  <si>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</si>
  <si>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</si>
  <si>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</si>
  <si>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</si>
  <si>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</si>
  <si>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</si>
  <si>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</si>
  <si>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</si>
  <si>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</si>
  <si>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</si>
  <si>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</si>
  <si>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</si>
  <si>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</si>
  <si>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</si>
  <si>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</si>
  <si>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</si>
  <si>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</si>
  <si>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</si>
  <si>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</si>
  <si>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</si>
  <si>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</si>
  <si>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</si>
  <si>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</si>
  <si>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</si>
  <si>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</si>
  <si>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</si>
  <si>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</si>
  <si>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</si>
  <si>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</si>
  <si>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</si>
  <si>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</si>
  <si>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</si>
  <si>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</si>
  <si>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</si>
  <si>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</si>
  <si>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</si>
  <si>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</si>
  <si>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</si>
  <si>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</si>
  <si>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</si>
  <si>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</si>
  <si>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</si>
  <si>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</si>
  <si>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</si>
  <si>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</si>
  <si>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</si>
  <si>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</si>
  <si>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</si>
  <si>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</si>
  <si>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</si>
  <si>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</si>
  <si>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</si>
  <si>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</si>
  <si>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</si>
  <si>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</si>
  <si>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</si>
  <si>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</si>
  <si>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</si>
  <si>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</si>
  <si>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</si>
  <si>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</si>
  <si>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</si>
  <si>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</si>
  <si>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</si>
  <si>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</si>
  <si>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</si>
  <si>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</si>
  <si>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</si>
  <si>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</si>
  <si>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</si>
  <si>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</si>
  <si>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</si>
  <si>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</si>
  <si>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</si>
  <si>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</si>
  <si>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</si>
  <si>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</si>
  <si>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</si>
  <si>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</si>
  <si>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</si>
  <si>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</si>
  <si>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</si>
  <si>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</si>
  <si>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</si>
  <si>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</si>
  <si>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</si>
  <si>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</si>
  <si>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</si>
  <si>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</si>
  <si>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</si>
  <si>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</si>
  <si>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</si>
  <si>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</si>
  <si>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</si>
  <si>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</si>
  <si>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</si>
  <si>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</si>
  <si>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</si>
  <si>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</si>
  <si>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</si>
  <si>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</si>
  <si>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</si>
  <si>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</si>
  <si>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</si>
  <si>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</si>
  <si>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</si>
  <si>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</si>
  <si>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</si>
  <si>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</si>
  <si>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</si>
  <si>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</si>
  <si>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</si>
  <si>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</si>
  <si>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</si>
  <si>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</si>
  <si>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</si>
  <si>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</si>
  <si>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</si>
  <si>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</si>
  <si>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</si>
  <si>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</si>
  <si>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</si>
  <si>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</si>
  <si>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</si>
  <si>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</si>
  <si>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</si>
  <si>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</si>
  <si>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</si>
  <si>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</si>
  <si>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</si>
  <si>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</si>
  <si>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</si>
  <si>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</si>
  <si>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</si>
  <si>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</si>
  <si>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</si>
  <si>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</si>
  <si>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</si>
  <si>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</si>
  <si>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</si>
  <si>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</si>
  <si>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</si>
  <si>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</si>
  <si>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</si>
  <si>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</si>
  <si>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</si>
  <si>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</si>
  <si>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</si>
  <si>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</si>
  <si>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</si>
  <si>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</si>
  <si>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</si>
  <si>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</si>
  <si>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</si>
  <si>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</si>
  <si>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</si>
  <si>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</si>
  <si>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</si>
  <si>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</si>
  <si>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</si>
  <si>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</si>
  <si>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</si>
  <si>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</si>
  <si>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</si>
  <si>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</si>
  <si>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</si>
  <si>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</si>
  <si>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</si>
  <si>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</si>
  <si>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</si>
  <si>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</si>
  <si>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</si>
  <si>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</si>
  <si>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</si>
  <si>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</si>
  <si>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</si>
  <si>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</si>
  <si>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</si>
  <si>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</si>
  <si>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</si>
  <si>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</si>
  <si>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</si>
  <si>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</si>
  <si>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</si>
  <si>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</si>
  <si>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</si>
  <si>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</si>
  <si>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</si>
  <si>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</si>
  <si>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</si>
  <si>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</si>
  <si>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</si>
  <si>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</si>
  <si>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</si>
  <si>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</si>
  <si>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</si>
  <si>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</si>
  <si>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</si>
  <si>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</si>
  <si>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</si>
  <si>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</si>
  <si>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</si>
  <si>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</si>
  <si>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</si>
  <si>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</si>
  <si>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</si>
  <si>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</si>
  <si>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</si>
  <si>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</si>
  <si>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</si>
  <si>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</si>
  <si>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</si>
  <si>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</si>
  <si>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</si>
  <si>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</si>
  <si>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</si>
  <si>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</si>
  <si>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</si>
  <si>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</si>
  <si>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</si>
  <si>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</si>
  <si>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</si>
  <si>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</si>
  <si>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</si>
  <si>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</si>
  <si>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</si>
  <si>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</si>
  <si>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</si>
  <si>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</si>
  <si>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</si>
  <si>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</si>
  <si>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</si>
  <si>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</si>
  <si>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</si>
  <si>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</si>
  <si>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</si>
  <si>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</si>
  <si>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</si>
  <si>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</si>
  <si>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</si>
  <si>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</si>
  <si>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</si>
  <si>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</si>
  <si>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</si>
  <si>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</si>
  <si>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</si>
  <si>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</si>
  <si>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</si>
  <si>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</si>
  <si>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</si>
  <si>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</si>
  <si>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</si>
  <si>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</si>
  <si>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</si>
  <si>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</si>
  <si>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</si>
  <si>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</si>
  <si>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</si>
  <si>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</si>
  <si>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</si>
  <si>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</si>
  <si>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</si>
  <si>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</si>
  <si>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</si>
  <si>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</si>
  <si>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</si>
  <si>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</si>
  <si>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</si>
  <si>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</si>
  <si>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</si>
  <si>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</si>
  <si>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</si>
  <si>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</si>
  <si>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</si>
  <si>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</si>
  <si>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</si>
  <si>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</si>
  <si>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</si>
  <si>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</si>
  <si>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</si>
  <si>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</si>
  <si>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</si>
  <si>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</si>
  <si>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</si>
  <si>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</si>
  <si>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</si>
  <si>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</si>
  <si>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</si>
  <si>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</si>
  <si>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</si>
  <si>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</si>
  <si>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</si>
  <si>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</si>
  <si>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</si>
  <si>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</si>
  <si>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</si>
  <si>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</si>
  <si>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</si>
  <si>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</si>
  <si>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</si>
  <si>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</si>
  <si>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</si>
  <si>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</si>
  <si>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</si>
  <si>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</si>
  <si>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</si>
  <si>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</si>
  <si>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</si>
  <si>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</si>
  <si>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</si>
  <si>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</si>
  <si>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</si>
  <si>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</si>
  <si>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</si>
  <si>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</si>
  <si>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</si>
  <si>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</si>
  <si>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</si>
  <si>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</si>
  <si>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</si>
  <si>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</si>
  <si>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</si>
  <si>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</si>
  <si>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</si>
  <si>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</si>
  <si>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</si>
  <si>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</si>
  <si>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</si>
  <si>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</si>
  <si>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</si>
  <si>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</si>
  <si>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</si>
  <si>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</si>
  <si>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</si>
  <si>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</si>
  <si>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</si>
  <si>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</si>
  <si>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</si>
  <si>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</si>
  <si>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</si>
  <si>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</si>
  <si>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</si>
  <si>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</si>
  <si>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</si>
  <si>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</si>
  <si>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</si>
  <si>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</si>
  <si>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</si>
  <si>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</si>
  <si>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</si>
  <si>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</si>
  <si>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</si>
  <si>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</si>
  <si>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</si>
  <si>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</si>
  <si>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</si>
  <si>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</si>
  <si>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</si>
  <si>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</si>
  <si>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</si>
  <si>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</si>
  <si>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</si>
  <si>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</si>
  <si>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</si>
  <si>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</si>
  <si>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</si>
  <si>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</si>
  <si>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</si>
  <si>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</si>
  <si>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</si>
  <si>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</si>
  <si>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</si>
  <si>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</si>
  <si>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</si>
  <si>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</si>
  <si>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</si>
  <si>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</si>
  <si>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</si>
  <si>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</si>
  <si>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</si>
  <si>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</si>
  <si>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</si>
  <si>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</si>
  <si>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</si>
  <si>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</si>
  <si>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</si>
  <si>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</si>
  <si>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</si>
  <si>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</si>
  <si>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</si>
  <si>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</si>
  <si>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</si>
  <si>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</si>
  <si>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</si>
  <si>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</si>
  <si>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</si>
  <si>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</si>
  <si>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</si>
  <si>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</si>
  <si>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</si>
  <si>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</si>
  <si>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</si>
  <si>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</si>
  <si>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</si>
  <si>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</si>
  <si>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</si>
  <si>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</si>
  <si>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</si>
  <si>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</si>
  <si>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</si>
  <si>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</si>
  <si>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</si>
  <si>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</si>
  <si>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</si>
  <si>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</si>
  <si>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</si>
  <si>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</si>
  <si>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</si>
  <si>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</si>
  <si>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</si>
  <si>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</si>
  <si>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</si>
  <si>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</si>
  <si>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</si>
  <si>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</si>
  <si>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</si>
  <si>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</si>
  <si>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</si>
  <si>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</si>
  <si>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</si>
  <si>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</si>
  <si>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</si>
  <si>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</si>
  <si>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</si>
  <si>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</si>
  <si>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</si>
  <si>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</si>
  <si>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</si>
  <si>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</si>
  <si>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</si>
  <si>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</si>
  <si>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</si>
  <si>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</si>
  <si>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</si>
  <si>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</si>
  <si>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</si>
  <si>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</si>
  <si>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</si>
  <si>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</si>
  <si>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</si>
  <si>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</si>
  <si>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</si>
  <si>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</si>
  <si>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</si>
  <si>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</si>
  <si>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</si>
  <si>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</si>
  <si>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</si>
  <si>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</si>
  <si>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</si>
  <si>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</si>
  <si>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</si>
  <si>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</si>
  <si>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</si>
  <si>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</si>
  <si>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</si>
  <si>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</si>
  <si>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</si>
  <si>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</si>
  <si>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</si>
  <si>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</si>
  <si>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</si>
  <si>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</si>
  <si>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</si>
  <si>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</si>
  <si>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</si>
  <si>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</si>
  <si>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</si>
  <si>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</si>
  <si>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</si>
  <si>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</si>
  <si>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</si>
  <si>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</si>
  <si>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</si>
  <si>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</si>
  <si>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</si>
  <si>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</si>
  <si>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</si>
  <si>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</si>
  <si>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</si>
  <si>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</si>
  <si>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</si>
  <si>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</si>
  <si>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</si>
  <si>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</si>
  <si>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</si>
  <si>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</si>
  <si>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</si>
  <si>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</si>
  <si>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</si>
  <si>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</si>
  <si>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</si>
  <si>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</si>
  <si>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</si>
  <si>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</si>
  <si>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</si>
  <si>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</si>
  <si>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</si>
  <si>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</si>
  <si>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</si>
  <si>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</si>
  <si>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</si>
  <si>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</si>
  <si>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</si>
  <si>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</si>
  <si>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</si>
  <si>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</si>
  <si>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</si>
  <si>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</si>
  <si>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</si>
  <si>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</si>
  <si>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</si>
  <si>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</si>
  <si>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</si>
  <si>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</si>
  <si>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</si>
  <si>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</si>
  <si>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</si>
  <si>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</si>
  <si>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</si>
  <si>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</si>
  <si>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</si>
  <si>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</si>
  <si>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</si>
  <si>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</si>
  <si>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</si>
  <si>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</si>
  <si>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</si>
  <si>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</si>
  <si>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</si>
  <si>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</si>
  <si>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</si>
  <si>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</si>
  <si>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</si>
  <si>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</si>
  <si>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</si>
  <si>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</si>
  <si>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</si>
  <si>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</si>
  <si>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</si>
  <si>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</si>
  <si>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</si>
  <si>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</si>
  <si>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</si>
  <si>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</si>
  <si>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</si>
  <si>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</si>
  <si>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</si>
  <si>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</si>
  <si>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</si>
  <si>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</si>
  <si>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</si>
  <si>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</si>
  <si>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</si>
  <si>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</si>
  <si>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</si>
  <si>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</si>
  <si>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</si>
  <si>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</si>
  <si>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</si>
  <si>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</si>
  <si>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</si>
  <si>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</si>
  <si>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</si>
  <si>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</si>
  <si>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</si>
  <si>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</si>
  <si>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</si>
  <si>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</si>
  <si>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</si>
  <si>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</si>
  <si>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</si>
  <si>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</si>
  <si>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</si>
  <si>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</si>
  <si>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</si>
  <si>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</si>
  <si>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</si>
  <si>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</si>
  <si>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</si>
  <si>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</si>
  <si>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</si>
  <si>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</si>
  <si>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</si>
  <si>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</si>
  <si>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</si>
  <si>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</si>
  <si>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</si>
  <si>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</si>
  <si>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</si>
  <si>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</si>
  <si>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</si>
  <si>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</si>
  <si>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</si>
  <si>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</si>
  <si>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</si>
  <si>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</si>
  <si>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</si>
  <si>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</si>
  <si>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</si>
  <si>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</si>
  <si>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</si>
  <si>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</si>
  <si>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</si>
  <si>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</si>
  <si>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</si>
  <si>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</si>
  <si>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</si>
  <si>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</si>
  <si>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</si>
  <si>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</si>
  <si>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</si>
  <si>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</si>
  <si>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</si>
  <si>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</si>
  <si>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</si>
  <si>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</si>
  <si>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</si>
  <si>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</si>
  <si>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</si>
  <si>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</si>
  <si>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</si>
  <si>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</si>
  <si>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</si>
  <si>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</si>
  <si>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</si>
  <si>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</si>
  <si>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</si>
  <si>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</si>
  <si>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</si>
  <si>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</si>
  <si>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</si>
  <si>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</si>
  <si>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</si>
  <si>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</si>
  <si>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</si>
  <si>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</si>
  <si>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</si>
  <si>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</si>
  <si>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</si>
  <si>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</si>
  <si>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</si>
  <si>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</si>
  <si>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</si>
  <si>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</si>
  <si>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</si>
  <si>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</si>
  <si>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</si>
  <si>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</si>
  <si>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</si>
  <si>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</si>
  <si>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</si>
  <si>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</si>
  <si>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</si>
  <si>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</si>
  <si>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</si>
  <si>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</si>
  <si>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</si>
  <si>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</si>
  <si>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</si>
  <si>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</si>
  <si>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</si>
  <si>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</si>
  <si>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</si>
  <si>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</si>
  <si>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</si>
  <si>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</si>
  <si>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</si>
  <si>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</si>
  <si>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</si>
  <si>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</si>
  <si>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</si>
  <si>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</si>
  <si>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</si>
  <si>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</si>
  <si>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</si>
  <si>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</si>
  <si>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</si>
  <si>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</si>
  <si>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</si>
  <si>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</si>
  <si>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</si>
  <si>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</si>
  <si>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</si>
  <si>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</si>
  <si>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</si>
  <si>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</si>
  <si>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</si>
  <si>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</si>
  <si>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</si>
  <si>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</si>
  <si>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</si>
  <si>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</si>
  <si>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</si>
  <si>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</si>
  <si>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</si>
  <si>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</si>
  <si>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</si>
  <si>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</si>
  <si>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</si>
  <si>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</si>
  <si>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</si>
  <si>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</si>
  <si>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</si>
  <si>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</si>
  <si>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</si>
  <si>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</si>
  <si>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</si>
  <si>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</si>
  <si>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</si>
  <si>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</si>
  <si>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</si>
  <si>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</si>
  <si>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</si>
  <si>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</si>
  <si>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</si>
  <si>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</si>
  <si>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</si>
  <si>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</si>
  <si>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</si>
  <si>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</si>
  <si>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</si>
  <si>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</si>
  <si>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</si>
  <si>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</si>
  <si>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</si>
  <si>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</si>
  <si>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</si>
  <si>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</si>
  <si>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</si>
  <si>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</si>
  <si>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</si>
  <si>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</si>
  <si>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</si>
  <si>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</si>
  <si>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</si>
  <si>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</si>
  <si>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</si>
  <si>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</si>
  <si>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</si>
  <si>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</si>
  <si>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</si>
  <si>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</si>
  <si>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</si>
  <si>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</si>
  <si>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</si>
  <si>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</si>
  <si>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</si>
  <si>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</si>
  <si>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</si>
  <si>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</si>
  <si>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</si>
  <si>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</si>
  <si>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</si>
  <si>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</si>
  <si>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</si>
  <si>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</si>
  <si>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</si>
  <si>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</si>
  <si>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</si>
  <si>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</si>
  <si>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</si>
  <si>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</si>
  <si>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</si>
  <si>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</si>
  <si>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</si>
  <si>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</si>
  <si>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</si>
  <si>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</si>
  <si>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</si>
  <si>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</si>
  <si>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</si>
  <si>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</si>
  <si>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</si>
  <si>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</si>
  <si>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</si>
  <si>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</si>
  <si>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</si>
  <si>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</si>
  <si>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</si>
  <si>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</si>
  <si>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</si>
  <si>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</si>
  <si>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</si>
  <si>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</si>
  <si>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</si>
  <si>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</si>
  <si>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</si>
  <si>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</si>
  <si>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</si>
  <si>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</si>
  <si>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</si>
  <si>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</si>
  <si>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</si>
  <si>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</si>
  <si>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</si>
  <si>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</si>
  <si>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</si>
  <si>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</si>
  <si>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</si>
  <si>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</si>
  <si>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</si>
  <si>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</si>
  <si>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</si>
  <si>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</si>
  <si>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</si>
  <si>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</si>
  <si>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</si>
  <si>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</si>
  <si>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</si>
  <si>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</si>
  <si>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</si>
  <si>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</si>
  <si>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</si>
  <si>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</si>
  <si>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</si>
  <si>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</si>
  <si>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</si>
  <si>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</si>
  <si>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</si>
  <si>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</si>
  <si>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</si>
  <si>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</si>
  <si>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</si>
  <si>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</si>
  <si>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</si>
  <si>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</si>
  <si>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</si>
  <si>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</si>
  <si>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</si>
  <si>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</si>
  <si>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</si>
  <si>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</si>
  <si>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</si>
  <si>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</si>
  <si>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</si>
  <si>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</si>
  <si>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</si>
  <si>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</si>
  <si>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</si>
  <si>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</si>
  <si>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</si>
  <si>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</si>
  <si>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</si>
  <si>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</si>
  <si>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</si>
  <si>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</si>
  <si>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</si>
  <si>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</si>
  <si>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</si>
  <si>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</si>
  <si>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</si>
  <si>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</si>
  <si>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</si>
  <si>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</si>
  <si>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</si>
  <si>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</si>
  <si>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</si>
  <si>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</si>
  <si>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</si>
  <si>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</si>
  <si>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</si>
  <si>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</si>
  <si>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</si>
  <si>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</si>
  <si>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</si>
  <si>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</si>
  <si>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</si>
  <si>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</si>
  <si>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</si>
  <si>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</si>
  <si>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</si>
  <si>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</si>
  <si>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</si>
  <si>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</si>
  <si>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</si>
  <si>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</si>
  <si>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</si>
  <si>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</si>
  <si>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</si>
  <si>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</si>
  <si>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</si>
  <si>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</si>
  <si>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</si>
  <si>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</si>
  <si>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</si>
  <si>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</si>
  <si>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</si>
  <si>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</si>
  <si>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</si>
  <si>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</si>
  <si>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</si>
  <si>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</si>
  <si>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</si>
  <si>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</si>
  <si>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</si>
  <si>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</si>
  <si>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</si>
  <si>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</si>
  <si>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</si>
  <si>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</si>
  <si>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</si>
  <si>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</si>
  <si>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</si>
  <si>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</si>
  <si>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</si>
  <si>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</si>
  <si>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</si>
  <si>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</si>
  <si>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</si>
  <si>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</si>
  <si>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</si>
  <si>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</si>
  <si>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</si>
  <si>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</si>
  <si>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</si>
  <si>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</si>
  <si>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</si>
  <si>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</si>
  <si>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</si>
  <si>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</si>
  <si>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</si>
  <si>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</si>
  <si>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</si>
  <si>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</si>
  <si>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</si>
  <si>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</si>
  <si>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</si>
  <si>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</si>
  <si>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</si>
  <si>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</si>
  <si>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</si>
  <si>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</si>
  <si>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</si>
  <si>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</si>
  <si>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</si>
  <si>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</si>
  <si>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</si>
  <si>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</si>
  <si>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</si>
  <si>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</si>
  <si>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</si>
  <si>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</si>
  <si>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</si>
  <si>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</si>
  <si>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</si>
  <si>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</si>
  <si>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</si>
  <si>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</si>
  <si>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</si>
  <si>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</si>
  <si>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</si>
  <si>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</si>
  <si>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</si>
  <si>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</si>
  <si>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</si>
  <si>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</si>
  <si>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</si>
  <si>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</si>
  <si>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</si>
  <si>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</si>
  <si>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</si>
  <si>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</si>
  <si>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</si>
  <si>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</si>
  <si>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</si>
  <si>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</si>
  <si>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</si>
  <si>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</si>
  <si>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</si>
  <si>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</si>
  <si>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</si>
  <si>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</si>
  <si>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</si>
  <si>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</si>
  <si>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</si>
  <si>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</si>
  <si>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</si>
  <si>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</si>
  <si>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</si>
  <si>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</si>
  <si>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</si>
  <si>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</si>
  <si>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</si>
  <si>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</si>
  <si>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</si>
  <si>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</si>
  <si>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</si>
  <si>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</si>
  <si>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</si>
  <si>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</si>
  <si>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</si>
  <si>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</si>
  <si>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</si>
  <si>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</si>
  <si>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</si>
  <si>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</si>
  <si>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</si>
  <si>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</si>
  <si>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</si>
  <si>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</si>
  <si>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</si>
  <si>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</si>
  <si>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</si>
  <si>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</si>
  <si>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</si>
  <si>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</si>
  <si>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</si>
  <si>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</si>
  <si>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</si>
  <si>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</si>
  <si>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</si>
  <si>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</si>
  <si>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</si>
  <si>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</si>
  <si>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</si>
  <si>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</si>
  <si>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</si>
  <si>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</si>
  <si>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</si>
  <si>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</si>
  <si>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</si>
  <si>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</si>
  <si>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</si>
  <si>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</si>
  <si>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</si>
  <si>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</si>
  <si>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</si>
  <si>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</si>
  <si>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</si>
  <si>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</si>
  <si>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</si>
  <si>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</si>
  <si>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</si>
  <si>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</si>
  <si>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</si>
  <si>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</si>
  <si>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</si>
  <si>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</si>
  <si>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</si>
  <si>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</si>
  <si>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</si>
  <si>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</si>
  <si>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</si>
  <si>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</si>
  <si>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</si>
  <si>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</si>
  <si>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</si>
  <si>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</si>
  <si>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</si>
  <si>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</si>
  <si>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</si>
  <si>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</si>
  <si>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</si>
  <si>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</si>
  <si>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</si>
  <si>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</si>
  <si>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</si>
  <si>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</si>
  <si>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</si>
  <si>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</si>
  <si>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</si>
  <si>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</si>
  <si>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</si>
  <si>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</si>
  <si>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</si>
  <si>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</si>
  <si>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</si>
  <si>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</si>
  <si>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</si>
  <si>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</si>
  <si>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</si>
  <si>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</si>
  <si>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</si>
  <si>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</si>
  <si>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</si>
  <si>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</si>
  <si>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</si>
  <si>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</si>
  <si>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</si>
  <si>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</si>
  <si>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</si>
  <si>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</si>
  <si>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</si>
  <si>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</si>
  <si>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</si>
  <si>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</si>
  <si>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</si>
  <si>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</si>
  <si>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</si>
  <si>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</si>
  <si>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</si>
  <si>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</si>
  <si>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</si>
  <si>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</si>
  <si>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</si>
  <si>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</si>
  <si>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</si>
  <si>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</si>
  <si>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</si>
  <si>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</si>
  <si>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</si>
  <si>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</si>
  <si>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</si>
  <si>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</si>
  <si>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</si>
  <si>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</si>
  <si>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</si>
  <si>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</si>
  <si>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</si>
  <si>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</si>
  <si>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</si>
  <si>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</si>
  <si>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</si>
  <si>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</si>
  <si>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</si>
  <si>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</si>
  <si>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</si>
  <si>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</si>
  <si>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</si>
  <si>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</si>
  <si>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</si>
  <si>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</si>
  <si>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</si>
  <si>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</si>
  <si>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</si>
  <si>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</si>
  <si>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</si>
  <si>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</si>
  <si>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</si>
  <si>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</si>
  <si>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</si>
  <si>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</si>
  <si>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</si>
  <si>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</si>
  <si>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</si>
  <si>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</si>
  <si>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</si>
  <si>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</si>
  <si>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</si>
  <si>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</si>
  <si>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</si>
  <si>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</si>
  <si>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</si>
  <si>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</si>
  <si>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</si>
  <si>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</si>
  <si>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</si>
  <si>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</si>
  <si>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</si>
  <si>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</si>
  <si>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</si>
  <si>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</si>
  <si>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</si>
  <si>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</si>
  <si>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</si>
  <si>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</si>
  <si>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</si>
  <si>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</si>
  <si>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</si>
  <si>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</si>
  <si>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</si>
  <si>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</si>
  <si>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</si>
  <si>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</si>
  <si>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</si>
  <si>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</si>
  <si>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</si>
  <si>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</si>
  <si>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</si>
  <si>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</si>
  <si>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</si>
  <si>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</si>
  <si>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</si>
  <si>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</si>
  <si>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</si>
  <si>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</si>
  <si>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</si>
  <si>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</si>
  <si>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</si>
  <si>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</si>
  <si>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</si>
  <si>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</si>
  <si>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</si>
  <si>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</si>
  <si>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</si>
  <si>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</si>
  <si>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</si>
  <si>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</si>
  <si>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</si>
  <si>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</si>
  <si>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</si>
  <si>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</si>
  <si>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</si>
  <si>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</si>
  <si>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</si>
  <si>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</si>
  <si>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</si>
  <si>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</si>
  <si>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</si>
  <si>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</si>
  <si>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</si>
  <si>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</si>
  <si>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</si>
  <si>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</si>
  <si>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</si>
  <si>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</si>
  <si>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</si>
  <si>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</si>
  <si>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</si>
  <si>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</si>
  <si>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</si>
  <si>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</si>
  <si>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</si>
  <si>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</si>
  <si>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</si>
  <si>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</si>
  <si>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</si>
  <si>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</si>
  <si>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</si>
  <si>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</si>
  <si>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</si>
  <si>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</si>
  <si>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</si>
  <si>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</si>
  <si>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</si>
  <si>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</si>
  <si>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</si>
  <si>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</si>
  <si>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</si>
  <si>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</si>
  <si>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</si>
  <si>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</si>
  <si>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</si>
  <si>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</si>
  <si>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</si>
  <si>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</si>
  <si>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</si>
  <si>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</si>
  <si>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</si>
  <si>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</si>
  <si>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</si>
  <si>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</si>
  <si>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</si>
  <si>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</si>
  <si>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</si>
  <si>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</si>
  <si>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</si>
  <si>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</si>
  <si>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</si>
  <si>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</si>
  <si>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</si>
  <si>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</si>
  <si>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</si>
  <si>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</si>
  <si>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</si>
  <si>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</si>
  <si>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</si>
  <si>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</si>
  <si>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</si>
  <si>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</si>
  <si>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</si>
  <si>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</si>
  <si>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</si>
  <si>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</si>
  <si>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</si>
  <si>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</si>
  <si>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</si>
  <si>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</si>
  <si>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</si>
  <si>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</si>
  <si>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</si>
  <si>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</si>
  <si>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</si>
  <si>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</si>
  <si>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</si>
  <si>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</si>
  <si>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</si>
  <si>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</si>
  <si>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</si>
  <si>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</si>
  <si>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</si>
  <si>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</si>
  <si>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</si>
  <si>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</si>
  <si>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</si>
  <si>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</si>
  <si>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</si>
  <si>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</si>
  <si>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</si>
  <si>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</si>
  <si>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</si>
  <si>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</si>
  <si>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</si>
  <si>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</si>
  <si>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</si>
  <si>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</si>
  <si>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</si>
  <si>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</si>
  <si>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</si>
  <si>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</si>
  <si>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</si>
  <si>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</si>
  <si>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</si>
  <si>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</si>
  <si>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</si>
  <si>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</si>
  <si>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</si>
  <si>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</si>
  <si>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</si>
  <si>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</si>
  <si>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</si>
  <si>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</si>
  <si>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</si>
  <si>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</si>
  <si>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</si>
  <si>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</si>
  <si>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</si>
  <si>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</si>
  <si>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</si>
  <si>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</si>
  <si>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</si>
  <si>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</si>
  <si>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</si>
  <si>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</si>
  <si>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</si>
  <si>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</si>
  <si>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</si>
  <si>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</si>
  <si>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</si>
  <si>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</si>
  <si>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</si>
  <si>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</si>
  <si>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</si>
  <si>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</si>
  <si>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</si>
  <si>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</si>
  <si>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</si>
  <si>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</si>
  <si>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</si>
  <si>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</si>
  <si>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</si>
  <si>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</si>
  <si>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</si>
  <si>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</si>
  <si>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</si>
  <si>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</si>
  <si>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</si>
  <si>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</si>
  <si>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</si>
  <si>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</si>
  <si>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</si>
  <si>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</si>
  <si>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</si>
  <si>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</si>
  <si>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</si>
  <si>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</si>
  <si>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</si>
  <si>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</si>
  <si>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</si>
  <si>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</si>
  <si>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</si>
  <si>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</si>
  <si>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</si>
  <si>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</si>
  <si>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</si>
  <si>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</si>
  <si>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</si>
  <si>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</si>
  <si>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</si>
  <si>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</si>
  <si>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</si>
  <si>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</si>
  <si>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</si>
  <si>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</si>
  <si>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</si>
  <si>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</si>
  <si>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</si>
  <si>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</si>
  <si>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</si>
  <si>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</si>
  <si>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</si>
  <si>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</si>
  <si>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</si>
  <si>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</si>
  <si>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</si>
  <si>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</si>
  <si>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</si>
  <si>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</si>
  <si>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</si>
  <si>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</si>
  <si>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</si>
  <si>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</si>
  <si>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</si>
  <si>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</si>
  <si>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</si>
  <si>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</si>
  <si>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</si>
  <si>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</si>
  <si>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</si>
  <si>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</si>
  <si>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</si>
  <si>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</si>
  <si>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</si>
  <si>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</si>
  <si>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</si>
  <si>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</si>
  <si>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</si>
  <si>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</si>
  <si>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</si>
  <si>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</si>
  <si>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</si>
  <si>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</si>
  <si>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</si>
  <si>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</si>
  <si>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</si>
  <si>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</si>
  <si>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</si>
  <si>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</si>
  <si>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</si>
  <si>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</si>
  <si>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</si>
  <si>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</si>
  <si>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</si>
  <si>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</si>
  <si>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</si>
  <si>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</si>
  <si>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</si>
  <si>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</si>
  <si>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</si>
  <si>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</si>
  <si>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</si>
  <si>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</si>
  <si>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</si>
  <si>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</si>
  <si>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</si>
  <si>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</si>
  <si>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</si>
  <si>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</si>
  <si>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</si>
  <si>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</si>
  <si>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</si>
  <si>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</si>
  <si>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</si>
  <si>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</si>
  <si>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</si>
  <si>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</si>
  <si>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</si>
  <si>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</si>
  <si>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</si>
  <si>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</si>
  <si>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</si>
  <si>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</si>
  <si>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</si>
  <si>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</si>
  <si>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</si>
  <si>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</si>
  <si>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</si>
  <si>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</si>
  <si>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</si>
  <si>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</si>
  <si>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</si>
  <si>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</si>
  <si>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</si>
  <si>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</si>
  <si>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</si>
  <si>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</si>
  <si>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</si>
  <si>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</si>
  <si>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</si>
  <si>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</si>
  <si>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</si>
  <si>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</si>
  <si>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</si>
  <si>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</si>
  <si>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</si>
  <si>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</si>
  <si>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</si>
  <si>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</si>
  <si>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</si>
  <si>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</si>
  <si>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</si>
  <si>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</si>
  <si>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</si>
  <si>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</si>
  <si>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</si>
  <si>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</si>
  <si>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</si>
  <si>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</si>
  <si>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</si>
  <si>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</si>
  <si>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</si>
  <si>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</si>
  <si>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</si>
  <si>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</si>
  <si>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</si>
  <si>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</si>
  <si>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</si>
  <si>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</si>
  <si>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</si>
  <si>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</si>
  <si>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</si>
  <si>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</si>
  <si>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</si>
  <si>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</si>
  <si>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</si>
  <si>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</si>
  <si>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</si>
  <si>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</si>
  <si>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</si>
  <si>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</si>
  <si>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</si>
  <si>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</si>
  <si>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</si>
  <si>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</si>
  <si>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</si>
  <si>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</si>
  <si>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</si>
  <si>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</si>
  <si>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</si>
  <si>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</si>
  <si>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</si>
  <si>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</si>
  <si>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</si>
  <si>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</si>
  <si>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</si>
  <si>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</si>
  <si>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</si>
  <si>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</si>
  <si>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</si>
  <si>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</si>
  <si>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</si>
  <si>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</si>
  <si>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</si>
  <si>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</si>
  <si>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</si>
  <si>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</si>
  <si>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</si>
  <si>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</si>
  <si>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</si>
  <si>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</si>
  <si>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</si>
  <si>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</si>
  <si>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</si>
  <si>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</si>
  <si>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</si>
  <si>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</si>
  <si>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</si>
  <si>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</si>
  <si>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</si>
  <si>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</si>
  <si>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</si>
  <si>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</si>
  <si>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</si>
  <si>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</si>
  <si>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</si>
  <si>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</si>
  <si>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</si>
  <si>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</si>
  <si>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</si>
  <si>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</si>
  <si>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</si>
  <si>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</si>
  <si>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</si>
  <si>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</si>
  <si>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</si>
  <si>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</si>
  <si>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</si>
  <si>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</si>
  <si>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</si>
  <si>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</si>
  <si>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</si>
  <si>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</si>
  <si>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</si>
  <si>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</si>
  <si>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</si>
  <si>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</si>
  <si>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</si>
  <si>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</si>
  <si>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</si>
  <si>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</si>
  <si>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</si>
  <si>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</si>
  <si>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</si>
  <si>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</si>
  <si>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</si>
  <si>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</si>
  <si>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</si>
  <si>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</si>
  <si>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</si>
  <si>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</si>
  <si>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</si>
  <si>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</si>
  <si>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</si>
  <si>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</si>
  <si>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</si>
  <si>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</si>
  <si>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</si>
  <si>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</si>
  <si>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</si>
  <si>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</si>
  <si>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</si>
  <si>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</si>
  <si>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</si>
  <si>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</si>
  <si>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</si>
  <si>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</si>
  <si>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</si>
  <si>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</si>
  <si>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</si>
  <si>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</si>
  <si>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</si>
  <si>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</si>
  <si>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</si>
  <si>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</si>
  <si>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</si>
  <si>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</si>
  <si>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</si>
  <si>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</si>
  <si>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</si>
  <si>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</si>
  <si>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</si>
  <si>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</si>
  <si>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</si>
  <si>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</si>
  <si>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</si>
  <si>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</si>
  <si>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</si>
  <si>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</si>
  <si>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</si>
  <si>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</si>
  <si>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</si>
  <si>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</si>
  <si>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</si>
  <si>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</si>
  <si>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</si>
  <si>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</si>
  <si>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</si>
  <si>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</si>
  <si>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</si>
  <si>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</si>
  <si>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</si>
  <si>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</si>
  <si>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</si>
  <si>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</si>
  <si>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</si>
  <si>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</si>
  <si>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</si>
  <si>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</si>
  <si>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</si>
  <si>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</si>
  <si>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</si>
  <si>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</si>
  <si>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</si>
  <si>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</si>
  <si>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</si>
  <si>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</si>
  <si>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</si>
  <si>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</si>
  <si>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</si>
  <si>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</si>
  <si>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</si>
  <si>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</si>
  <si>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</si>
  <si>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</si>
  <si>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</si>
  <si>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</si>
  <si>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</si>
  <si>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</si>
  <si>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</si>
  <si>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</si>
  <si>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</si>
  <si>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</si>
  <si>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</si>
  <si>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</si>
  <si>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</si>
  <si>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</si>
  <si>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</si>
  <si>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</si>
  <si>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</si>
  <si>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</si>
  <si>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</si>
  <si>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</si>
  <si>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</si>
  <si>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</si>
  <si>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</si>
  <si>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</si>
  <si>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</si>
  <si>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</si>
  <si>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</si>
  <si>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</si>
  <si>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</si>
  <si>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</si>
  <si>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</si>
  <si>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</si>
  <si>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</si>
  <si>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</si>
  <si>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</si>
  <si>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</si>
  <si>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</si>
  <si>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</si>
  <si>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</si>
  <si>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</si>
  <si>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</si>
  <si>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</si>
  <si>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</si>
  <si>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</si>
  <si>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</si>
  <si>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</si>
  <si>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</si>
  <si>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</si>
  <si>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</si>
  <si>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</si>
  <si>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</si>
  <si>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</si>
  <si>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</si>
  <si>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</si>
  <si>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</si>
  <si>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</si>
  <si>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</si>
  <si>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</si>
  <si>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</si>
  <si>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</si>
  <si>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</si>
  <si>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</si>
  <si>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</si>
  <si>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</si>
  <si>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</si>
  <si>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</si>
  <si>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</si>
  <si>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</si>
  <si>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</si>
  <si>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</si>
  <si>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</si>
  <si>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</si>
  <si>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</si>
  <si>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</si>
  <si>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</si>
  <si>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</si>
  <si>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</si>
  <si>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</si>
  <si>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</si>
  <si>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</si>
  <si>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</si>
  <si>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</si>
  <si>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</si>
  <si>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</si>
  <si>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</si>
  <si>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</si>
  <si>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</si>
  <si>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</si>
  <si>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</si>
  <si>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</si>
  <si>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</si>
  <si>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</si>
  <si>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</si>
  <si>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</si>
  <si>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</si>
  <si>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</si>
  <si>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</si>
  <si>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</si>
  <si>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</si>
  <si>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</si>
  <si>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</si>
  <si>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</si>
  <si>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</si>
  <si>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</si>
  <si>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</si>
  <si>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</si>
  <si>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</si>
  <si>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</si>
  <si>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</si>
  <si>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</si>
  <si>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</si>
  <si>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</si>
  <si>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</si>
  <si>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</si>
  <si>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</si>
  <si>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</si>
  <si>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</si>
  <si>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</si>
  <si>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</si>
  <si>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</si>
  <si>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</si>
  <si>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</si>
  <si>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</si>
  <si>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</si>
  <si>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</si>
  <si>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</si>
  <si>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</si>
  <si>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</si>
  <si>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</si>
  <si>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</si>
  <si>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</si>
  <si>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</si>
  <si>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</si>
  <si>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</si>
  <si>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</si>
  <si>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</si>
  <si>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</si>
  <si>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</si>
  <si>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</si>
  <si>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</si>
  <si>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</si>
  <si>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</si>
  <si>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</si>
  <si>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</si>
  <si>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</si>
  <si>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</si>
  <si>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</si>
  <si>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</si>
  <si>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</si>
  <si>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</si>
  <si>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</si>
  <si>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</si>
  <si>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</si>
  <si>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</si>
  <si>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</si>
  <si>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</si>
  <si>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</si>
  <si>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</si>
  <si>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</si>
  <si>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</si>
  <si>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</si>
  <si>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</si>
  <si>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</si>
  <si>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</si>
  <si>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</si>
  <si>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</si>
  <si>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</si>
  <si>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</si>
  <si>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</si>
  <si>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</si>
  <si>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</si>
  <si>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</si>
  <si>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</si>
  <si>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</si>
  <si>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</si>
  <si>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</si>
  <si>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</si>
  <si>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</si>
  <si>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</si>
  <si>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</si>
  <si>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</si>
  <si>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</si>
  <si>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</si>
  <si>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</si>
  <si>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</si>
  <si>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</si>
  <si>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</si>
  <si>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</si>
  <si>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</si>
  <si>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</si>
  <si>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</si>
  <si>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</si>
  <si>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</si>
  <si>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</si>
  <si>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</si>
  <si>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</si>
  <si>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</si>
  <si>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</si>
  <si>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</si>
  <si>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</si>
  <si>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</si>
  <si>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</si>
  <si>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</si>
  <si>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</si>
  <si>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</si>
  <si>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</si>
  <si>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</si>
  <si>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</si>
  <si>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</si>
  <si>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</si>
  <si>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</si>
  <si>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</si>
  <si>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</si>
  <si>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</si>
  <si>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</si>
  <si>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</si>
  <si>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</si>
  <si>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</si>
  <si>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</si>
  <si>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</si>
  <si>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</si>
  <si>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</si>
  <si>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</si>
  <si>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</si>
  <si>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</si>
  <si>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</si>
  <si>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</si>
  <si>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</si>
  <si>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</si>
  <si>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</si>
  <si>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</si>
  <si>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</si>
  <si>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</si>
  <si>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</si>
  <si>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</si>
  <si>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</si>
  <si>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</si>
  <si>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</si>
  <si>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</si>
  <si>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</si>
  <si>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</si>
  <si>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</si>
  <si>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</si>
  <si>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</si>
  <si>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</si>
  <si>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</si>
  <si>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</si>
  <si>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</si>
  <si>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</si>
  <si>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</si>
  <si>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</si>
  <si>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</si>
  <si>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</si>
  <si>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</si>
  <si>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</si>
  <si>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</si>
  <si>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</si>
  <si>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</si>
  <si>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</si>
  <si>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</si>
  <si>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</si>
  <si>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</si>
  <si>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</si>
  <si>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</si>
  <si>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</si>
  <si>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</si>
  <si>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</si>
  <si>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</si>
  <si>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</si>
  <si>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</si>
  <si>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</si>
  <si>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</si>
  <si>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</si>
  <si>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</si>
  <si>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</si>
  <si>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</si>
  <si>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</si>
  <si>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</si>
  <si>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</si>
  <si>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</si>
  <si>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</si>
  <si>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</si>
  <si>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</si>
  <si>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</si>
  <si>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</si>
  <si>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</si>
  <si>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</si>
  <si>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</si>
  <si>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</si>
  <si>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</si>
  <si>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</si>
  <si>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</si>
  <si>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</si>
  <si>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</si>
  <si>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</si>
  <si>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</si>
  <si>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</si>
  <si>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</si>
  <si>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</si>
  <si>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</si>
  <si>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</si>
  <si>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</si>
  <si>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</si>
  <si>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</si>
  <si>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</si>
  <si>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</si>
  <si>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</si>
  <si>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</si>
  <si>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</si>
  <si>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</si>
  <si>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</si>
  <si>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</si>
  <si>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</si>
  <si>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</si>
  <si>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</si>
  <si>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</si>
  <si>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</si>
  <si>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</si>
  <si>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</si>
  <si>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</si>
  <si>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</si>
  <si>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</si>
  <si>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</si>
  <si>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</si>
  <si>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</si>
  <si>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</si>
  <si>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</si>
  <si>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</si>
  <si>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</si>
  <si>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</si>
  <si>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</si>
  <si>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</si>
  <si>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</si>
  <si>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</si>
  <si>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</si>
  <si>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</si>
  <si>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</si>
  <si>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</si>
  <si>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</si>
  <si>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</si>
  <si>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</si>
  <si>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</si>
  <si>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</si>
  <si>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</si>
  <si>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</si>
  <si>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</si>
  <si>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</si>
  <si>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</si>
  <si>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</si>
  <si>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</si>
  <si>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</si>
  <si>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</si>
  <si>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</si>
  <si>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</si>
  <si>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</si>
  <si>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</si>
  <si>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</si>
  <si>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</si>
  <si>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</si>
  <si>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</si>
  <si>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</si>
  <si>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</si>
  <si>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</si>
  <si>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</si>
  <si>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</si>
  <si>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</si>
  <si>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</si>
  <si>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</si>
  <si>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</si>
  <si>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</si>
  <si>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</si>
  <si>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</si>
  <si>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</si>
  <si>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</si>
  <si>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</si>
  <si>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</si>
  <si>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</si>
  <si>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</si>
  <si>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</si>
  <si>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</si>
  <si>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</si>
  <si>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</si>
  <si>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</si>
  <si>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</si>
  <si>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</si>
  <si>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</si>
  <si>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</si>
  <si>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</si>
  <si>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</si>
  <si>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</si>
  <si>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</si>
  <si>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</si>
  <si>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</si>
  <si>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</si>
  <si>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</si>
  <si>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</si>
  <si>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</si>
  <si>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</si>
  <si>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</si>
  <si>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</si>
  <si>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</si>
  <si>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</si>
  <si>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</si>
  <si>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</si>
  <si>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</si>
  <si>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</si>
  <si>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</si>
  <si>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</si>
  <si>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</si>
  <si>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</si>
  <si>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</si>
  <si>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</si>
  <si>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</si>
  <si>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</si>
  <si>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</si>
  <si>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</si>
  <si>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</si>
  <si>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</si>
  <si>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</si>
  <si>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</si>
  <si>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</si>
  <si>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</si>
  <si>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</si>
  <si>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</si>
  <si>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</si>
  <si>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</si>
  <si>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</si>
  <si>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</si>
  <si>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</si>
  <si>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</si>
  <si>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</si>
  <si>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</si>
  <si>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</si>
  <si>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</si>
  <si>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</si>
  <si>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</si>
  <si>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</si>
  <si>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</si>
  <si>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</si>
  <si>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</si>
  <si>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</si>
  <si>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</si>
  <si>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</si>
  <si>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</si>
  <si>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</si>
  <si>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</si>
  <si>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</si>
  <si>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</si>
  <si>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</si>
  <si>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</si>
  <si>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</si>
  <si>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</si>
  <si>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</si>
  <si>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</si>
  <si>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</si>
  <si>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</si>
  <si>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</si>
  <si>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</si>
  <si>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</si>
  <si>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</si>
  <si>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</si>
  <si>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</si>
  <si>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</si>
  <si>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</si>
  <si>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</si>
  <si>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</si>
  <si>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</si>
  <si>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</si>
  <si>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</si>
  <si>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</si>
  <si>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</si>
  <si>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</si>
  <si>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</si>
  <si>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</si>
  <si>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</si>
  <si>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</si>
  <si>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</si>
  <si>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</si>
  <si>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</si>
  <si>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</si>
  <si>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</si>
  <si>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</si>
  <si>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</si>
  <si>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</si>
  <si>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</si>
  <si>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</si>
  <si>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</si>
  <si>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</si>
  <si>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</si>
  <si>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</si>
  <si>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</si>
  <si>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</si>
  <si>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</si>
  <si>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</si>
  <si>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</si>
  <si>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</si>
  <si>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</si>
  <si>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</si>
  <si>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</si>
  <si>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</si>
  <si>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</si>
  <si>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</si>
  <si>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</si>
  <si>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</si>
  <si>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</si>
  <si>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</si>
  <si>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</si>
  <si>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</si>
  <si>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</si>
  <si>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</si>
  <si>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</si>
  <si>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</si>
  <si>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</si>
  <si>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</si>
  <si>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</si>
  <si>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</si>
  <si>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</si>
  <si>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</si>
  <si>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</si>
  <si>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</si>
  <si>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</si>
  <si>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</si>
  <si>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</si>
  <si>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</si>
  <si>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</si>
  <si>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</si>
  <si>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</si>
  <si>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</si>
  <si>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</si>
  <si>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</si>
  <si>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</si>
  <si>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</si>
  <si>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</si>
  <si>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</si>
  <si>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</si>
  <si>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</si>
  <si>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</si>
  <si>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</si>
  <si>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</si>
  <si>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</si>
  <si>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</si>
  <si>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</si>
  <si>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</si>
  <si>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</si>
  <si>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</si>
  <si>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</si>
  <si>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</si>
  <si>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</si>
  <si>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</si>
  <si>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</si>
  <si>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</si>
  <si>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On Hold (Priyanka madam)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</si>
  <si>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</si>
  <si>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</si>
  <si>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</si>
  <si>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</si>
  <si>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</si>
  <si>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</si>
  <si>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</si>
  <si>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</si>
  <si>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</si>
  <si>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</si>
  <si>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</si>
  <si>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</si>
  <si>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</si>
  <si>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</si>
  <si>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</si>
  <si>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</si>
  <si>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</si>
  <si>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</si>
  <si>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</si>
  <si>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</si>
  <si>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</si>
  <si>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</si>
  <si>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</si>
  <si>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</si>
  <si>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</si>
  <si>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</si>
  <si>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</si>
  <si>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</si>
  <si>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</si>
  <si>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</si>
  <si>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</si>
  <si>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</si>
  <si>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</si>
  <si>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</si>
  <si>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</si>
  <si>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</si>
  <si>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</si>
  <si>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</si>
  <si>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</si>
  <si>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</si>
  <si>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</si>
  <si>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</si>
  <si>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</si>
  <si>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</si>
  <si>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</si>
  <si>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</si>
  <si>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</si>
  <si>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</si>
  <si>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</si>
  <si>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</si>
  <si>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</si>
  <si>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</si>
  <si>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</si>
  <si>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</si>
  <si>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</si>
  <si>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</si>
  <si>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</si>
  <si>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</si>
  <si>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</si>
  <si>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</si>
  <si>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</si>
  <si>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</si>
  <si>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</si>
  <si>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</si>
  <si>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</si>
  <si>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</si>
  <si>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</si>
  <si>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</si>
  <si>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</si>
  <si>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</si>
  <si>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</si>
  <si>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</si>
  <si>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</si>
  <si>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</si>
  <si>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</si>
  <si>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</si>
  <si>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</si>
  <si>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</si>
  <si>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</si>
  <si>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</si>
  <si>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</si>
  <si>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</si>
  <si>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</si>
  <si>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</si>
  <si>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</si>
  <si>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</si>
  <si>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</si>
  <si>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</si>
  <si>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</si>
  <si>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</si>
  <si>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</si>
  <si>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</si>
  <si>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</si>
  <si>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</si>
  <si>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</si>
  <si>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</si>
  <si>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</si>
  <si>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</si>
  <si>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</si>
  <si>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</si>
  <si>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</si>
  <si>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</si>
  <si>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</si>
  <si>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</si>
  <si>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</si>
  <si>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</si>
  <si>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</si>
  <si>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</si>
  <si>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</si>
  <si>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</si>
  <si>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</si>
  <si>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</si>
  <si>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</si>
  <si>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</si>
  <si>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</si>
  <si>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</si>
  <si>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</si>
  <si>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</si>
  <si>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</si>
  <si>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</si>
  <si>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</si>
  <si>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</si>
  <si>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</si>
  <si>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</si>
  <si>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</si>
  <si>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</si>
  <si>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</si>
  <si>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</si>
  <si>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</si>
  <si>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</si>
  <si>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</si>
  <si>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</si>
  <si>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</si>
  <si>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</si>
  <si>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</si>
  <si>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</si>
  <si>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</si>
  <si>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</si>
  <si>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</si>
  <si>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</si>
  <si>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</si>
  <si>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</si>
  <si>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</si>
  <si>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</si>
  <si>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</si>
  <si>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</si>
  <si>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</si>
  <si>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</si>
  <si>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</si>
  <si>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</si>
  <si>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</si>
  <si>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</si>
  <si>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</si>
  <si>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</si>
  <si>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</si>
  <si>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</si>
  <si>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</si>
  <si>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</si>
  <si>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</si>
  <si>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</si>
  <si>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</si>
  <si>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</si>
  <si>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</si>
  <si>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</si>
  <si>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</si>
  <si>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</si>
  <si>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</si>
  <si>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</si>
  <si>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</si>
  <si>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</si>
  <si>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</si>
  <si>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</si>
  <si>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</si>
  <si>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</si>
  <si>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</si>
  <si>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</si>
  <si>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</si>
  <si>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</si>
  <si>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</si>
  <si>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</si>
  <si>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</si>
  <si>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</si>
  <si>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</si>
  <si>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</si>
  <si>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</si>
  <si>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</si>
  <si>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</si>
  <si>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</si>
  <si>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</si>
  <si>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</si>
  <si>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</si>
  <si>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</si>
  <si>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</si>
  <si>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</si>
  <si>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</si>
  <si>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</si>
  <si>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</si>
  <si>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</si>
  <si>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</si>
  <si>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</si>
  <si>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</si>
  <si>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</si>
  <si>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</si>
  <si>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</si>
  <si>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</si>
  <si>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</si>
  <si>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</si>
  <si>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</si>
  <si>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</si>
  <si>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</si>
  <si>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</si>
  <si>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</si>
  <si>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</si>
  <si>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</si>
  <si>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</si>
  <si>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</si>
  <si>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</si>
  <si>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</si>
  <si>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Received by Deepak / From Sharda University</t>
  </si>
  <si>
    <t>From Sharda University/  By Deepak</t>
  </si>
  <si>
    <t>T-1874/25-26</t>
  </si>
  <si>
    <t>T-1857/25-26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</si>
  <si>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</si>
  <si>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</si>
  <si>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</si>
  <si>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</si>
  <si>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</si>
  <si>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</si>
  <si>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</si>
  <si>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</si>
  <si>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</si>
  <si>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</si>
  <si>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</si>
  <si>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</si>
  <si>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</si>
  <si>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</si>
  <si>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</si>
  <si>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</si>
  <si>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</si>
  <si>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</si>
  <si>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</si>
  <si>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</si>
  <si>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</si>
  <si>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</si>
  <si>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</si>
  <si>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</si>
  <si>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Payment Issue (Priya)</t>
  </si>
  <si>
    <t>Payment Issue (Anjali)</t>
  </si>
  <si>
    <t>Non Gem Certificate Required</t>
  </si>
  <si>
    <t>PO Pending (Mohan Sir)</t>
  </si>
  <si>
    <t>Sample Mohan 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</si>
</sst>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1048497"/>
  <sheetViews>
    <sheetView tabSelected="1" zoomScaleNormal="100" workbookViewId="0">
      <pane ySplit="1" topLeftCell="A5071" activePane="bottomLeft" state="frozen"/>
      <selection activeCell="B16" sqref="B16"/>
      <selection pane="bottomLeft" activeCell="B5099" sqref="B5099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4986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IF(OR(R3379 = "PRIYANKA MADAM", R3379 = "DEEPAK"), N3379,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4426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4910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5309</v>
      </c>
      <c r="N22" s="30">
        <v>45955</v>
      </c>
      <c r="O22" s="48">
        <v>12499.2</v>
      </c>
      <c r="P22" s="21" t="s">
        <v>4746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4956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5309</v>
      </c>
      <c r="N31" s="30">
        <v>45955</v>
      </c>
      <c r="O31" s="48">
        <v>10490.4</v>
      </c>
      <c r="P31" s="21" t="s">
        <v>4746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5524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4673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4673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4956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4657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5883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5702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6321</v>
      </c>
      <c r="N77" s="30">
        <v>45990</v>
      </c>
      <c r="O77" s="48">
        <v>3000</v>
      </c>
      <c r="P77" s="21" t="s">
        <v>6323</v>
      </c>
      <c r="Q77" s="21" t="s">
        <v>636</v>
      </c>
      <c r="R77" s="21" t="s">
        <v>847</v>
      </c>
      <c r="S77" s="3" t="s">
        <v>299</v>
      </c>
      <c r="T77" s="37" t="s">
        <v>6322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4973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5715</v>
      </c>
      <c r="N83" s="30">
        <v>45955</v>
      </c>
      <c r="O83" s="48">
        <v>10400</v>
      </c>
      <c r="P83" s="21" t="s">
        <v>5716</v>
      </c>
      <c r="Q83" s="21" t="s">
        <v>5717</v>
      </c>
      <c r="R83" s="21" t="s">
        <v>5718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5703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5703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5703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5704</v>
      </c>
      <c r="J96" s="21">
        <v>1</v>
      </c>
      <c r="K96" s="21"/>
      <c r="L96" s="21">
        <f t="shared" si="11"/>
        <v>1</v>
      </c>
      <c r="M96" s="21"/>
      <c r="N96" s="30"/>
      <c r="O96" s="48"/>
      <c r="P96" s="21" t="s">
        <v>1145</v>
      </c>
      <c r="Q96" s="21"/>
      <c r="R96" s="21"/>
      <c r="S96" s="3" t="s">
        <v>299</v>
      </c>
      <c r="T96" s="37"/>
      <c r="U96" s="21" t="s">
        <v>2084</v>
      </c>
      <c r="V96" s="21" t="str">
        <f>VLOOKUP(P96,'Customer List'!B:C,2,)</f>
        <v>STOCK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/>
      </c>
      <c r="AA96" s="21" t="str">
        <f t="shared" si="14"/>
        <v/>
      </c>
      <c r="AB96" s="21" t="str">
        <f>VLOOKUP(U96,'Currency Sheet'!A:C,3,)</f>
        <v>INR</v>
      </c>
      <c r="AC96" s="42" t="str">
        <f>VLOOKUP(P96,'Customer List'!B:D,3,)</f>
        <v>STOCK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5705</v>
      </c>
      <c r="J97" s="21">
        <v>1</v>
      </c>
      <c r="K97" s="21">
        <v>1</v>
      </c>
      <c r="L97" s="21">
        <f t="shared" si="11"/>
        <v>0</v>
      </c>
      <c r="M97" s="21" t="s">
        <v>5675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5676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5705</v>
      </c>
      <c r="J98" s="21">
        <v>1</v>
      </c>
      <c r="K98" s="21"/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/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5706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5706</v>
      </c>
      <c r="J101" s="21">
        <v>4</v>
      </c>
      <c r="K101" s="21"/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4848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4849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4848</v>
      </c>
      <c r="J104" s="21">
        <v>3</v>
      </c>
      <c r="K104" s="21"/>
      <c r="L104" s="21">
        <f t="shared" si="11"/>
        <v>3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2084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4850</v>
      </c>
      <c r="J105" s="21">
        <v>1</v>
      </c>
      <c r="K105" s="21"/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5707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4847</v>
      </c>
      <c r="J107" s="21">
        <v>4</v>
      </c>
      <c r="K107" s="21">
        <v>4</v>
      </c>
      <c r="L107" s="21">
        <f t="shared" si="11"/>
        <v>0</v>
      </c>
      <c r="M107" s="21" t="s">
        <v>5019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4847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4851</v>
      </c>
      <c r="J109" s="21">
        <v>1</v>
      </c>
      <c r="K109" s="21"/>
      <c r="L109" s="21">
        <f t="shared" si="11"/>
        <v>1</v>
      </c>
      <c r="M109" s="21"/>
      <c r="N109" s="30"/>
      <c r="O109" s="48"/>
      <c r="P109" s="21" t="s">
        <v>1145</v>
      </c>
      <c r="Q109" s="21"/>
      <c r="R109" s="21"/>
      <c r="S109" s="3" t="s">
        <v>299</v>
      </c>
      <c r="T109" s="37"/>
      <c r="U109" s="21" t="s">
        <v>2084</v>
      </c>
      <c r="V109" s="21" t="str">
        <f>VLOOKUP(P109,'Customer List'!B:C,2,)</f>
        <v>STOCK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/>
      </c>
      <c r="AA109" s="21" t="str">
        <f t="shared" si="14"/>
        <v/>
      </c>
      <c r="AB109" s="21" t="str">
        <f>VLOOKUP(U109,'Currency Sheet'!A:C,3,)</f>
        <v>INR</v>
      </c>
      <c r="AC109" s="42" t="str">
        <f>VLOOKUP(P109,'Customer List'!B:D,3,)</f>
        <v>STOCK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4851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5643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5643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5643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6108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5685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6263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5271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4666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4667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4668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4669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5224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5225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5226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5227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4355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5258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5259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5260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5272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5273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4703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4704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4882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4370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4371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4372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4658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4659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4373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4374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4375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4376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4377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4378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4379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4380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4381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4382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4383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4384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4385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4345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4346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4347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4348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4349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5228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4350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4351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4352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4353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5261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5262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4348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4354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4355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4356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4357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4358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4359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5243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5244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5245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5246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5247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5263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5264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5265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5266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5267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5268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5269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5274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5281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5232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5231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5233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5229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5230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5248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5249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4386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4387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4388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4389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4390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5270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5266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4360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4345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4361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5250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5275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5276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5277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5278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5279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4391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4392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4393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4394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4395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4396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4396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4397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4398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4399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4660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5282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5283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6311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4362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4363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5251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5234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5235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5236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5237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5238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4364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5255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5256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5257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5253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4400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4401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4402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4403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4661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4705</v>
      </c>
      <c r="J1817" s="21">
        <v>1</v>
      </c>
      <c r="K1817" s="21">
        <v>1</v>
      </c>
      <c r="L1817" s="21">
        <f t="shared" si="192"/>
        <v>0</v>
      </c>
      <c r="M1817" s="21" t="s">
        <v>5919</v>
      </c>
      <c r="N1817" s="30">
        <v>45974</v>
      </c>
      <c r="O1817" s="48">
        <v>0</v>
      </c>
      <c r="P1817" s="21" t="s">
        <v>637</v>
      </c>
      <c r="Q1817" s="21" t="s">
        <v>5960</v>
      </c>
      <c r="R1817" s="21" t="s">
        <v>637</v>
      </c>
      <c r="S1817" s="3" t="s">
        <v>299</v>
      </c>
      <c r="T1817" s="37" t="s">
        <v>5920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4705</v>
      </c>
      <c r="J1818" s="21">
        <v>1</v>
      </c>
      <c r="K1818" s="21">
        <v>1</v>
      </c>
      <c r="L1818" s="21">
        <f t="shared" si="192"/>
        <v>0</v>
      </c>
      <c r="M1818" s="21" t="s">
        <v>5918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4706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4707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6312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5252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4365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4710</v>
      </c>
      <c r="J1927" s="21">
        <v>1</v>
      </c>
      <c r="K1927" s="21">
        <v>1</v>
      </c>
      <c r="L1927" s="21">
        <f t="shared" si="204"/>
        <v>0</v>
      </c>
      <c r="M1927" s="21" t="s">
        <v>6453</v>
      </c>
      <c r="N1927" s="30">
        <v>45999</v>
      </c>
      <c r="O1927" s="48">
        <v>5389.2</v>
      </c>
      <c r="P1927" s="21" t="s">
        <v>16</v>
      </c>
      <c r="Q1927" s="21" t="s">
        <v>2070</v>
      </c>
      <c r="R1927" s="21" t="s">
        <v>637</v>
      </c>
      <c r="S1927" s="3">
        <v>-20</v>
      </c>
      <c r="T1927" s="37"/>
      <c r="U1927" s="21" t="s">
        <v>2775</v>
      </c>
      <c r="V1927" s="21" t="str">
        <f>VLOOKUP(P1927,'Customer List'!B:C,2,)</f>
        <v>Delhi</v>
      </c>
      <c r="W1927" s="38" t="s">
        <v>1145</v>
      </c>
      <c r="X1927" s="30">
        <f>IF(OR(R1927 = "PRIYANKA MADAM", R1927 = "DEEPAK", R1927 = "PORTER"),N1927,"")</f>
        <v>45999</v>
      </c>
      <c r="Y1927" s="21">
        <f t="shared" si="205"/>
        <v>0</v>
      </c>
      <c r="Z1927" s="21" t="str">
        <f t="shared" si="206"/>
        <v>Monday</v>
      </c>
      <c r="AA1927" s="21" t="str">
        <f t="shared" si="207"/>
        <v>Monday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4708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4892</v>
      </c>
      <c r="N2062" s="30">
        <v>45936</v>
      </c>
      <c r="O2062" s="48">
        <v>40415</v>
      </c>
      <c r="P2062" s="21" t="s">
        <v>2511</v>
      </c>
      <c r="Q2062" s="1" t="s">
        <v>4744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4892</v>
      </c>
      <c r="N2063" s="30">
        <v>45936</v>
      </c>
      <c r="O2063" s="48">
        <v>33092.5</v>
      </c>
      <c r="P2063" s="21" t="s">
        <v>2511</v>
      </c>
      <c r="Q2063" s="1" t="s">
        <v>4744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4404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4405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4662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4663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5250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4711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4712</v>
      </c>
      <c r="J2102" s="21">
        <v>1</v>
      </c>
      <c r="K2102" s="21">
        <v>1</v>
      </c>
      <c r="L2102" s="21">
        <f t="shared" si="216"/>
        <v>0</v>
      </c>
      <c r="M2102" s="21" t="s">
        <v>4957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5284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5270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5262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5259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5258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5616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5316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5018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4977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4366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5240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5239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4406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4407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4408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4409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4410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4411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4412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4413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4414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4415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4416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4417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4418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4713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4367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5280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4714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4709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5260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4368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4369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5252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4664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5877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5702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5307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4954</v>
      </c>
      <c r="N2524" s="30">
        <v>45933</v>
      </c>
      <c r="O2524" s="48">
        <v>0</v>
      </c>
      <c r="P2524" s="21" t="s">
        <v>4670</v>
      </c>
      <c r="Q2524" s="21" t="s">
        <v>4696</v>
      </c>
      <c r="R2524" s="21" t="s">
        <v>40</v>
      </c>
      <c r="S2524" s="3">
        <v>4</v>
      </c>
      <c r="T2524" s="37" t="s">
        <v>4671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5960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5960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5960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5960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4" si="279">IF(AB2691="DOLLAR",E2691*88,E2691)</f>
        <v>9424.7999999999993</v>
      </c>
      <c r="G2691" s="48">
        <f t="shared" ref="G2691:G2754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4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4" si="282">IF(X2691="", "", X2691-N2691)</f>
        <v>2</v>
      </c>
      <c r="Z2691" s="21" t="str">
        <f t="shared" ref="Z2691:Z2754" si="283">IF(N2691="", "", TEXT(N2691, "dddd"))</f>
        <v>Saturday</v>
      </c>
      <c r="AA2691" s="21" t="str">
        <f t="shared" ref="AA2691:AA2754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6652.7999999999993</v>
      </c>
      <c r="H2708" s="21">
        <v>421101</v>
      </c>
      <c r="I2708" s="21" t="s">
        <v>4343</v>
      </c>
      <c r="J2708" s="21">
        <v>3</v>
      </c>
      <c r="K2708" s="21"/>
      <c r="L2708" s="21">
        <f t="shared" si="281"/>
        <v>3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141</v>
      </c>
      <c r="F2709" s="47">
        <f t="shared" si="279"/>
        <v>12408</v>
      </c>
      <c r="G2709" s="48">
        <f t="shared" si="280"/>
        <v>12408</v>
      </c>
      <c r="H2709" s="21">
        <v>424602</v>
      </c>
      <c r="I2709" s="21" t="s">
        <v>3895</v>
      </c>
      <c r="J2709" s="21">
        <v>1</v>
      </c>
      <c r="K2709" s="21">
        <v>1</v>
      </c>
      <c r="L2709" s="21">
        <f t="shared" si="281"/>
        <v>0</v>
      </c>
      <c r="M2709" s="21" t="s">
        <v>5667</v>
      </c>
      <c r="N2709" s="30">
        <v>45962</v>
      </c>
      <c r="O2709" s="48">
        <v>25376</v>
      </c>
      <c r="P2709" s="21" t="s">
        <v>2477</v>
      </c>
      <c r="Q2709" s="21">
        <v>58157688713</v>
      </c>
      <c r="R2709" s="21" t="s">
        <v>40</v>
      </c>
      <c r="S2709" s="3">
        <v>4</v>
      </c>
      <c r="T2709" s="37"/>
      <c r="U2709" s="21" t="s">
        <v>18</v>
      </c>
      <c r="V2709" s="21" t="str">
        <f>VLOOKUP(P2709,'Customer List'!B:C,2,)</f>
        <v>Banglore</v>
      </c>
      <c r="W2709" s="38"/>
      <c r="X2709" s="30">
        <v>45964</v>
      </c>
      <c r="Y2709" s="21">
        <f t="shared" si="282"/>
        <v>2</v>
      </c>
      <c r="Z2709" s="21" t="str">
        <f t="shared" si="283"/>
        <v>Saturday</v>
      </c>
      <c r="AA2709" s="21" t="str">
        <f t="shared" si="284"/>
        <v>Monday</v>
      </c>
      <c r="AB2709" s="21" t="str">
        <f>VLOOKUP(U2709,'Currency Sheet'!A:C,3,)</f>
        <v>DOLLAR</v>
      </c>
      <c r="AC2709" s="42" t="str">
        <f>VLOOKUP(P2709,'Customer List'!B:D,3,)</f>
        <v>OutStation</v>
      </c>
    </row>
    <row r="2710" spans="1:29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45.5</v>
      </c>
      <c r="F2710" s="47">
        <f t="shared" si="279"/>
        <v>4004</v>
      </c>
      <c r="G2710" s="48">
        <f t="shared" si="280"/>
        <v>8008</v>
      </c>
      <c r="H2710" s="21">
        <v>420301</v>
      </c>
      <c r="I2710" s="21" t="s">
        <v>2883</v>
      </c>
      <c r="J2710" s="21">
        <v>2</v>
      </c>
      <c r="K2710" s="21">
        <v>2</v>
      </c>
      <c r="L2710" s="21">
        <f t="shared" si="281"/>
        <v>0</v>
      </c>
      <c r="M2710" s="21" t="s">
        <v>3702</v>
      </c>
      <c r="N2710" s="30">
        <v>45924</v>
      </c>
      <c r="O2710" s="48">
        <v>13299</v>
      </c>
      <c r="P2710" s="21" t="s">
        <v>623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45924</v>
      </c>
      <c r="Y2710" s="21">
        <f t="shared" si="282"/>
        <v>0</v>
      </c>
      <c r="Z2710" s="21" t="str">
        <f t="shared" si="283"/>
        <v>Wednesday</v>
      </c>
      <c r="AA2710" s="21" t="str">
        <f t="shared" si="284"/>
        <v>Wednesday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9"/>
        <v>3374.8</v>
      </c>
      <c r="G2711" s="48">
        <f t="shared" si="280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81"/>
        <v>0</v>
      </c>
      <c r="M2711" s="21" t="s">
        <v>4673</v>
      </c>
      <c r="N2711" s="30">
        <v>45933</v>
      </c>
      <c r="O2711" s="48">
        <v>0</v>
      </c>
      <c r="P2711" s="21" t="s">
        <v>16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45933</v>
      </c>
      <c r="Y2711" s="21">
        <f t="shared" si="282"/>
        <v>0</v>
      </c>
      <c r="Z2711" s="21" t="str">
        <f t="shared" si="283"/>
        <v>Friday</v>
      </c>
      <c r="AA2711" s="21" t="str">
        <f t="shared" si="284"/>
        <v>Friday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5309</v>
      </c>
      <c r="N2712" s="30">
        <v>45955</v>
      </c>
      <c r="O2712" s="48">
        <v>6584.4</v>
      </c>
      <c r="P2712" s="21" t="s">
        <v>2355</v>
      </c>
      <c r="Q2712" s="54">
        <v>58157406311</v>
      </c>
      <c r="R2712" s="21" t="s">
        <v>40</v>
      </c>
      <c r="S2712" s="3">
        <v>4</v>
      </c>
      <c r="T2712" s="37"/>
      <c r="U2712" s="21" t="s">
        <v>18</v>
      </c>
      <c r="V2712" s="21" t="str">
        <f>VLOOKUP(P2712,'Customer List'!B:C,2,)</f>
        <v>Pune</v>
      </c>
      <c r="W2712" s="38"/>
      <c r="X2712" s="30">
        <v>45957</v>
      </c>
      <c r="Y2712" s="21">
        <f t="shared" si="282"/>
        <v>2</v>
      </c>
      <c r="Z2712" s="21" t="str">
        <f t="shared" si="283"/>
        <v>Saturday</v>
      </c>
      <c r="AA2712" s="21" t="str">
        <f t="shared" si="284"/>
        <v>Monday</v>
      </c>
      <c r="AB2712" s="21" t="str">
        <f>VLOOKUP(U2712,'Currency Sheet'!A:C,3,)</f>
        <v>DOLLAR</v>
      </c>
      <c r="AC2712" s="42" t="str">
        <f>VLOOKUP(P2712,'Customer List'!B:D,3,)</f>
        <v>OutStation</v>
      </c>
    </row>
    <row r="2713" spans="1:29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72</v>
      </c>
      <c r="F2713" s="47">
        <f t="shared" si="279"/>
        <v>6336</v>
      </c>
      <c r="G2713" s="48">
        <f t="shared" si="280"/>
        <v>12672</v>
      </c>
      <c r="H2713" s="21" t="s">
        <v>3448</v>
      </c>
      <c r="I2713" s="21"/>
      <c r="J2713" s="21">
        <v>2</v>
      </c>
      <c r="K2713" s="21">
        <v>2</v>
      </c>
      <c r="L2713" s="21">
        <f t="shared" si="281"/>
        <v>0</v>
      </c>
      <c r="M2713" s="21" t="s">
        <v>3550</v>
      </c>
      <c r="N2713" s="30">
        <v>45916</v>
      </c>
      <c r="O2713" s="48">
        <v>10416</v>
      </c>
      <c r="P2713" s="21" t="s">
        <v>633</v>
      </c>
      <c r="Q2713" s="21" t="s">
        <v>636</v>
      </c>
      <c r="R2713" s="21" t="s">
        <v>723</v>
      </c>
      <c r="S2713" s="3" t="s">
        <v>299</v>
      </c>
      <c r="T2713" s="37"/>
      <c r="U2713" s="21" t="s">
        <v>511</v>
      </c>
      <c r="V2713" s="21" t="str">
        <f>VLOOKUP(P2713,'Customer List'!B:C,2,)</f>
        <v>Manesar</v>
      </c>
      <c r="W2713" s="38"/>
      <c r="X2713" s="30">
        <f>IF(OR(R2713 = "PRIYANKA MADAM", R2713 = "DEEPAK", R2713 = "PORTER"),N2713,"")</f>
        <v>45916</v>
      </c>
      <c r="Y2713" s="21">
        <f t="shared" si="282"/>
        <v>0</v>
      </c>
      <c r="Z2713" s="21" t="str">
        <f t="shared" si="283"/>
        <v>Tuesday</v>
      </c>
      <c r="AA2713" s="21" t="str">
        <f t="shared" si="284"/>
        <v>Tuesday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2713</v>
      </c>
      <c r="B2714" s="21">
        <v>338804</v>
      </c>
      <c r="C2714" s="30">
        <v>45905</v>
      </c>
      <c r="D2714" s="30">
        <v>45911</v>
      </c>
      <c r="E2714" s="47">
        <v>146.25</v>
      </c>
      <c r="F2714" s="47">
        <f t="shared" si="279"/>
        <v>12870</v>
      </c>
      <c r="G2714" s="48">
        <f t="shared" si="280"/>
        <v>12870</v>
      </c>
      <c r="H2714" s="21" t="s">
        <v>3449</v>
      </c>
      <c r="I2714" s="21"/>
      <c r="J2714" s="21">
        <v>1</v>
      </c>
      <c r="K2714" s="21">
        <v>1</v>
      </c>
      <c r="L2714" s="21">
        <f t="shared" si="281"/>
        <v>0</v>
      </c>
      <c r="M2714" s="21" t="s">
        <v>3537</v>
      </c>
      <c r="N2714" s="30">
        <v>45915</v>
      </c>
      <c r="O2714" s="48">
        <v>21762</v>
      </c>
      <c r="P2714" s="21" t="s">
        <v>49</v>
      </c>
      <c r="Q2714" s="21" t="s">
        <v>636</v>
      </c>
      <c r="R2714" s="21" t="s">
        <v>637</v>
      </c>
      <c r="S2714" s="3">
        <v>4</v>
      </c>
      <c r="T2714" s="37"/>
      <c r="U2714" s="21" t="s">
        <v>511</v>
      </c>
      <c r="V2714" s="21" t="str">
        <f>VLOOKUP(P2714,'Customer List'!B:C,2,)</f>
        <v>Delhi</v>
      </c>
      <c r="W2714" s="38"/>
      <c r="X2714" s="30">
        <f>IF(OR(R2714 = "PRIYANKA MADAM", R2714 = "DEEPAK", R2714 = "PORTER"),N2714,"")</f>
        <v>45915</v>
      </c>
      <c r="Y2714" s="21">
        <f t="shared" si="282"/>
        <v>0</v>
      </c>
      <c r="Z2714" s="21" t="str">
        <f t="shared" si="283"/>
        <v>Monday</v>
      </c>
      <c r="AA2714" s="21" t="str">
        <f t="shared" si="284"/>
        <v>Monday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x14ac:dyDescent="0.25">
      <c r="A2715" s="21">
        <v>2714</v>
      </c>
      <c r="B2715" s="21" t="s">
        <v>3446</v>
      </c>
      <c r="C2715" s="30">
        <v>45904</v>
      </c>
      <c r="D2715" s="30">
        <v>45911</v>
      </c>
      <c r="E2715" s="47">
        <v>10248</v>
      </c>
      <c r="F2715" s="47">
        <f t="shared" si="279"/>
        <v>10248</v>
      </c>
      <c r="G2715" s="48">
        <f t="shared" si="280"/>
        <v>10248</v>
      </c>
      <c r="H2715" s="21" t="s">
        <v>3444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3519</v>
      </c>
      <c r="N2715" s="30">
        <v>45913</v>
      </c>
      <c r="O2715" s="48">
        <v>17526.32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3447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2"/>
        <v>2</v>
      </c>
      <c r="Z2715" s="21" t="str">
        <f t="shared" si="283"/>
        <v>Saturday</v>
      </c>
      <c r="AA2715" s="21" t="str">
        <f t="shared" si="284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x14ac:dyDescent="0.25">
      <c r="A2716" s="21">
        <v>2715</v>
      </c>
      <c r="B2716" s="21" t="s">
        <v>3446</v>
      </c>
      <c r="C2716" s="30">
        <v>45904</v>
      </c>
      <c r="D2716" s="30">
        <v>45911</v>
      </c>
      <c r="E2716" s="47">
        <v>15540</v>
      </c>
      <c r="F2716" s="47">
        <f t="shared" si="279"/>
        <v>15540</v>
      </c>
      <c r="G2716" s="48">
        <f t="shared" si="280"/>
        <v>15540</v>
      </c>
      <c r="H2716" s="21" t="s">
        <v>3445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1157.9000000000001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492</v>
      </c>
      <c r="F2717" s="47">
        <f t="shared" si="279"/>
        <v>43296</v>
      </c>
      <c r="G2717" s="48">
        <f t="shared" si="280"/>
        <v>43296</v>
      </c>
      <c r="H2717" s="21" t="s">
        <v>3468</v>
      </c>
      <c r="I2717" s="21" t="s">
        <v>4158</v>
      </c>
      <c r="J2717" s="21">
        <v>1</v>
      </c>
      <c r="K2717" s="21">
        <v>1</v>
      </c>
      <c r="L2717" s="21">
        <f t="shared" si="281"/>
        <v>0</v>
      </c>
      <c r="M2717" s="21" t="s">
        <v>3523</v>
      </c>
      <c r="N2717" s="30">
        <v>45913</v>
      </c>
      <c r="O2717" s="48">
        <v>12642</v>
      </c>
      <c r="P2717" s="21" t="s">
        <v>460</v>
      </c>
      <c r="Q2717" s="21">
        <v>58155620121</v>
      </c>
      <c r="R2717" s="21" t="s">
        <v>40</v>
      </c>
      <c r="S2717" s="3">
        <v>4</v>
      </c>
      <c r="T2717" s="37"/>
      <c r="U2717" s="21" t="s">
        <v>423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2717</v>
      </c>
      <c r="B2718" s="21">
        <v>178586</v>
      </c>
      <c r="C2718" s="30">
        <v>45909</v>
      </c>
      <c r="D2718" s="30">
        <v>45912</v>
      </c>
      <c r="E2718" s="47">
        <v>103.2</v>
      </c>
      <c r="F2718" s="47">
        <f t="shared" si="279"/>
        <v>9081.6</v>
      </c>
      <c r="G2718" s="48">
        <f t="shared" si="280"/>
        <v>9081.6</v>
      </c>
      <c r="H2718" s="21" t="s">
        <v>3469</v>
      </c>
      <c r="I2718" s="21" t="s">
        <v>4159</v>
      </c>
      <c r="J2718" s="21">
        <v>1</v>
      </c>
      <c r="K2718" s="21">
        <v>1</v>
      </c>
      <c r="L2718" s="21">
        <f t="shared" si="281"/>
        <v>0</v>
      </c>
      <c r="M2718" s="21" t="s">
        <v>3615</v>
      </c>
      <c r="N2718" s="30">
        <v>45917</v>
      </c>
      <c r="O2718" s="48">
        <v>68880.36</v>
      </c>
      <c r="P2718" s="21" t="s">
        <v>254</v>
      </c>
      <c r="Q2718" s="21" t="s">
        <v>636</v>
      </c>
      <c r="R2718" s="21" t="s">
        <v>723</v>
      </c>
      <c r="S2718" s="3">
        <v>4</v>
      </c>
      <c r="T2718" s="37"/>
      <c r="U2718" s="21" t="s">
        <v>423</v>
      </c>
      <c r="V2718" s="21" t="str">
        <f>VLOOKUP(P2718,'Customer List'!B:C,2,)</f>
        <v>Delhi</v>
      </c>
      <c r="W2718" s="38"/>
      <c r="X2718" s="30">
        <f>IF(OR(R2718 = "PRIYANKA MADAM", R2718 = "DEEPAK", R2718 = "PORTER"),N2718,"")</f>
        <v>45917</v>
      </c>
      <c r="Y2718" s="21">
        <f t="shared" si="282"/>
        <v>0</v>
      </c>
      <c r="Z2718" s="21" t="str">
        <f t="shared" si="283"/>
        <v>Wednesday</v>
      </c>
      <c r="AA2718" s="21" t="str">
        <f t="shared" si="284"/>
        <v>Wednesday</v>
      </c>
      <c r="AB2718" s="21" t="str">
        <f>VLOOKUP(U2718,'Currency Sheet'!A:C,3,)</f>
        <v>DOLLAR</v>
      </c>
      <c r="AC2718" s="42" t="str">
        <f>VLOOKUP(P2718,'Customer List'!B:D,3,)</f>
        <v>Local</v>
      </c>
    </row>
    <row r="2719" spans="1:29" x14ac:dyDescent="0.25">
      <c r="A2719" s="21">
        <v>2718</v>
      </c>
      <c r="B2719" s="21">
        <v>20914</v>
      </c>
      <c r="C2719" s="30">
        <v>45909</v>
      </c>
      <c r="D2719" s="30">
        <v>45912</v>
      </c>
      <c r="E2719" s="47">
        <v>870.98</v>
      </c>
      <c r="F2719" s="47">
        <f t="shared" si="279"/>
        <v>76646.240000000005</v>
      </c>
      <c r="G2719" s="48">
        <f t="shared" si="280"/>
        <v>76646.240000000005</v>
      </c>
      <c r="H2719" s="21" t="s">
        <v>3450</v>
      </c>
      <c r="I2719" s="37" t="s">
        <v>5254</v>
      </c>
      <c r="J2719" s="21">
        <v>1</v>
      </c>
      <c r="K2719" s="21">
        <v>1</v>
      </c>
      <c r="L2719" s="21">
        <f t="shared" si="281"/>
        <v>0</v>
      </c>
      <c r="M2719" s="21" t="s">
        <v>3637</v>
      </c>
      <c r="N2719" s="30">
        <v>45920</v>
      </c>
      <c r="O2719" s="48">
        <v>107835.52</v>
      </c>
      <c r="P2719" s="21" t="s">
        <v>3451</v>
      </c>
      <c r="Q2719" s="21">
        <v>58155920362</v>
      </c>
      <c r="R2719" s="21" t="s">
        <v>40</v>
      </c>
      <c r="S2719" s="3">
        <v>4</v>
      </c>
      <c r="T2719" s="37"/>
      <c r="U2719" s="21" t="s">
        <v>611</v>
      </c>
      <c r="V2719" s="21" t="str">
        <f>VLOOKUP(P2719,'Customer List'!B:C,2,)</f>
        <v>PUNE</v>
      </c>
      <c r="W2719" s="38"/>
      <c r="X2719" s="30">
        <v>45922</v>
      </c>
      <c r="Y2719" s="21">
        <f t="shared" si="282"/>
        <v>2</v>
      </c>
      <c r="Z2719" s="21" t="str">
        <f t="shared" si="283"/>
        <v>Saturday</v>
      </c>
      <c r="AA2719" s="21" t="str">
        <f t="shared" si="284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2719</v>
      </c>
      <c r="B2720" s="21" t="s">
        <v>3452</v>
      </c>
      <c r="C2720" s="30">
        <v>45910</v>
      </c>
      <c r="D2720" s="30">
        <v>45912</v>
      </c>
      <c r="E2720" s="47">
        <v>27</v>
      </c>
      <c r="F2720" s="47">
        <f t="shared" si="279"/>
        <v>2376</v>
      </c>
      <c r="G2720" s="48">
        <f t="shared" si="280"/>
        <v>2376</v>
      </c>
      <c r="H2720" s="21" t="s">
        <v>3453</v>
      </c>
      <c r="I2720" s="21"/>
      <c r="J2720" s="21">
        <v>1</v>
      </c>
      <c r="K2720" s="21">
        <v>1</v>
      </c>
      <c r="L2720" s="21">
        <f t="shared" si="281"/>
        <v>0</v>
      </c>
      <c r="M2720" s="21" t="s">
        <v>3521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2720</v>
      </c>
      <c r="B2721" s="21" t="s">
        <v>3452</v>
      </c>
      <c r="C2721" s="30">
        <v>45910</v>
      </c>
      <c r="D2721" s="30">
        <v>45912</v>
      </c>
      <c r="E2721" s="47">
        <v>25.8</v>
      </c>
      <c r="F2721" s="47">
        <f t="shared" si="279"/>
        <v>2270.4</v>
      </c>
      <c r="G2721" s="48">
        <f t="shared" si="280"/>
        <v>2270.4</v>
      </c>
      <c r="H2721" s="21" t="s">
        <v>3454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43.8</v>
      </c>
      <c r="F2722" s="47">
        <f t="shared" si="279"/>
        <v>3854.3999999999996</v>
      </c>
      <c r="G2722" s="48">
        <f t="shared" si="280"/>
        <v>3854.3999999999996</v>
      </c>
      <c r="H2722" s="21" t="s">
        <v>3455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7409.5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18</v>
      </c>
      <c r="F2723" s="47">
        <f t="shared" si="279"/>
        <v>1584</v>
      </c>
      <c r="G2723" s="48">
        <f t="shared" si="280"/>
        <v>1584</v>
      </c>
      <c r="H2723" s="21" t="s">
        <v>3456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3514</v>
      </c>
      <c r="N2723" s="30">
        <v>45913</v>
      </c>
      <c r="O2723" s="48">
        <v>3360</v>
      </c>
      <c r="P2723" s="21" t="s">
        <v>3457</v>
      </c>
      <c r="Q2723" s="21">
        <v>58155614370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PUNE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2723</v>
      </c>
      <c r="B2724" s="21" t="s">
        <v>3458</v>
      </c>
      <c r="C2724" s="30">
        <v>45910</v>
      </c>
      <c r="D2724" s="30">
        <v>45912</v>
      </c>
      <c r="E2724" s="47">
        <v>193.2</v>
      </c>
      <c r="F2724" s="47">
        <f t="shared" si="279"/>
        <v>17001.599999999999</v>
      </c>
      <c r="G2724" s="48">
        <f t="shared" si="280"/>
        <v>17001.599999999999</v>
      </c>
      <c r="H2724" s="21" t="s">
        <v>3459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3512</v>
      </c>
      <c r="N2724" s="30">
        <v>45913</v>
      </c>
      <c r="O2724" s="48">
        <v>30348.5</v>
      </c>
      <c r="P2724" s="21" t="s">
        <v>629</v>
      </c>
      <c r="Q2724" s="21">
        <v>58155619712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Gujrat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2724</v>
      </c>
      <c r="B2725" s="21" t="s">
        <v>3460</v>
      </c>
      <c r="C2725" s="30">
        <v>45910</v>
      </c>
      <c r="D2725" s="30">
        <v>45912</v>
      </c>
      <c r="E2725" s="47">
        <v>21</v>
      </c>
      <c r="F2725" s="47">
        <f t="shared" si="279"/>
        <v>1848</v>
      </c>
      <c r="G2725" s="48">
        <f t="shared" si="280"/>
        <v>1848</v>
      </c>
      <c r="H2725" s="21" t="s">
        <v>3461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3520</v>
      </c>
      <c r="N2725" s="30">
        <v>45913</v>
      </c>
      <c r="O2725" s="48">
        <v>3298.75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2725</v>
      </c>
      <c r="B2726" s="21" t="s">
        <v>3460</v>
      </c>
      <c r="C2726" s="30">
        <v>45910</v>
      </c>
      <c r="D2726" s="30">
        <v>45912</v>
      </c>
      <c r="E2726" s="47">
        <v>88.2</v>
      </c>
      <c r="F2726" s="47">
        <f t="shared" si="279"/>
        <v>7761.6</v>
      </c>
      <c r="G2726" s="48">
        <f t="shared" si="280"/>
        <v>7761.6</v>
      </c>
      <c r="H2726" s="21" t="s">
        <v>3462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13854.75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2726</v>
      </c>
      <c r="B2727" s="21" t="s">
        <v>3497</v>
      </c>
      <c r="C2727" s="30">
        <v>45911</v>
      </c>
      <c r="D2727" s="30">
        <v>45913</v>
      </c>
      <c r="E2727" s="47">
        <v>105.46</v>
      </c>
      <c r="F2727" s="47">
        <f t="shared" si="279"/>
        <v>9280.48</v>
      </c>
      <c r="G2727" s="48">
        <f t="shared" si="280"/>
        <v>9280.48</v>
      </c>
      <c r="H2727" s="21" t="s">
        <v>3470</v>
      </c>
      <c r="I2727" s="21" t="s">
        <v>4160</v>
      </c>
      <c r="J2727" s="21">
        <v>1</v>
      </c>
      <c r="K2727" s="21">
        <v>1</v>
      </c>
      <c r="L2727" s="21">
        <f t="shared" si="281"/>
        <v>0</v>
      </c>
      <c r="M2727" s="21" t="s">
        <v>3532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2"/>
        <v>2</v>
      </c>
      <c r="Z2727" s="21" t="str">
        <f t="shared" si="283"/>
        <v>Monday</v>
      </c>
      <c r="AA2727" s="21" t="str">
        <f t="shared" si="284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2727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3471</v>
      </c>
      <c r="I2728" s="21" t="s">
        <v>4161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3472</v>
      </c>
      <c r="I2729" s="21" t="s">
        <v>4162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3473</v>
      </c>
      <c r="I2730" s="21" t="s">
        <v>4163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3474</v>
      </c>
      <c r="I2731" s="21" t="s">
        <v>4164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3475</v>
      </c>
      <c r="I2732" s="21" t="s">
        <v>4165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3476</v>
      </c>
      <c r="I2733" s="21" t="s">
        <v>4166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3477</v>
      </c>
      <c r="I2734" s="21" t="s">
        <v>4167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3478</v>
      </c>
      <c r="I2735" s="21" t="s">
        <v>4168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3479</v>
      </c>
      <c r="I2736" s="21" t="s">
        <v>4169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3480</v>
      </c>
      <c r="I2737" s="21" t="s">
        <v>4170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126.88</v>
      </c>
      <c r="F2738" s="47">
        <f t="shared" si="279"/>
        <v>11165.439999999999</v>
      </c>
      <c r="G2738" s="48">
        <f t="shared" si="280"/>
        <v>11165.439999999999</v>
      </c>
      <c r="H2738" s="21" t="s">
        <v>3481</v>
      </c>
      <c r="I2738" s="21" t="s">
        <v>4171</v>
      </c>
      <c r="J2738" s="21">
        <v>1</v>
      </c>
      <c r="K2738" s="21">
        <v>1</v>
      </c>
      <c r="L2738" s="21">
        <f t="shared" si="281"/>
        <v>0</v>
      </c>
      <c r="M2738" s="21" t="s">
        <v>3614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ref="X2738:X2749" si="285">IF(OR(R2738 = "PRIYANKA MADAM", R2738 = "DEEPAK", R2738 = "PORTER"),N2738,"")</f>
        <v>45917</v>
      </c>
      <c r="Y2738" s="21">
        <f t="shared" si="282"/>
        <v>0</v>
      </c>
      <c r="Z2738" s="21" t="str">
        <f t="shared" si="283"/>
        <v>Wednesday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137.58000000000001</v>
      </c>
      <c r="F2739" s="47">
        <f t="shared" si="279"/>
        <v>12107.04</v>
      </c>
      <c r="G2739" s="48">
        <f t="shared" si="280"/>
        <v>12107.04</v>
      </c>
      <c r="H2739" s="21" t="s">
        <v>3482</v>
      </c>
      <c r="I2739" s="21" t="s">
        <v>4172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16805.03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85"/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79"/>
        <v>11165.439999999999</v>
      </c>
      <c r="G2740" s="48">
        <f t="shared" si="280"/>
        <v>11165.439999999999</v>
      </c>
      <c r="H2740" s="21" t="s">
        <v>3483</v>
      </c>
      <c r="I2740" s="21" t="s">
        <v>4173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85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105.46</v>
      </c>
      <c r="F2741" s="47">
        <f t="shared" si="279"/>
        <v>9280.48</v>
      </c>
      <c r="G2741" s="48">
        <f t="shared" si="280"/>
        <v>9280.48</v>
      </c>
      <c r="H2741" s="21" t="s">
        <v>3484</v>
      </c>
      <c r="I2741" s="21" t="s">
        <v>4174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12880.58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85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116.16</v>
      </c>
      <c r="F2742" s="47">
        <f t="shared" si="279"/>
        <v>10222.08</v>
      </c>
      <c r="G2742" s="48">
        <f t="shared" si="280"/>
        <v>10222.08</v>
      </c>
      <c r="H2742" s="21" t="s">
        <v>3485</v>
      </c>
      <c r="I2742" s="21" t="s">
        <v>4175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14188.73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85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126.88</v>
      </c>
      <c r="F2743" s="47">
        <f t="shared" si="279"/>
        <v>11165.439999999999</v>
      </c>
      <c r="G2743" s="48">
        <f t="shared" si="280"/>
        <v>11165.439999999999</v>
      </c>
      <c r="H2743" s="21" t="s">
        <v>3486</v>
      </c>
      <c r="I2743" s="21" t="s">
        <v>4176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15496.88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85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279.82</v>
      </c>
      <c r="F2744" s="47">
        <f t="shared" si="279"/>
        <v>24624.16</v>
      </c>
      <c r="G2744" s="48">
        <f t="shared" si="280"/>
        <v>24624.16</v>
      </c>
      <c r="H2744" s="21" t="s">
        <v>3487</v>
      </c>
      <c r="I2744" s="21" t="s">
        <v>4177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34177.769999999997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85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269.11</v>
      </c>
      <c r="F2745" s="47">
        <f t="shared" si="279"/>
        <v>23681.68</v>
      </c>
      <c r="G2745" s="48">
        <f t="shared" si="280"/>
        <v>23681.68</v>
      </c>
      <c r="H2745" s="21" t="s">
        <v>3488</v>
      </c>
      <c r="I2745" s="21" t="s">
        <v>4178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85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3489</v>
      </c>
      <c r="I2746" s="21" t="s">
        <v>4179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85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105.46</v>
      </c>
      <c r="F2747" s="47">
        <f t="shared" si="279"/>
        <v>9280.48</v>
      </c>
      <c r="G2747" s="48">
        <f t="shared" si="280"/>
        <v>9280.48</v>
      </c>
      <c r="H2747" s="21" t="s">
        <v>3490</v>
      </c>
      <c r="I2747" s="21" t="s">
        <v>4180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12880.58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85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148.30000000000001</v>
      </c>
      <c r="F2748" s="47">
        <f t="shared" si="279"/>
        <v>13050.400000000001</v>
      </c>
      <c r="G2748" s="48">
        <f t="shared" si="280"/>
        <v>13050.400000000001</v>
      </c>
      <c r="H2748" s="21" t="s">
        <v>3491</v>
      </c>
      <c r="I2748" s="21" t="s">
        <v>4181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18113.18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85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126.88</v>
      </c>
      <c r="F2749" s="47">
        <f t="shared" si="279"/>
        <v>11165.439999999999</v>
      </c>
      <c r="G2749" s="48">
        <f t="shared" si="280"/>
        <v>11165.439999999999</v>
      </c>
      <c r="H2749" s="21" t="s">
        <v>3492</v>
      </c>
      <c r="I2749" s="21" t="s">
        <v>4182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15496.88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85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374</v>
      </c>
      <c r="F2750" s="47">
        <f t="shared" si="279"/>
        <v>32912</v>
      </c>
      <c r="G2750" s="48">
        <f t="shared" si="280"/>
        <v>32912</v>
      </c>
      <c r="H2750" s="21" t="s">
        <v>3493</v>
      </c>
      <c r="I2750" s="21" t="s">
        <v>4183</v>
      </c>
      <c r="J2750" s="21">
        <v>1</v>
      </c>
      <c r="K2750" s="21">
        <v>1</v>
      </c>
      <c r="L2750" s="21">
        <f t="shared" si="281"/>
        <v>0</v>
      </c>
      <c r="M2750" s="21" t="s">
        <v>3528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82"/>
        <v>1</v>
      </c>
      <c r="Z2750" s="21" t="str">
        <f t="shared" si="283"/>
        <v>Monday</v>
      </c>
      <c r="AA2750" s="21" t="str">
        <f t="shared" si="284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3494</v>
      </c>
      <c r="I2751" s="21" t="s">
        <v>4184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587</v>
      </c>
      <c r="F2752" s="47">
        <f t="shared" si="279"/>
        <v>51656</v>
      </c>
      <c r="G2752" s="48">
        <f t="shared" si="280"/>
        <v>51656</v>
      </c>
      <c r="H2752" s="21" t="s">
        <v>3495</v>
      </c>
      <c r="I2752" s="21" t="s">
        <v>4185</v>
      </c>
      <c r="J2752" s="21">
        <v>1</v>
      </c>
      <c r="K2752" s="21">
        <v>1</v>
      </c>
      <c r="L2752" s="21">
        <f t="shared" si="281"/>
        <v>0</v>
      </c>
      <c r="M2752" s="21" t="s">
        <v>3526</v>
      </c>
      <c r="N2752" s="30">
        <v>45915</v>
      </c>
      <c r="O2752" s="48">
        <v>84088.77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82"/>
        <v>2</v>
      </c>
      <c r="Z2752" s="21" t="str">
        <f t="shared" si="283"/>
        <v>Monday</v>
      </c>
      <c r="AA2752" s="21" t="str">
        <f t="shared" si="284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185</v>
      </c>
      <c r="F2753" s="47">
        <f t="shared" si="279"/>
        <v>16280</v>
      </c>
      <c r="G2753" s="48">
        <f t="shared" si="280"/>
        <v>16280</v>
      </c>
      <c r="H2753" s="21" t="s">
        <v>372</v>
      </c>
      <c r="I2753" s="21" t="s">
        <v>4121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26960.53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393</v>
      </c>
      <c r="F2754" s="47">
        <f t="shared" si="279"/>
        <v>34584</v>
      </c>
      <c r="G2754" s="48">
        <f t="shared" si="280"/>
        <v>69168</v>
      </c>
      <c r="H2754" s="21" t="s">
        <v>364</v>
      </c>
      <c r="I2754" s="21" t="s">
        <v>4129</v>
      </c>
      <c r="J2754" s="21">
        <v>2</v>
      </c>
      <c r="K2754" s="21">
        <v>2</v>
      </c>
      <c r="L2754" s="21">
        <f t="shared" si="281"/>
        <v>0</v>
      </c>
      <c r="M2754" s="21" t="s">
        <v>3614</v>
      </c>
      <c r="N2754" s="30">
        <v>45917</v>
      </c>
      <c r="O2754" s="48">
        <v>96102</v>
      </c>
      <c r="P2754" s="21" t="s">
        <v>254</v>
      </c>
      <c r="Q2754" s="21" t="s">
        <v>636</v>
      </c>
      <c r="R2754" s="21" t="s">
        <v>723</v>
      </c>
      <c r="S2754" s="3">
        <v>4</v>
      </c>
      <c r="T2754" s="37"/>
      <c r="U2754" s="21" t="s">
        <v>320</v>
      </c>
      <c r="V2754" s="21" t="str">
        <f>VLOOKUP(P2754,'Customer List'!B:C,2,)</f>
        <v>Delhi</v>
      </c>
      <c r="W2754" s="38"/>
      <c r="X2754" s="30">
        <f>IF(OR(R2754 = "PRIYANKA MADAM", R2754 = "DEEPAK", R2754 = "PORTER"),N2754,"")</f>
        <v>45917</v>
      </c>
      <c r="Y2754" s="21">
        <f t="shared" si="282"/>
        <v>0</v>
      </c>
      <c r="Z2754" s="21" t="str">
        <f t="shared" si="283"/>
        <v>Wednesday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Local</v>
      </c>
    </row>
    <row r="2755" spans="1:29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3</v>
      </c>
      <c r="F2755" s="47">
        <f t="shared" ref="F2755:F2818" si="286">IF(AB2755="DOLLAR",E2755*88,E2755)</f>
        <v>264</v>
      </c>
      <c r="G2755" s="48">
        <f t="shared" ref="G2755:G2818" si="287">F2755*J2755</f>
        <v>264</v>
      </c>
      <c r="H2755" s="21" t="s">
        <v>3496</v>
      </c>
      <c r="I2755" s="21" t="s">
        <v>4419</v>
      </c>
      <c r="J2755" s="21">
        <v>1</v>
      </c>
      <c r="K2755" s="21">
        <v>1</v>
      </c>
      <c r="L2755" s="21">
        <f t="shared" ref="L2755:L2818" si="288">J2755-K2755</f>
        <v>0</v>
      </c>
      <c r="M2755" s="21" t="s">
        <v>3660</v>
      </c>
      <c r="N2755" s="30">
        <v>45920</v>
      </c>
      <c r="O2755" s="48">
        <v>0</v>
      </c>
      <c r="P2755" s="21" t="s">
        <v>839</v>
      </c>
      <c r="Q2755" s="21">
        <v>58155927664</v>
      </c>
      <c r="R2755" s="21" t="s">
        <v>40</v>
      </c>
      <c r="S2755" s="3">
        <v>-20</v>
      </c>
      <c r="T2755" s="37" t="s">
        <v>609</v>
      </c>
      <c r="U2755" s="21" t="s">
        <v>320</v>
      </c>
      <c r="V2755" s="21" t="str">
        <f>VLOOKUP(P2755,'Customer List'!B:C,2,)</f>
        <v>Hyderabad</v>
      </c>
      <c r="W2755" s="38"/>
      <c r="X2755" s="30">
        <v>45922</v>
      </c>
      <c r="Y2755" s="21">
        <f t="shared" ref="Y2755:Y2818" si="289">IF(X2755="", "", X2755-N2755)</f>
        <v>2</v>
      </c>
      <c r="Z2755" s="21" t="str">
        <f t="shared" ref="Z2755:Z2818" si="290">IF(N2755="", "", TEXT(N2755, "dddd"))</f>
        <v>Saturday</v>
      </c>
      <c r="AA2755" s="21" t="str">
        <f t="shared" ref="AA2755:AA2818" si="291">IF(X2755="", "", TEXT(X2755, "dddd"))</f>
        <v>Monday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2755</v>
      </c>
      <c r="B2756" s="21" t="s">
        <v>3498</v>
      </c>
      <c r="C2756" s="30">
        <v>45912</v>
      </c>
      <c r="D2756" s="30">
        <v>45915</v>
      </c>
      <c r="E2756" s="47">
        <v>104.8</v>
      </c>
      <c r="F2756" s="47">
        <f t="shared" si="286"/>
        <v>9222.4</v>
      </c>
      <c r="G2756" s="48">
        <f t="shared" si="287"/>
        <v>9222.4</v>
      </c>
      <c r="H2756" s="21" t="s">
        <v>665</v>
      </c>
      <c r="I2756" s="21" t="s">
        <v>4118</v>
      </c>
      <c r="J2756" s="21">
        <v>1</v>
      </c>
      <c r="K2756" s="21">
        <v>1</v>
      </c>
      <c r="L2756" s="21">
        <f t="shared" si="288"/>
        <v>0</v>
      </c>
      <c r="M2756" s="21" t="s">
        <v>3531</v>
      </c>
      <c r="N2756" s="30">
        <v>45915</v>
      </c>
      <c r="O2756" s="48">
        <v>16244</v>
      </c>
      <c r="P2756" s="21" t="s">
        <v>3499</v>
      </c>
      <c r="Q2756" s="21">
        <v>58155667743</v>
      </c>
      <c r="R2756" s="21" t="s">
        <v>40</v>
      </c>
      <c r="S2756" s="3">
        <v>4</v>
      </c>
      <c r="T2756" s="37"/>
      <c r="U2756" s="21" t="s">
        <v>507</v>
      </c>
      <c r="V2756" s="21" t="str">
        <f>VLOOKUP(P2756,'Customer List'!B:C,2,)</f>
        <v>Mumbai</v>
      </c>
      <c r="W2756" s="38"/>
      <c r="X2756" s="30">
        <v>45916</v>
      </c>
      <c r="Y2756" s="21">
        <f t="shared" si="289"/>
        <v>1</v>
      </c>
      <c r="Z2756" s="21" t="str">
        <f t="shared" si="290"/>
        <v>Monday</v>
      </c>
      <c r="AA2756" s="21" t="str">
        <f t="shared" si="291"/>
        <v>Tuesday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x14ac:dyDescent="0.25">
      <c r="A2757" s="21">
        <v>2756</v>
      </c>
      <c r="B2757" s="21" t="s">
        <v>3498</v>
      </c>
      <c r="C2757" s="30">
        <v>45912</v>
      </c>
      <c r="D2757" s="30">
        <v>45915</v>
      </c>
      <c r="E2757" s="47">
        <v>112.8</v>
      </c>
      <c r="F2757" s="47">
        <f t="shared" si="286"/>
        <v>9926.4</v>
      </c>
      <c r="G2757" s="48">
        <f t="shared" si="287"/>
        <v>39705.599999999999</v>
      </c>
      <c r="H2757" s="21">
        <v>41003</v>
      </c>
      <c r="I2757" s="21" t="s">
        <v>4127</v>
      </c>
      <c r="J2757" s="21">
        <v>4</v>
      </c>
      <c r="K2757" s="21"/>
      <c r="L2757" s="21">
        <f t="shared" si="288"/>
        <v>4</v>
      </c>
      <c r="M2757" s="21"/>
      <c r="N2757" s="30"/>
      <c r="O2757" s="48"/>
      <c r="P2757" s="21" t="s">
        <v>1145</v>
      </c>
      <c r="Q2757" s="21"/>
      <c r="R2757" s="21"/>
      <c r="S2757" s="3" t="s">
        <v>299</v>
      </c>
      <c r="T2757" s="37"/>
      <c r="U2757" s="21" t="s">
        <v>507</v>
      </c>
      <c r="V2757" s="21" t="str">
        <f>VLOOKUP(P2757,'Customer List'!B:C,2,)</f>
        <v>STOCK</v>
      </c>
      <c r="W2757" s="38" t="s">
        <v>1145</v>
      </c>
      <c r="X2757" s="30" t="str">
        <f t="shared" ref="X2757:X2764" si="292">IF(OR(R2757 = "PRIYANKA MADAM", R2757 = "DEEPAK", R2757 = "PORTER"),N2757,"")</f>
        <v/>
      </c>
      <c r="Y2757" s="21" t="str">
        <f t="shared" si="289"/>
        <v/>
      </c>
      <c r="Z2757" s="21" t="str">
        <f t="shared" si="290"/>
        <v/>
      </c>
      <c r="AA2757" s="21" t="str">
        <f t="shared" si="291"/>
        <v/>
      </c>
      <c r="AB2757" s="21" t="str">
        <f>VLOOKUP(U2757,'Currency Sheet'!A:C,3,)</f>
        <v>DOLLAR</v>
      </c>
      <c r="AC2757" s="42" t="str">
        <f>VLOOKUP(P2757,'Customer List'!B:D,3,)</f>
        <v>STOCK</v>
      </c>
    </row>
    <row r="2758" spans="1:29" x14ac:dyDescent="0.25">
      <c r="A2758" s="21">
        <v>2757</v>
      </c>
      <c r="B2758" s="21" t="s">
        <v>3559</v>
      </c>
      <c r="C2758" s="30">
        <v>45912</v>
      </c>
      <c r="D2758" s="30">
        <v>45916</v>
      </c>
      <c r="E2758" s="47">
        <v>5747.5</v>
      </c>
      <c r="F2758" s="47">
        <f t="shared" si="286"/>
        <v>505780</v>
      </c>
      <c r="G2758" s="48">
        <f t="shared" si="287"/>
        <v>505780</v>
      </c>
      <c r="H2758" s="21">
        <v>78176</v>
      </c>
      <c r="I2758" s="21" t="s">
        <v>4186</v>
      </c>
      <c r="J2758" s="21">
        <v>1</v>
      </c>
      <c r="K2758" s="21">
        <v>1</v>
      </c>
      <c r="L2758" s="21">
        <f t="shared" si="288"/>
        <v>0</v>
      </c>
      <c r="M2758" s="21" t="s">
        <v>3617</v>
      </c>
      <c r="N2758" s="30">
        <v>45918</v>
      </c>
      <c r="O2758" s="48">
        <v>1005812.5</v>
      </c>
      <c r="P2758" s="21" t="s">
        <v>3561</v>
      </c>
      <c r="Q2758" s="21" t="s">
        <v>636</v>
      </c>
      <c r="R2758" s="21" t="s">
        <v>3618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2"/>
        <v/>
      </c>
      <c r="Y2758" s="21" t="str">
        <f t="shared" si="289"/>
        <v/>
      </c>
      <c r="Z2758" s="21" t="str">
        <f t="shared" si="290"/>
        <v>Thursday</v>
      </c>
      <c r="AA2758" s="21" t="str">
        <f t="shared" si="291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2758</v>
      </c>
      <c r="B2759" s="21" t="s">
        <v>3559</v>
      </c>
      <c r="C2759" s="30">
        <v>45912</v>
      </c>
      <c r="D2759" s="30">
        <v>45916</v>
      </c>
      <c r="E2759" s="47">
        <v>6112.5</v>
      </c>
      <c r="F2759" s="47">
        <f t="shared" si="286"/>
        <v>537900</v>
      </c>
      <c r="G2759" s="48">
        <f t="shared" si="287"/>
        <v>537900</v>
      </c>
      <c r="H2759" s="21">
        <v>78589</v>
      </c>
      <c r="I2759" s="21" t="s">
        <v>4187</v>
      </c>
      <c r="J2759" s="21">
        <v>1</v>
      </c>
      <c r="K2759" s="21">
        <v>1</v>
      </c>
      <c r="L2759" s="21">
        <f t="shared" si="288"/>
        <v>0</v>
      </c>
      <c r="M2759" s="21" t="s">
        <v>3617</v>
      </c>
      <c r="N2759" s="30">
        <v>45918</v>
      </c>
      <c r="O2759" s="48">
        <v>1069687.5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2"/>
        <v/>
      </c>
      <c r="Y2759" s="21" t="str">
        <f t="shared" si="289"/>
        <v/>
      </c>
      <c r="Z2759" s="21" t="str">
        <f t="shared" si="290"/>
        <v>Thursday</v>
      </c>
      <c r="AA2759" s="21" t="str">
        <f t="shared" si="291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</v>
      </c>
      <c r="F2760" s="47">
        <f t="shared" si="286"/>
        <v>440</v>
      </c>
      <c r="G2760" s="48">
        <f t="shared" si="287"/>
        <v>1320</v>
      </c>
      <c r="H2760" s="21" t="s">
        <v>3553</v>
      </c>
      <c r="I2760" s="21" t="s">
        <v>4188</v>
      </c>
      <c r="J2760" s="21">
        <v>3</v>
      </c>
      <c r="K2760" s="21">
        <v>3</v>
      </c>
      <c r="L2760" s="21">
        <f t="shared" si="288"/>
        <v>0</v>
      </c>
      <c r="M2760" s="21" t="s">
        <v>3617</v>
      </c>
      <c r="N2760" s="30">
        <v>45918</v>
      </c>
      <c r="O2760" s="48">
        <v>44625</v>
      </c>
      <c r="P2760" s="21" t="s">
        <v>3561</v>
      </c>
      <c r="Q2760" s="21" t="s">
        <v>636</v>
      </c>
      <c r="R2760" s="21" t="s">
        <v>3618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2"/>
        <v/>
      </c>
      <c r="Y2760" s="21" t="str">
        <f t="shared" si="289"/>
        <v/>
      </c>
      <c r="Z2760" s="21" t="str">
        <f t="shared" si="290"/>
        <v>Thursday</v>
      </c>
      <c r="AA2760" s="21" t="str">
        <f t="shared" si="291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392.5</v>
      </c>
      <c r="F2761" s="47">
        <f t="shared" si="286"/>
        <v>34540</v>
      </c>
      <c r="G2761" s="48">
        <f t="shared" si="287"/>
        <v>103620</v>
      </c>
      <c r="H2761" s="21" t="s">
        <v>3554</v>
      </c>
      <c r="I2761" s="21" t="s">
        <v>4189</v>
      </c>
      <c r="J2761" s="21">
        <v>3</v>
      </c>
      <c r="K2761" s="21">
        <v>3</v>
      </c>
      <c r="L2761" s="21">
        <f t="shared" si="288"/>
        <v>0</v>
      </c>
      <c r="M2761" s="21" t="s">
        <v>3617</v>
      </c>
      <c r="N2761" s="30">
        <v>45918</v>
      </c>
      <c r="O2761" s="48">
        <v>206062.5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2"/>
        <v/>
      </c>
      <c r="Y2761" s="21" t="str">
        <f t="shared" si="289"/>
        <v/>
      </c>
      <c r="Z2761" s="21" t="str">
        <f t="shared" si="290"/>
        <v>Thursday</v>
      </c>
      <c r="AA2761" s="21" t="str">
        <f t="shared" si="291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415</v>
      </c>
      <c r="F2762" s="47">
        <f t="shared" si="286"/>
        <v>36520</v>
      </c>
      <c r="G2762" s="48">
        <f t="shared" si="287"/>
        <v>109560</v>
      </c>
      <c r="H2762" s="21" t="s">
        <v>3555</v>
      </c>
      <c r="I2762" s="21" t="s">
        <v>4190</v>
      </c>
      <c r="J2762" s="21">
        <v>3</v>
      </c>
      <c r="K2762" s="21">
        <v>3</v>
      </c>
      <c r="L2762" s="21">
        <f t="shared" si="288"/>
        <v>0</v>
      </c>
      <c r="M2762" s="21" t="s">
        <v>3617</v>
      </c>
      <c r="N2762" s="30">
        <v>45918</v>
      </c>
      <c r="O2762" s="48">
        <v>217875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2"/>
        <v/>
      </c>
      <c r="Y2762" s="21" t="str">
        <f t="shared" si="289"/>
        <v/>
      </c>
      <c r="Z2762" s="21" t="str">
        <f t="shared" si="290"/>
        <v>Thursday</v>
      </c>
      <c r="AA2762" s="21" t="str">
        <f t="shared" si="291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165</v>
      </c>
      <c r="F2763" s="47">
        <f t="shared" si="286"/>
        <v>14520</v>
      </c>
      <c r="G2763" s="48">
        <f t="shared" si="287"/>
        <v>43560</v>
      </c>
      <c r="H2763" s="21" t="s">
        <v>3556</v>
      </c>
      <c r="I2763" s="21" t="s">
        <v>4191</v>
      </c>
      <c r="J2763" s="21">
        <v>3</v>
      </c>
      <c r="K2763" s="21">
        <v>3</v>
      </c>
      <c r="L2763" s="21">
        <f t="shared" si="288"/>
        <v>0</v>
      </c>
      <c r="M2763" s="21" t="s">
        <v>3617</v>
      </c>
      <c r="N2763" s="30">
        <v>45918</v>
      </c>
      <c r="O2763" s="48">
        <v>86625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2"/>
        <v/>
      </c>
      <c r="Y2763" s="21" t="str">
        <f t="shared" si="289"/>
        <v/>
      </c>
      <c r="Z2763" s="21" t="str">
        <f t="shared" si="290"/>
        <v>Thursday</v>
      </c>
      <c r="AA2763" s="21" t="str">
        <f t="shared" si="291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522.5</v>
      </c>
      <c r="F2764" s="47">
        <f t="shared" si="286"/>
        <v>45980</v>
      </c>
      <c r="G2764" s="48">
        <f t="shared" si="287"/>
        <v>229900</v>
      </c>
      <c r="H2764" s="21" t="s">
        <v>3557</v>
      </c>
      <c r="I2764" s="21" t="s">
        <v>4192</v>
      </c>
      <c r="J2764" s="21">
        <v>5</v>
      </c>
      <c r="K2764" s="21">
        <v>5</v>
      </c>
      <c r="L2764" s="21">
        <f t="shared" si="288"/>
        <v>0</v>
      </c>
      <c r="M2764" s="21" t="s">
        <v>3617</v>
      </c>
      <c r="N2764" s="30">
        <v>45918</v>
      </c>
      <c r="O2764" s="48">
        <v>457187.5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2"/>
        <v/>
      </c>
      <c r="Y2764" s="21" t="str">
        <f t="shared" si="289"/>
        <v/>
      </c>
      <c r="Z2764" s="21" t="str">
        <f t="shared" si="290"/>
        <v>Thursday</v>
      </c>
      <c r="AA2764" s="21" t="str">
        <f t="shared" si="291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310</v>
      </c>
      <c r="F2765" s="47">
        <f t="shared" si="286"/>
        <v>27280</v>
      </c>
      <c r="G2765" s="48">
        <f t="shared" si="287"/>
        <v>27280</v>
      </c>
      <c r="H2765" s="21">
        <v>79700</v>
      </c>
      <c r="I2765" s="21" t="s">
        <v>4193</v>
      </c>
      <c r="J2765" s="21">
        <v>1</v>
      </c>
      <c r="K2765" s="21">
        <v>1</v>
      </c>
      <c r="L2765" s="21">
        <f t="shared" si="288"/>
        <v>0</v>
      </c>
      <c r="M2765" s="21" t="s">
        <v>3649</v>
      </c>
      <c r="N2765" s="30">
        <v>45920</v>
      </c>
      <c r="O2765" s="48">
        <v>75950</v>
      </c>
      <c r="P2765" s="21" t="s">
        <v>3560</v>
      </c>
      <c r="Q2765" s="21">
        <v>58155923000</v>
      </c>
      <c r="R2765" s="21" t="s">
        <v>40</v>
      </c>
      <c r="S2765" s="3">
        <v>-80</v>
      </c>
      <c r="T2765" s="37"/>
      <c r="U2765" s="21" t="s">
        <v>492</v>
      </c>
      <c r="V2765" s="21" t="str">
        <f>VLOOKUP(P2765,'Customer List'!B:C,2,)</f>
        <v>JAIPUR</v>
      </c>
      <c r="W2765" s="38"/>
      <c r="X2765" s="30">
        <v>45922</v>
      </c>
      <c r="Y2765" s="21">
        <f t="shared" si="289"/>
        <v>2</v>
      </c>
      <c r="Z2765" s="21" t="str">
        <f t="shared" si="290"/>
        <v>Saturday</v>
      </c>
      <c r="AA2765" s="21" t="str">
        <f t="shared" si="291"/>
        <v>Monday</v>
      </c>
      <c r="AB2765" s="21" t="str">
        <f>VLOOKUP(U2765,'Currency Sheet'!A:C,3,)</f>
        <v>DOLLAR</v>
      </c>
      <c r="AC2765" s="42" t="str">
        <f>VLOOKUP(P2765,'Customer List'!B:D,3,)</f>
        <v>OutStation</v>
      </c>
    </row>
    <row r="2766" spans="1:29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152.5</v>
      </c>
      <c r="F2766" s="47">
        <f t="shared" si="286"/>
        <v>13420</v>
      </c>
      <c r="G2766" s="48">
        <f t="shared" si="287"/>
        <v>13420</v>
      </c>
      <c r="H2766" s="21" t="s">
        <v>3558</v>
      </c>
      <c r="I2766" s="21" t="s">
        <v>4194</v>
      </c>
      <c r="J2766" s="21">
        <v>1</v>
      </c>
      <c r="K2766" s="21">
        <v>1</v>
      </c>
      <c r="L2766" s="21">
        <f t="shared" si="288"/>
        <v>0</v>
      </c>
      <c r="M2766" s="21" t="s">
        <v>3664</v>
      </c>
      <c r="N2766" s="30">
        <v>45918</v>
      </c>
      <c r="O2766" s="48">
        <v>0</v>
      </c>
      <c r="P2766" s="21" t="s">
        <v>3561</v>
      </c>
      <c r="Q2766" s="21" t="s">
        <v>636</v>
      </c>
      <c r="R2766" s="21" t="s">
        <v>3618</v>
      </c>
      <c r="S2766" s="3">
        <v>-80</v>
      </c>
      <c r="T2766" s="37" t="s">
        <v>609</v>
      </c>
      <c r="U2766" s="21" t="s">
        <v>492</v>
      </c>
      <c r="V2766" s="21" t="str">
        <f>VLOOKUP(P2766,'Customer List'!B:C,2,)</f>
        <v>DELHI</v>
      </c>
      <c r="W2766" s="38"/>
      <c r="X2766" s="30" t="str">
        <f>IF(OR(R2766 = "PRIYANKA MADAM", R2766 = "DEEPAK", R2766 = "PORTER"),N2766,"")</f>
        <v/>
      </c>
      <c r="Y2766" s="21" t="str">
        <f t="shared" si="289"/>
        <v/>
      </c>
      <c r="Z2766" s="21" t="str">
        <f t="shared" si="290"/>
        <v>Thursday</v>
      </c>
      <c r="AA2766" s="21" t="str">
        <f t="shared" si="291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2766</v>
      </c>
      <c r="B2767" s="21" t="s">
        <v>2648</v>
      </c>
      <c r="C2767" s="30">
        <v>45912</v>
      </c>
      <c r="D2767" s="30">
        <v>45916</v>
      </c>
      <c r="E2767" s="47">
        <v>0</v>
      </c>
      <c r="F2767" s="47">
        <f t="shared" si="286"/>
        <v>0</v>
      </c>
      <c r="G2767" s="48">
        <f t="shared" si="287"/>
        <v>0</v>
      </c>
      <c r="H2767" s="21" t="s">
        <v>3551</v>
      </c>
      <c r="I2767" s="21"/>
      <c r="J2767" s="21">
        <v>1</v>
      </c>
      <c r="K2767" s="21"/>
      <c r="L2767" s="21">
        <f t="shared" si="288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2294</v>
      </c>
      <c r="V2767" s="21" t="str">
        <f>VLOOKUP(P2767,'Customer List'!B:C,2,)</f>
        <v>Delhi</v>
      </c>
      <c r="W2767" s="38" t="s">
        <v>2648</v>
      </c>
      <c r="X2767" s="30" t="str">
        <f>IF(OR(R2767 = "PRIYANKA MADAM", R2767 = "DEEPAK", R2767 = "PORTER"),N2767,"")</f>
        <v/>
      </c>
      <c r="Y2767" s="21" t="str">
        <f t="shared" si="289"/>
        <v/>
      </c>
      <c r="Z2767" s="21" t="str">
        <f t="shared" si="290"/>
        <v/>
      </c>
      <c r="AA2767" s="21" t="str">
        <f t="shared" si="291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2767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86"/>
        <v>0</v>
      </c>
      <c r="G2768" s="48">
        <f t="shared" si="287"/>
        <v>0</v>
      </c>
      <c r="H2768" s="21" t="s">
        <v>3552</v>
      </c>
      <c r="I2768" s="21"/>
      <c r="J2768" s="21">
        <v>1</v>
      </c>
      <c r="K2768" s="21"/>
      <c r="L2768" s="21">
        <f t="shared" si="288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89"/>
        <v/>
      </c>
      <c r="Z2768" s="21" t="str">
        <f t="shared" si="290"/>
        <v/>
      </c>
      <c r="AA2768" s="21" t="str">
        <f t="shared" si="291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136.80000000000001</v>
      </c>
      <c r="F2769" s="47">
        <f t="shared" si="286"/>
        <v>12038.400000000001</v>
      </c>
      <c r="G2769" s="48">
        <f t="shared" si="287"/>
        <v>48153.600000000006</v>
      </c>
      <c r="H2769" s="21" t="s">
        <v>564</v>
      </c>
      <c r="I2769" s="21" t="s">
        <v>565</v>
      </c>
      <c r="J2769" s="21">
        <v>4</v>
      </c>
      <c r="K2769" s="21">
        <v>4</v>
      </c>
      <c r="L2769" s="21">
        <f t="shared" si="288"/>
        <v>0</v>
      </c>
      <c r="M2769" s="21" t="s">
        <v>3608</v>
      </c>
      <c r="N2769" s="30">
        <v>45920</v>
      </c>
      <c r="O2769" s="48">
        <v>60000</v>
      </c>
      <c r="P2769" s="21" t="s">
        <v>944</v>
      </c>
      <c r="Q2769" s="21">
        <v>58155928950</v>
      </c>
      <c r="R2769" s="21" t="s">
        <v>40</v>
      </c>
      <c r="S2769" s="3">
        <v>-20</v>
      </c>
      <c r="T2769" s="37"/>
      <c r="U2769" s="21" t="s">
        <v>3344</v>
      </c>
      <c r="V2769" s="21" t="str">
        <f>VLOOKUP(P2769,'Customer List'!B:C,2,)</f>
        <v>Banglore</v>
      </c>
      <c r="W2769" s="38"/>
      <c r="X2769" s="30">
        <v>45922</v>
      </c>
      <c r="Y2769" s="21">
        <f t="shared" si="289"/>
        <v>2</v>
      </c>
      <c r="Z2769" s="21" t="str">
        <f t="shared" si="290"/>
        <v>Saturday</v>
      </c>
      <c r="AA2769" s="21" t="str">
        <f t="shared" si="291"/>
        <v>Monday</v>
      </c>
      <c r="AB2769" s="21" t="str">
        <f>VLOOKUP(U2769,'Currency Sheet'!A:C,3,)</f>
        <v>DOLLAR</v>
      </c>
      <c r="AC2769" s="42" t="str">
        <f>VLOOKUP(P2769,'Customer List'!B:D,3,)</f>
        <v>OutStation</v>
      </c>
    </row>
    <row r="2770" spans="1:29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160</v>
      </c>
      <c r="F2770" s="47">
        <f t="shared" si="286"/>
        <v>14080</v>
      </c>
      <c r="G2770" s="48">
        <f t="shared" si="287"/>
        <v>56320</v>
      </c>
      <c r="H2770" s="21" t="s">
        <v>2778</v>
      </c>
      <c r="I2770" s="21" t="s">
        <v>4132</v>
      </c>
      <c r="J2770" s="21">
        <v>4</v>
      </c>
      <c r="K2770" s="21">
        <v>4</v>
      </c>
      <c r="L2770" s="21">
        <f t="shared" si="288"/>
        <v>0</v>
      </c>
      <c r="M2770" s="21" t="s">
        <v>3610</v>
      </c>
      <c r="N2770" s="30">
        <v>45916</v>
      </c>
      <c r="O2770" s="48">
        <v>84000</v>
      </c>
      <c r="P2770" s="21" t="s">
        <v>16</v>
      </c>
      <c r="Q2770" s="21" t="s">
        <v>636</v>
      </c>
      <c r="R2770" s="21" t="s">
        <v>637</v>
      </c>
      <c r="S2770" s="3">
        <v>-20</v>
      </c>
      <c r="T2770" s="37"/>
      <c r="U2770" s="21" t="s">
        <v>3344</v>
      </c>
      <c r="V2770" s="21" t="str">
        <f>VLOOKUP(P2770,'Customer List'!B:C,2,)</f>
        <v>Delhi</v>
      </c>
      <c r="W2770" s="38"/>
      <c r="X2770" s="30">
        <f t="shared" ref="X2770:X2801" si="293">IF(OR(R2770 = "PRIYANKA MADAM", R2770 = "DEEPAK", R2770 = "PORTER"),N2770,"")</f>
        <v>45916</v>
      </c>
      <c r="Y2770" s="21">
        <f t="shared" si="289"/>
        <v>0</v>
      </c>
      <c r="Z2770" s="21" t="str">
        <f t="shared" si="290"/>
        <v>Tuesday</v>
      </c>
      <c r="AA2770" s="21" t="str">
        <f t="shared" si="291"/>
        <v>Tuesday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682.5</v>
      </c>
      <c r="F2771" s="47">
        <f t="shared" si="286"/>
        <v>60060</v>
      </c>
      <c r="G2771" s="48">
        <f t="shared" si="287"/>
        <v>60060</v>
      </c>
      <c r="H2771" s="21" t="s">
        <v>3565</v>
      </c>
      <c r="I2771" s="21" t="s">
        <v>4195</v>
      </c>
      <c r="J2771" s="21">
        <v>1</v>
      </c>
      <c r="K2771" s="21">
        <v>1</v>
      </c>
      <c r="L2771" s="21">
        <f t="shared" si="288"/>
        <v>0</v>
      </c>
      <c r="M2771" s="21" t="s">
        <v>6191</v>
      </c>
      <c r="N2771" s="30">
        <v>45933</v>
      </c>
      <c r="O2771" s="48">
        <v>140562</v>
      </c>
      <c r="P2771" s="21" t="s">
        <v>1144</v>
      </c>
      <c r="Q2771" s="21" t="s">
        <v>636</v>
      </c>
      <c r="R2771" s="21" t="s">
        <v>637</v>
      </c>
      <c r="S2771" s="3">
        <v>4</v>
      </c>
      <c r="T2771" s="37" t="s">
        <v>6192</v>
      </c>
      <c r="U2771" s="21" t="s">
        <v>3344</v>
      </c>
      <c r="V2771" s="21" t="str">
        <f>VLOOKUP(P2771,'Customer List'!B:C,2,)</f>
        <v>DELHI</v>
      </c>
      <c r="W2771" s="38"/>
      <c r="X2771" s="30">
        <f t="shared" si="293"/>
        <v>45933</v>
      </c>
      <c r="Y2771" s="21">
        <f t="shared" si="289"/>
        <v>0</v>
      </c>
      <c r="Z2771" s="21" t="str">
        <f t="shared" si="290"/>
        <v>Friday</v>
      </c>
      <c r="AA2771" s="21" t="str">
        <f t="shared" si="291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2771</v>
      </c>
      <c r="B2772" s="21" t="s">
        <v>3567</v>
      </c>
      <c r="C2772" s="30">
        <v>45912</v>
      </c>
      <c r="D2772" s="30">
        <v>45918</v>
      </c>
      <c r="E2772" s="47">
        <v>169.4</v>
      </c>
      <c r="F2772" s="47">
        <f t="shared" si="286"/>
        <v>14907.2</v>
      </c>
      <c r="G2772" s="48">
        <f t="shared" si="287"/>
        <v>14907.2</v>
      </c>
      <c r="H2772" s="21">
        <v>100222</v>
      </c>
      <c r="I2772" s="21" t="s">
        <v>4035</v>
      </c>
      <c r="J2772" s="21">
        <v>1</v>
      </c>
      <c r="K2772" s="21">
        <v>1</v>
      </c>
      <c r="L2772" s="21">
        <f t="shared" si="288"/>
        <v>0</v>
      </c>
      <c r="M2772" s="21" t="s">
        <v>3624</v>
      </c>
      <c r="N2772" s="30">
        <v>45919</v>
      </c>
      <c r="O2772" s="48">
        <v>18190.84</v>
      </c>
      <c r="P2772" s="21" t="s">
        <v>49</v>
      </c>
      <c r="Q2772" s="21" t="s">
        <v>2070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93"/>
        <v>45919</v>
      </c>
      <c r="Y2772" s="21">
        <f t="shared" si="289"/>
        <v>0</v>
      </c>
      <c r="Z2772" s="21" t="str">
        <f t="shared" si="290"/>
        <v>Friday</v>
      </c>
      <c r="AA2772" s="21" t="str">
        <f t="shared" si="291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2772</v>
      </c>
      <c r="B2773" s="21" t="s">
        <v>3567</v>
      </c>
      <c r="C2773" s="30">
        <v>45912</v>
      </c>
      <c r="D2773" s="30">
        <v>45918</v>
      </c>
      <c r="E2773" s="47">
        <v>231.75</v>
      </c>
      <c r="F2773" s="47">
        <f t="shared" si="286"/>
        <v>20394</v>
      </c>
      <c r="G2773" s="48">
        <f t="shared" si="287"/>
        <v>20394</v>
      </c>
      <c r="H2773" s="21">
        <v>101243</v>
      </c>
      <c r="I2773" s="21" t="s">
        <v>4036</v>
      </c>
      <c r="J2773" s="21">
        <v>1</v>
      </c>
      <c r="K2773" s="21">
        <v>1</v>
      </c>
      <c r="L2773" s="21">
        <f t="shared" si="288"/>
        <v>0</v>
      </c>
      <c r="M2773" s="21" t="s">
        <v>3624</v>
      </c>
      <c r="N2773" s="30">
        <v>45919</v>
      </c>
      <c r="O2773" s="48">
        <v>23227.14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3"/>
        <v>45919</v>
      </c>
      <c r="Y2773" s="21">
        <f t="shared" si="289"/>
        <v>0</v>
      </c>
      <c r="Z2773" s="21" t="str">
        <f t="shared" si="290"/>
        <v>Friday</v>
      </c>
      <c r="AA2773" s="21" t="str">
        <f t="shared" si="291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226.8</v>
      </c>
      <c r="F2774" s="47">
        <f t="shared" si="286"/>
        <v>19958.400000000001</v>
      </c>
      <c r="G2774" s="48">
        <f t="shared" si="287"/>
        <v>19958.400000000001</v>
      </c>
      <c r="H2774" s="21">
        <v>103056</v>
      </c>
      <c r="I2774" s="21" t="s">
        <v>4037</v>
      </c>
      <c r="J2774" s="21">
        <v>1</v>
      </c>
      <c r="K2774" s="21">
        <v>1</v>
      </c>
      <c r="L2774" s="21">
        <f t="shared" si="288"/>
        <v>0</v>
      </c>
      <c r="M2774" s="21" t="s">
        <v>3624</v>
      </c>
      <c r="N2774" s="30">
        <v>45919</v>
      </c>
      <c r="O2774" s="48">
        <v>24354.68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3"/>
        <v>45919</v>
      </c>
      <c r="Y2774" s="21">
        <f t="shared" si="289"/>
        <v>0</v>
      </c>
      <c r="Z2774" s="21" t="str">
        <f t="shared" si="290"/>
        <v>Friday</v>
      </c>
      <c r="AA2774" s="21" t="str">
        <f t="shared" si="291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215.6</v>
      </c>
      <c r="F2775" s="47">
        <f t="shared" si="286"/>
        <v>18972.8</v>
      </c>
      <c r="G2775" s="48">
        <f t="shared" si="287"/>
        <v>18972.8</v>
      </c>
      <c r="H2775" s="21">
        <v>106310</v>
      </c>
      <c r="I2775" s="21" t="s">
        <v>4038</v>
      </c>
      <c r="J2775" s="21">
        <v>1</v>
      </c>
      <c r="K2775" s="21">
        <v>1</v>
      </c>
      <c r="L2775" s="21">
        <f t="shared" si="288"/>
        <v>0</v>
      </c>
      <c r="M2775" s="21" t="s">
        <v>3624</v>
      </c>
      <c r="N2775" s="30">
        <v>45919</v>
      </c>
      <c r="O2775" s="48">
        <v>23151.98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3"/>
        <v>45919</v>
      </c>
      <c r="Y2775" s="21">
        <f t="shared" si="289"/>
        <v>0</v>
      </c>
      <c r="Z2775" s="21" t="str">
        <f t="shared" si="290"/>
        <v>Friday</v>
      </c>
      <c r="AA2775" s="21" t="str">
        <f t="shared" si="291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177.75</v>
      </c>
      <c r="F2776" s="47">
        <f t="shared" si="286"/>
        <v>15642</v>
      </c>
      <c r="G2776" s="48">
        <f t="shared" si="287"/>
        <v>15642</v>
      </c>
      <c r="H2776" s="21">
        <v>107632</v>
      </c>
      <c r="I2776" s="21" t="s">
        <v>4039</v>
      </c>
      <c r="J2776" s="21">
        <v>1</v>
      </c>
      <c r="K2776" s="21">
        <v>1</v>
      </c>
      <c r="L2776" s="21">
        <f t="shared" si="288"/>
        <v>0</v>
      </c>
      <c r="M2776" s="21" t="s">
        <v>3624</v>
      </c>
      <c r="N2776" s="30">
        <v>45919</v>
      </c>
      <c r="O2776" s="48">
        <v>17814.990000000002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3"/>
        <v>45919</v>
      </c>
      <c r="Y2776" s="21">
        <f t="shared" si="289"/>
        <v>0</v>
      </c>
      <c r="Z2776" s="21" t="str">
        <f t="shared" si="290"/>
        <v>Friday</v>
      </c>
      <c r="AA2776" s="21" t="str">
        <f t="shared" si="291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37.799999999999997</v>
      </c>
      <c r="F2777" s="47">
        <f t="shared" si="286"/>
        <v>3326.3999999999996</v>
      </c>
      <c r="G2777" s="48">
        <f t="shared" si="287"/>
        <v>3326.3999999999996</v>
      </c>
      <c r="H2777" s="21">
        <v>115505</v>
      </c>
      <c r="I2777" s="21" t="s">
        <v>4040</v>
      </c>
      <c r="J2777" s="21">
        <v>1</v>
      </c>
      <c r="K2777" s="21">
        <v>1</v>
      </c>
      <c r="L2777" s="21">
        <f t="shared" si="288"/>
        <v>0</v>
      </c>
      <c r="M2777" s="21" t="s">
        <v>3624</v>
      </c>
      <c r="N2777" s="30">
        <v>45919</v>
      </c>
      <c r="O2777" s="48">
        <v>4059.11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3"/>
        <v>45919</v>
      </c>
      <c r="Y2777" s="21">
        <f t="shared" si="289"/>
        <v>0</v>
      </c>
      <c r="Z2777" s="21" t="str">
        <f t="shared" si="290"/>
        <v>Friday</v>
      </c>
      <c r="AA2777" s="21" t="str">
        <f t="shared" si="291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161.69999999999999</v>
      </c>
      <c r="F2778" s="47">
        <f t="shared" si="286"/>
        <v>14229.599999999999</v>
      </c>
      <c r="G2778" s="48">
        <f t="shared" si="287"/>
        <v>14229.599999999999</v>
      </c>
      <c r="H2778" s="21">
        <v>117318</v>
      </c>
      <c r="I2778" s="21" t="s">
        <v>4041</v>
      </c>
      <c r="J2778" s="21">
        <v>1</v>
      </c>
      <c r="K2778" s="21">
        <v>1</v>
      </c>
      <c r="L2778" s="21">
        <f t="shared" si="288"/>
        <v>0</v>
      </c>
      <c r="M2778" s="21" t="s">
        <v>3624</v>
      </c>
      <c r="N2778" s="30">
        <v>45919</v>
      </c>
      <c r="O2778" s="48">
        <v>17363.98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3"/>
        <v>45919</v>
      </c>
      <c r="Y2778" s="21">
        <f t="shared" si="289"/>
        <v>0</v>
      </c>
      <c r="Z2778" s="21" t="str">
        <f t="shared" si="290"/>
        <v>Friday</v>
      </c>
      <c r="AA2778" s="21" t="str">
        <f t="shared" si="291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227.25</v>
      </c>
      <c r="F2779" s="47">
        <f t="shared" si="286"/>
        <v>19998</v>
      </c>
      <c r="G2779" s="48">
        <f t="shared" si="287"/>
        <v>19998</v>
      </c>
      <c r="H2779" s="21">
        <v>119721</v>
      </c>
      <c r="I2779" s="21" t="s">
        <v>4042</v>
      </c>
      <c r="J2779" s="21">
        <v>1</v>
      </c>
      <c r="K2779" s="21">
        <v>1</v>
      </c>
      <c r="L2779" s="21">
        <f t="shared" si="288"/>
        <v>0</v>
      </c>
      <c r="M2779" s="21" t="s">
        <v>3624</v>
      </c>
      <c r="N2779" s="30">
        <v>45919</v>
      </c>
      <c r="O2779" s="48">
        <v>22776.13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3"/>
        <v>45919</v>
      </c>
      <c r="Y2779" s="21">
        <f t="shared" si="289"/>
        <v>0</v>
      </c>
      <c r="Z2779" s="21" t="str">
        <f t="shared" si="290"/>
        <v>Friday</v>
      </c>
      <c r="AA2779" s="21" t="str">
        <f t="shared" si="291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160.30000000000001</v>
      </c>
      <c r="F2780" s="47">
        <f t="shared" si="286"/>
        <v>14106.400000000001</v>
      </c>
      <c r="G2780" s="48">
        <f t="shared" si="287"/>
        <v>14106.400000000001</v>
      </c>
      <c r="H2780" s="21">
        <v>121610</v>
      </c>
      <c r="I2780" s="21" t="s">
        <v>4043</v>
      </c>
      <c r="J2780" s="21">
        <v>1</v>
      </c>
      <c r="K2780" s="21">
        <v>1</v>
      </c>
      <c r="L2780" s="21">
        <f t="shared" si="288"/>
        <v>0</v>
      </c>
      <c r="M2780" s="21" t="s">
        <v>3624</v>
      </c>
      <c r="N2780" s="30">
        <v>45919</v>
      </c>
      <c r="O2780" s="48">
        <v>17213.64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3"/>
        <v>45919</v>
      </c>
      <c r="Y2780" s="21">
        <f t="shared" si="289"/>
        <v>0</v>
      </c>
      <c r="Z2780" s="21" t="str">
        <f t="shared" si="290"/>
        <v>Friday</v>
      </c>
      <c r="AA2780" s="21" t="str">
        <f t="shared" si="291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30.1</v>
      </c>
      <c r="F2781" s="47">
        <f t="shared" si="286"/>
        <v>2648.8</v>
      </c>
      <c r="G2781" s="48">
        <f t="shared" si="287"/>
        <v>2648.8</v>
      </c>
      <c r="H2781" s="21">
        <v>123109</v>
      </c>
      <c r="I2781" s="21" t="s">
        <v>4044</v>
      </c>
      <c r="J2781" s="21">
        <v>1</v>
      </c>
      <c r="K2781" s="21">
        <v>1</v>
      </c>
      <c r="L2781" s="21">
        <f t="shared" si="288"/>
        <v>0</v>
      </c>
      <c r="M2781" s="21" t="s">
        <v>3624</v>
      </c>
      <c r="N2781" s="30">
        <v>45919</v>
      </c>
      <c r="O2781" s="48">
        <v>3232.36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3"/>
        <v>45919</v>
      </c>
      <c r="Y2781" s="21">
        <f t="shared" si="289"/>
        <v>0</v>
      </c>
      <c r="Z2781" s="21" t="str">
        <f t="shared" si="290"/>
        <v>Friday</v>
      </c>
      <c r="AA2781" s="21" t="str">
        <f t="shared" si="291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222.75</v>
      </c>
      <c r="F2782" s="47">
        <f t="shared" si="286"/>
        <v>19602</v>
      </c>
      <c r="G2782" s="48">
        <f t="shared" si="287"/>
        <v>39204</v>
      </c>
      <c r="H2782" s="21">
        <v>125219</v>
      </c>
      <c r="I2782" s="21" t="s">
        <v>4045</v>
      </c>
      <c r="J2782" s="21">
        <v>2</v>
      </c>
      <c r="K2782" s="21">
        <v>2</v>
      </c>
      <c r="L2782" s="21">
        <f t="shared" si="288"/>
        <v>0</v>
      </c>
      <c r="M2782" s="21" t="s">
        <v>3624</v>
      </c>
      <c r="N2782" s="30">
        <v>45919</v>
      </c>
      <c r="O2782" s="48">
        <f>22325.12*2</f>
        <v>44650.239999999998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3"/>
        <v>45919</v>
      </c>
      <c r="Y2782" s="21">
        <f t="shared" si="289"/>
        <v>0</v>
      </c>
      <c r="Z2782" s="21" t="str">
        <f t="shared" si="290"/>
        <v>Friday</v>
      </c>
      <c r="AA2782" s="21" t="str">
        <f t="shared" si="291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95.2</v>
      </c>
      <c r="F2783" s="47">
        <f t="shared" si="286"/>
        <v>8377.6</v>
      </c>
      <c r="G2783" s="48">
        <f t="shared" si="287"/>
        <v>8377.6</v>
      </c>
      <c r="H2783" s="21">
        <v>127647</v>
      </c>
      <c r="I2783" s="21" t="s">
        <v>4046</v>
      </c>
      <c r="J2783" s="21">
        <v>1</v>
      </c>
      <c r="K2783" s="21">
        <v>1</v>
      </c>
      <c r="L2783" s="21">
        <f t="shared" si="288"/>
        <v>0</v>
      </c>
      <c r="M2783" s="21" t="s">
        <v>3624</v>
      </c>
      <c r="N2783" s="30">
        <v>45919</v>
      </c>
      <c r="O2783" s="48">
        <v>10222.950000000001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3"/>
        <v>45919</v>
      </c>
      <c r="Y2783" s="21">
        <f t="shared" si="289"/>
        <v>0</v>
      </c>
      <c r="Z2783" s="21" t="str">
        <f t="shared" si="290"/>
        <v>Friday</v>
      </c>
      <c r="AA2783" s="21" t="str">
        <f t="shared" si="291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200.2</v>
      </c>
      <c r="F2784" s="47">
        <f t="shared" si="286"/>
        <v>17617.599999999999</v>
      </c>
      <c r="G2784" s="48">
        <f t="shared" si="287"/>
        <v>17617.599999999999</v>
      </c>
      <c r="H2784" s="21">
        <v>128016</v>
      </c>
      <c r="I2784" s="21" t="s">
        <v>4047</v>
      </c>
      <c r="J2784" s="21">
        <v>1</v>
      </c>
      <c r="K2784" s="21">
        <v>1</v>
      </c>
      <c r="L2784" s="21">
        <f t="shared" si="288"/>
        <v>0</v>
      </c>
      <c r="M2784" s="21" t="s">
        <v>3624</v>
      </c>
      <c r="N2784" s="30">
        <v>45919</v>
      </c>
      <c r="O2784" s="48">
        <v>21498.26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3"/>
        <v>45919</v>
      </c>
      <c r="Y2784" s="21">
        <f t="shared" si="289"/>
        <v>0</v>
      </c>
      <c r="Z2784" s="21" t="str">
        <f t="shared" si="290"/>
        <v>Friday</v>
      </c>
      <c r="AA2784" s="21" t="str">
        <f t="shared" si="291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212.1</v>
      </c>
      <c r="F2785" s="47">
        <f t="shared" si="286"/>
        <v>18664.8</v>
      </c>
      <c r="G2785" s="48">
        <f t="shared" si="287"/>
        <v>18664.8</v>
      </c>
      <c r="H2785" s="21">
        <v>133518</v>
      </c>
      <c r="I2785" s="21" t="s">
        <v>4048</v>
      </c>
      <c r="J2785" s="21">
        <v>1</v>
      </c>
      <c r="K2785" s="21">
        <v>1</v>
      </c>
      <c r="L2785" s="21">
        <f t="shared" si="288"/>
        <v>0</v>
      </c>
      <c r="M2785" s="21" t="s">
        <v>3624</v>
      </c>
      <c r="N2785" s="30">
        <v>45919</v>
      </c>
      <c r="O2785" s="48">
        <v>22776.13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3"/>
        <v>45919</v>
      </c>
      <c r="Y2785" s="21">
        <f t="shared" si="289"/>
        <v>0</v>
      </c>
      <c r="Z2785" s="21" t="str">
        <f t="shared" si="290"/>
        <v>Friday</v>
      </c>
      <c r="AA2785" s="21" t="str">
        <f t="shared" si="291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194.25</v>
      </c>
      <c r="F2786" s="47">
        <f t="shared" si="286"/>
        <v>17094</v>
      </c>
      <c r="G2786" s="48">
        <f t="shared" si="287"/>
        <v>17094</v>
      </c>
      <c r="H2786" s="21">
        <v>135221</v>
      </c>
      <c r="I2786" s="21" t="s">
        <v>4049</v>
      </c>
      <c r="J2786" s="21">
        <v>1</v>
      </c>
      <c r="K2786" s="21">
        <v>1</v>
      </c>
      <c r="L2786" s="21">
        <f t="shared" si="288"/>
        <v>0</v>
      </c>
      <c r="M2786" s="21" t="s">
        <v>3624</v>
      </c>
      <c r="N2786" s="30">
        <v>45919</v>
      </c>
      <c r="O2786" s="48">
        <v>19468.71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3"/>
        <v>45919</v>
      </c>
      <c r="Y2786" s="21">
        <f t="shared" si="289"/>
        <v>0</v>
      </c>
      <c r="Z2786" s="21" t="str">
        <f t="shared" si="290"/>
        <v>Friday</v>
      </c>
      <c r="AA2786" s="21" t="str">
        <f t="shared" si="291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259</v>
      </c>
      <c r="F2787" s="47">
        <f t="shared" si="286"/>
        <v>22792</v>
      </c>
      <c r="G2787" s="48">
        <f t="shared" si="287"/>
        <v>22792</v>
      </c>
      <c r="H2787" s="21">
        <v>149014</v>
      </c>
      <c r="I2787" s="21" t="s">
        <v>4050</v>
      </c>
      <c r="J2787" s="21">
        <v>1</v>
      </c>
      <c r="K2787" s="21">
        <v>1</v>
      </c>
      <c r="L2787" s="21">
        <f t="shared" si="288"/>
        <v>0</v>
      </c>
      <c r="M2787" s="21" t="s">
        <v>3624</v>
      </c>
      <c r="N2787" s="30">
        <v>45919</v>
      </c>
      <c r="O2787" s="48">
        <v>27812.44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3"/>
        <v>45919</v>
      </c>
      <c r="Y2787" s="21">
        <f t="shared" si="289"/>
        <v>0</v>
      </c>
      <c r="Z2787" s="21" t="str">
        <f t="shared" si="290"/>
        <v>Friday</v>
      </c>
      <c r="AA2787" s="21" t="str">
        <f t="shared" si="291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202.5</v>
      </c>
      <c r="F2788" s="47">
        <f t="shared" si="286"/>
        <v>17820</v>
      </c>
      <c r="G2788" s="48">
        <f t="shared" si="287"/>
        <v>17820</v>
      </c>
      <c r="H2788" s="21">
        <v>154319</v>
      </c>
      <c r="I2788" s="21" t="s">
        <v>4051</v>
      </c>
      <c r="J2788" s="21">
        <v>1</v>
      </c>
      <c r="K2788" s="21">
        <v>1</v>
      </c>
      <c r="L2788" s="21">
        <f t="shared" si="288"/>
        <v>0</v>
      </c>
      <c r="M2788" s="21" t="s">
        <v>3624</v>
      </c>
      <c r="N2788" s="30">
        <v>45919</v>
      </c>
      <c r="O2788" s="48">
        <v>20295.560000000001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3"/>
        <v>45919</v>
      </c>
      <c r="Y2788" s="21">
        <f t="shared" si="289"/>
        <v>0</v>
      </c>
      <c r="Z2788" s="21" t="str">
        <f t="shared" si="290"/>
        <v>Friday</v>
      </c>
      <c r="AA2788" s="21" t="str">
        <f t="shared" si="291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234.5</v>
      </c>
      <c r="F2789" s="47">
        <f t="shared" si="286"/>
        <v>20636</v>
      </c>
      <c r="G2789" s="48">
        <f t="shared" si="287"/>
        <v>20636</v>
      </c>
      <c r="H2789" s="21">
        <v>156104</v>
      </c>
      <c r="I2789" s="21" t="s">
        <v>4052</v>
      </c>
      <c r="J2789" s="21">
        <v>1</v>
      </c>
      <c r="K2789" s="21">
        <v>1</v>
      </c>
      <c r="L2789" s="21">
        <f t="shared" si="288"/>
        <v>0</v>
      </c>
      <c r="M2789" s="21" t="s">
        <v>3624</v>
      </c>
      <c r="N2789" s="30">
        <v>45919</v>
      </c>
      <c r="O2789" s="48">
        <v>25181.53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3"/>
        <v>45919</v>
      </c>
      <c r="Y2789" s="21">
        <f t="shared" si="289"/>
        <v>0</v>
      </c>
      <c r="Z2789" s="21" t="str">
        <f t="shared" si="290"/>
        <v>Friday</v>
      </c>
      <c r="AA2789" s="21" t="str">
        <f t="shared" si="291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210</v>
      </c>
      <c r="F2790" s="47">
        <f t="shared" si="286"/>
        <v>18480</v>
      </c>
      <c r="G2790" s="48">
        <f t="shared" si="287"/>
        <v>18480</v>
      </c>
      <c r="H2790" s="21">
        <v>156543</v>
      </c>
      <c r="I2790" s="21" t="s">
        <v>4053</v>
      </c>
      <c r="J2790" s="21">
        <v>1</v>
      </c>
      <c r="K2790" s="21">
        <v>1</v>
      </c>
      <c r="L2790" s="21">
        <f t="shared" si="288"/>
        <v>0</v>
      </c>
      <c r="M2790" s="21" t="s">
        <v>3624</v>
      </c>
      <c r="N2790" s="30">
        <v>45919</v>
      </c>
      <c r="O2790" s="48">
        <v>21047.25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3"/>
        <v>45919</v>
      </c>
      <c r="Y2790" s="21">
        <f t="shared" si="289"/>
        <v>0</v>
      </c>
      <c r="Z2790" s="21" t="str">
        <f t="shared" si="290"/>
        <v>Friday</v>
      </c>
      <c r="AA2790" s="21" t="str">
        <f t="shared" si="291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147</v>
      </c>
      <c r="F2791" s="47">
        <f t="shared" si="286"/>
        <v>12936</v>
      </c>
      <c r="G2791" s="48">
        <f t="shared" si="287"/>
        <v>12936</v>
      </c>
      <c r="H2791" s="21">
        <v>161214</v>
      </c>
      <c r="I2791" s="21" t="s">
        <v>4054</v>
      </c>
      <c r="J2791" s="21">
        <v>1</v>
      </c>
      <c r="K2791" s="21">
        <v>1</v>
      </c>
      <c r="L2791" s="21">
        <f t="shared" si="288"/>
        <v>0</v>
      </c>
      <c r="M2791" s="21" t="s">
        <v>3624</v>
      </c>
      <c r="N2791" s="30">
        <v>45919</v>
      </c>
      <c r="O2791" s="48">
        <v>15785.44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3"/>
        <v>45919</v>
      </c>
      <c r="Y2791" s="21">
        <f t="shared" si="289"/>
        <v>0</v>
      </c>
      <c r="Z2791" s="21" t="str">
        <f t="shared" si="290"/>
        <v>Friday</v>
      </c>
      <c r="AA2791" s="21" t="str">
        <f t="shared" si="291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90.3</v>
      </c>
      <c r="F2792" s="47">
        <f t="shared" si="286"/>
        <v>7946.4</v>
      </c>
      <c r="G2792" s="48">
        <f t="shared" si="287"/>
        <v>7946.4</v>
      </c>
      <c r="H2792" s="21">
        <v>302645</v>
      </c>
      <c r="I2792" s="21" t="s">
        <v>4055</v>
      </c>
      <c r="J2792" s="21">
        <v>1</v>
      </c>
      <c r="K2792" s="21">
        <v>1</v>
      </c>
      <c r="L2792" s="21">
        <f t="shared" si="288"/>
        <v>0</v>
      </c>
      <c r="M2792" s="21" t="s">
        <v>3623</v>
      </c>
      <c r="N2792" s="30">
        <v>45919</v>
      </c>
      <c r="O2792" s="48">
        <v>11636.12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3"/>
        <v>45919</v>
      </c>
      <c r="Y2792" s="21">
        <f t="shared" si="289"/>
        <v>0</v>
      </c>
      <c r="Z2792" s="21" t="str">
        <f t="shared" si="290"/>
        <v>Friday</v>
      </c>
      <c r="AA2792" s="21" t="str">
        <f t="shared" si="291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148.5</v>
      </c>
      <c r="F2793" s="47">
        <f t="shared" si="286"/>
        <v>13068</v>
      </c>
      <c r="G2793" s="48">
        <f t="shared" si="287"/>
        <v>13068</v>
      </c>
      <c r="H2793" s="21">
        <v>304035</v>
      </c>
      <c r="I2793" s="21" t="s">
        <v>4056</v>
      </c>
      <c r="J2793" s="21">
        <v>1</v>
      </c>
      <c r="K2793" s="21">
        <v>1</v>
      </c>
      <c r="L2793" s="21">
        <f t="shared" si="288"/>
        <v>0</v>
      </c>
      <c r="M2793" s="21" t="s">
        <v>3623</v>
      </c>
      <c r="N2793" s="30">
        <v>45919</v>
      </c>
      <c r="O2793" s="48">
        <v>17860.099999999999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3"/>
        <v>45919</v>
      </c>
      <c r="Y2793" s="21">
        <f t="shared" si="289"/>
        <v>0</v>
      </c>
      <c r="Z2793" s="21" t="str">
        <f t="shared" si="290"/>
        <v>Friday</v>
      </c>
      <c r="AA2793" s="21" t="str">
        <f t="shared" si="291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165</v>
      </c>
      <c r="F2794" s="47">
        <f t="shared" si="286"/>
        <v>14520</v>
      </c>
      <c r="G2794" s="48">
        <f t="shared" si="287"/>
        <v>14520</v>
      </c>
      <c r="H2794" s="21">
        <v>310933</v>
      </c>
      <c r="I2794" s="21" t="s">
        <v>4057</v>
      </c>
      <c r="J2794" s="21">
        <v>1</v>
      </c>
      <c r="K2794" s="21">
        <v>1</v>
      </c>
      <c r="L2794" s="21">
        <f t="shared" si="288"/>
        <v>0</v>
      </c>
      <c r="M2794" s="21" t="s">
        <v>3623</v>
      </c>
      <c r="N2794" s="30">
        <v>45919</v>
      </c>
      <c r="O2794" s="48">
        <v>19844.55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3"/>
        <v>45919</v>
      </c>
      <c r="Y2794" s="21">
        <f t="shared" si="289"/>
        <v>0</v>
      </c>
      <c r="Z2794" s="21" t="str">
        <f t="shared" si="290"/>
        <v>Friday</v>
      </c>
      <c r="AA2794" s="21" t="str">
        <f t="shared" si="291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86.8</v>
      </c>
      <c r="F2795" s="47">
        <f t="shared" si="286"/>
        <v>7638.4</v>
      </c>
      <c r="G2795" s="48">
        <f t="shared" si="287"/>
        <v>7638.4</v>
      </c>
      <c r="H2795" s="21">
        <v>317417</v>
      </c>
      <c r="I2795" s="21" t="s">
        <v>4058</v>
      </c>
      <c r="J2795" s="21">
        <v>1</v>
      </c>
      <c r="K2795" s="21">
        <v>1</v>
      </c>
      <c r="L2795" s="21">
        <f t="shared" si="288"/>
        <v>0</v>
      </c>
      <c r="M2795" s="21" t="s">
        <v>3623</v>
      </c>
      <c r="N2795" s="30">
        <v>45919</v>
      </c>
      <c r="O2795" s="48">
        <v>11185.11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3"/>
        <v>45919</v>
      </c>
      <c r="Y2795" s="21">
        <f t="shared" si="289"/>
        <v>0</v>
      </c>
      <c r="Z2795" s="21" t="str">
        <f t="shared" si="290"/>
        <v>Friday</v>
      </c>
      <c r="AA2795" s="21" t="str">
        <f t="shared" si="291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83.3</v>
      </c>
      <c r="F2796" s="47">
        <f t="shared" si="286"/>
        <v>7330.4</v>
      </c>
      <c r="G2796" s="48">
        <f t="shared" si="287"/>
        <v>7330.4</v>
      </c>
      <c r="H2796" s="21">
        <v>364102</v>
      </c>
      <c r="I2796" s="21" t="s">
        <v>4059</v>
      </c>
      <c r="J2796" s="21">
        <v>1</v>
      </c>
      <c r="K2796" s="21">
        <v>1</v>
      </c>
      <c r="L2796" s="21">
        <f t="shared" si="288"/>
        <v>0</v>
      </c>
      <c r="M2796" s="21" t="s">
        <v>3621</v>
      </c>
      <c r="N2796" s="30">
        <v>45919</v>
      </c>
      <c r="O2796" s="48">
        <v>10734.1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3"/>
        <v>45919</v>
      </c>
      <c r="Y2796" s="21">
        <f t="shared" si="289"/>
        <v>0</v>
      </c>
      <c r="Z2796" s="21" t="str">
        <f t="shared" si="290"/>
        <v>Friday</v>
      </c>
      <c r="AA2796" s="21" t="str">
        <f t="shared" si="291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430.5</v>
      </c>
      <c r="F2797" s="47">
        <f t="shared" si="286"/>
        <v>37884</v>
      </c>
      <c r="G2797" s="48">
        <f t="shared" si="287"/>
        <v>37884</v>
      </c>
      <c r="H2797" s="21">
        <v>422604</v>
      </c>
      <c r="I2797" s="21" t="s">
        <v>4000</v>
      </c>
      <c r="J2797" s="21">
        <v>1</v>
      </c>
      <c r="K2797" s="21">
        <v>1</v>
      </c>
      <c r="L2797" s="21">
        <f t="shared" si="288"/>
        <v>0</v>
      </c>
      <c r="M2797" s="21" t="s">
        <v>3621</v>
      </c>
      <c r="N2797" s="30">
        <v>45919</v>
      </c>
      <c r="O2797" s="48">
        <v>55474.54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3"/>
        <v>45919</v>
      </c>
      <c r="Y2797" s="21">
        <f t="shared" si="289"/>
        <v>0</v>
      </c>
      <c r="Z2797" s="21" t="str">
        <f t="shared" si="290"/>
        <v>Friday</v>
      </c>
      <c r="AA2797" s="21" t="str">
        <f t="shared" si="291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193.20000000000002</v>
      </c>
      <c r="F2798" s="47">
        <f t="shared" si="286"/>
        <v>17001.600000000002</v>
      </c>
      <c r="G2798" s="48">
        <f t="shared" si="287"/>
        <v>51004.800000000003</v>
      </c>
      <c r="H2798" s="21">
        <v>426803</v>
      </c>
      <c r="I2798" s="21" t="s">
        <v>4060</v>
      </c>
      <c r="J2798" s="21">
        <v>3</v>
      </c>
      <c r="K2798" s="21">
        <v>3</v>
      </c>
      <c r="L2798" s="21">
        <f t="shared" si="288"/>
        <v>0</v>
      </c>
      <c r="M2798" s="21" t="s">
        <v>3624</v>
      </c>
      <c r="N2798" s="30">
        <v>45919</v>
      </c>
      <c r="O2798" s="48">
        <v>62239.74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3"/>
        <v>45919</v>
      </c>
      <c r="Y2798" s="21">
        <f t="shared" si="289"/>
        <v>0</v>
      </c>
      <c r="Z2798" s="21" t="str">
        <f t="shared" si="290"/>
        <v>Friday</v>
      </c>
      <c r="AA2798" s="21" t="str">
        <f t="shared" si="291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212.25</v>
      </c>
      <c r="F2799" s="47">
        <f t="shared" si="286"/>
        <v>18678</v>
      </c>
      <c r="G2799" s="48">
        <f t="shared" si="287"/>
        <v>18678</v>
      </c>
      <c r="H2799" s="21">
        <v>505836</v>
      </c>
      <c r="I2799" s="21" t="s">
        <v>4061</v>
      </c>
      <c r="J2799" s="21">
        <v>1</v>
      </c>
      <c r="K2799" s="21">
        <v>1</v>
      </c>
      <c r="L2799" s="21">
        <f t="shared" si="288"/>
        <v>0</v>
      </c>
      <c r="M2799" s="21" t="s">
        <v>3624</v>
      </c>
      <c r="N2799" s="30">
        <v>45919</v>
      </c>
      <c r="O2799" s="48">
        <v>21272.76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3"/>
        <v>45919</v>
      </c>
      <c r="Y2799" s="21">
        <f t="shared" si="289"/>
        <v>0</v>
      </c>
      <c r="Z2799" s="21" t="str">
        <f t="shared" si="290"/>
        <v>Friday</v>
      </c>
      <c r="AA2799" s="21" t="str">
        <f t="shared" si="291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137.9</v>
      </c>
      <c r="F2800" s="47">
        <f t="shared" si="286"/>
        <v>12135.2</v>
      </c>
      <c r="G2800" s="48">
        <f t="shared" si="287"/>
        <v>12135.2</v>
      </c>
      <c r="H2800" s="21">
        <v>506304</v>
      </c>
      <c r="I2800" s="21" t="s">
        <v>4062</v>
      </c>
      <c r="J2800" s="21">
        <v>1</v>
      </c>
      <c r="K2800" s="21">
        <v>1</v>
      </c>
      <c r="L2800" s="21">
        <f t="shared" si="288"/>
        <v>0</v>
      </c>
      <c r="M2800" s="21" t="s">
        <v>3624</v>
      </c>
      <c r="N2800" s="30">
        <v>45919</v>
      </c>
      <c r="O2800" s="48">
        <v>14808.24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3"/>
        <v>45919</v>
      </c>
      <c r="Y2800" s="21">
        <f t="shared" si="289"/>
        <v>0</v>
      </c>
      <c r="Z2800" s="21" t="str">
        <f t="shared" si="290"/>
        <v>Friday</v>
      </c>
      <c r="AA2800" s="21" t="str">
        <f t="shared" si="291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349.3</v>
      </c>
      <c r="F2801" s="47">
        <f t="shared" si="286"/>
        <v>30738.400000000001</v>
      </c>
      <c r="G2801" s="48">
        <f t="shared" si="287"/>
        <v>30738.400000000001</v>
      </c>
      <c r="H2801" s="21">
        <v>576406</v>
      </c>
      <c r="I2801" s="21" t="s">
        <v>4063</v>
      </c>
      <c r="J2801" s="21">
        <v>1</v>
      </c>
      <c r="K2801" s="21">
        <v>1</v>
      </c>
      <c r="L2801" s="21">
        <f t="shared" si="288"/>
        <v>0</v>
      </c>
      <c r="M2801" s="21" t="s">
        <v>3622</v>
      </c>
      <c r="N2801" s="30">
        <v>45919</v>
      </c>
      <c r="O2801" s="48">
        <v>45011.05</v>
      </c>
      <c r="P2801" s="21" t="s">
        <v>49</v>
      </c>
      <c r="Q2801" s="21" t="s">
        <v>2070</v>
      </c>
      <c r="R2801" s="21" t="s">
        <v>637</v>
      </c>
      <c r="S2801" s="3">
        <v>-20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3"/>
        <v>45919</v>
      </c>
      <c r="Y2801" s="21">
        <f t="shared" si="289"/>
        <v>0</v>
      </c>
      <c r="Z2801" s="21" t="str">
        <f t="shared" si="290"/>
        <v>Friday</v>
      </c>
      <c r="AA2801" s="21" t="str">
        <f t="shared" si="291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2801</v>
      </c>
      <c r="B2802" s="21" t="s">
        <v>3568</v>
      </c>
      <c r="C2802" s="30">
        <v>45912</v>
      </c>
      <c r="D2802" s="30">
        <v>45918</v>
      </c>
      <c r="E2802" s="47">
        <v>121.1</v>
      </c>
      <c r="F2802" s="47">
        <f t="shared" si="286"/>
        <v>10656.8</v>
      </c>
      <c r="G2802" s="48">
        <f t="shared" si="287"/>
        <v>10656.8</v>
      </c>
      <c r="H2802" s="21">
        <v>101208</v>
      </c>
      <c r="I2802" s="21" t="s">
        <v>4064</v>
      </c>
      <c r="J2802" s="21">
        <v>1</v>
      </c>
      <c r="K2802" s="21">
        <v>1</v>
      </c>
      <c r="L2802" s="21">
        <f t="shared" si="288"/>
        <v>0</v>
      </c>
      <c r="M2802" s="21" t="s">
        <v>3631</v>
      </c>
      <c r="N2802" s="30">
        <v>45920</v>
      </c>
      <c r="O2802" s="48">
        <v>17429.75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9"/>
        <v>2</v>
      </c>
      <c r="Z2802" s="21" t="str">
        <f t="shared" si="290"/>
        <v>Saturday</v>
      </c>
      <c r="AA2802" s="21" t="str">
        <f t="shared" si="291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2802</v>
      </c>
      <c r="B2803" s="21" t="s">
        <v>3568</v>
      </c>
      <c r="C2803" s="30">
        <v>45912</v>
      </c>
      <c r="D2803" s="30">
        <v>45918</v>
      </c>
      <c r="E2803" s="47">
        <v>160.30000000000001</v>
      </c>
      <c r="F2803" s="47">
        <f t="shared" si="286"/>
        <v>14106.400000000001</v>
      </c>
      <c r="G2803" s="48">
        <f t="shared" si="287"/>
        <v>28212.800000000003</v>
      </c>
      <c r="H2803" s="21">
        <v>101320</v>
      </c>
      <c r="I2803" s="21" t="s">
        <v>4065</v>
      </c>
      <c r="J2803" s="21">
        <v>2</v>
      </c>
      <c r="K2803" s="21">
        <v>2</v>
      </c>
      <c r="L2803" s="21">
        <f t="shared" si="288"/>
        <v>0</v>
      </c>
      <c r="M2803" s="21" t="s">
        <v>3648</v>
      </c>
      <c r="N2803" s="30">
        <v>45920</v>
      </c>
      <c r="O2803" s="48">
        <v>42594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9"/>
        <v>2</v>
      </c>
      <c r="Z2803" s="21" t="str">
        <f t="shared" si="290"/>
        <v>Saturday</v>
      </c>
      <c r="AA2803" s="21" t="str">
        <f t="shared" si="291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65.8</v>
      </c>
      <c r="F2804" s="47">
        <f t="shared" si="286"/>
        <v>5790.4</v>
      </c>
      <c r="G2804" s="48">
        <f t="shared" si="287"/>
        <v>5790.4</v>
      </c>
      <c r="H2804" s="21">
        <v>103112</v>
      </c>
      <c r="I2804" s="21" t="s">
        <v>3920</v>
      </c>
      <c r="J2804" s="21">
        <v>1</v>
      </c>
      <c r="K2804" s="21">
        <v>1</v>
      </c>
      <c r="L2804" s="21">
        <f t="shared" si="288"/>
        <v>0</v>
      </c>
      <c r="M2804" s="21" t="s">
        <v>3631</v>
      </c>
      <c r="N2804" s="30">
        <v>45920</v>
      </c>
      <c r="O2804" s="48">
        <v>9470.5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9"/>
        <v>2</v>
      </c>
      <c r="Z2804" s="21" t="str">
        <f t="shared" si="290"/>
        <v>Saturday</v>
      </c>
      <c r="AA2804" s="21" t="str">
        <f t="shared" si="291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137.19999999999999</v>
      </c>
      <c r="F2805" s="47">
        <f t="shared" si="286"/>
        <v>12073.599999999999</v>
      </c>
      <c r="G2805" s="48">
        <f t="shared" si="287"/>
        <v>12073.599999999999</v>
      </c>
      <c r="H2805" s="21">
        <v>103116</v>
      </c>
      <c r="I2805" s="21" t="s">
        <v>3921</v>
      </c>
      <c r="J2805" s="21">
        <v>1</v>
      </c>
      <c r="K2805" s="21">
        <v>1</v>
      </c>
      <c r="L2805" s="21">
        <f t="shared" si="288"/>
        <v>0</v>
      </c>
      <c r="M2805" s="21" t="s">
        <v>3648</v>
      </c>
      <c r="N2805" s="30">
        <v>45920</v>
      </c>
      <c r="O2805" s="48">
        <v>18228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9"/>
        <v>2</v>
      </c>
      <c r="Z2805" s="21" t="str">
        <f t="shared" si="290"/>
        <v>Saturday</v>
      </c>
      <c r="AA2805" s="21" t="str">
        <f t="shared" si="291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150.5</v>
      </c>
      <c r="F2806" s="47">
        <f t="shared" si="286"/>
        <v>13244</v>
      </c>
      <c r="G2806" s="48">
        <f t="shared" si="287"/>
        <v>39732</v>
      </c>
      <c r="H2806" s="21">
        <v>103227</v>
      </c>
      <c r="I2806" s="21" t="s">
        <v>4066</v>
      </c>
      <c r="J2806" s="21">
        <v>3</v>
      </c>
      <c r="K2806" s="21">
        <v>3</v>
      </c>
      <c r="L2806" s="21">
        <f t="shared" si="288"/>
        <v>0</v>
      </c>
      <c r="M2806" s="21" t="s">
        <v>3648</v>
      </c>
      <c r="N2806" s="30">
        <v>45920</v>
      </c>
      <c r="O2806" s="48">
        <v>59985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9"/>
        <v>2</v>
      </c>
      <c r="Z2806" s="21" t="str">
        <f t="shared" si="290"/>
        <v>Saturday</v>
      </c>
      <c r="AA2806" s="21" t="str">
        <f t="shared" si="291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226.1</v>
      </c>
      <c r="F2807" s="47">
        <f t="shared" si="286"/>
        <v>19896.8</v>
      </c>
      <c r="G2807" s="48">
        <f t="shared" si="287"/>
        <v>19896.8</v>
      </c>
      <c r="H2807" s="21">
        <v>116420</v>
      </c>
      <c r="I2807" s="21" t="s">
        <v>4067</v>
      </c>
      <c r="J2807" s="21">
        <v>1</v>
      </c>
      <c r="K2807" s="21">
        <v>1</v>
      </c>
      <c r="L2807" s="21">
        <f t="shared" si="288"/>
        <v>0</v>
      </c>
      <c r="M2807" s="21" t="s">
        <v>3631</v>
      </c>
      <c r="N2807" s="30">
        <v>45920</v>
      </c>
      <c r="O2807" s="48">
        <v>32542.25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9"/>
        <v>2</v>
      </c>
      <c r="Z2807" s="21" t="str">
        <f t="shared" si="290"/>
        <v>Saturday</v>
      </c>
      <c r="AA2807" s="21" t="str">
        <f t="shared" si="291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231.75</v>
      </c>
      <c r="F2808" s="47">
        <f t="shared" si="286"/>
        <v>20394</v>
      </c>
      <c r="G2808" s="48">
        <f t="shared" si="287"/>
        <v>20394</v>
      </c>
      <c r="H2808" s="21">
        <v>117334</v>
      </c>
      <c r="I2808" s="21" t="s">
        <v>4068</v>
      </c>
      <c r="J2808" s="21">
        <v>1</v>
      </c>
      <c r="K2808" s="21">
        <v>1</v>
      </c>
      <c r="L2808" s="21">
        <f t="shared" si="288"/>
        <v>0</v>
      </c>
      <c r="M2808" s="21" t="s">
        <v>3631</v>
      </c>
      <c r="N2808" s="30">
        <v>45920</v>
      </c>
      <c r="O2808" s="48">
        <v>31131.75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9"/>
        <v>2</v>
      </c>
      <c r="Z2808" s="21" t="str">
        <f t="shared" si="290"/>
        <v>Saturday</v>
      </c>
      <c r="AA2808" s="21" t="str">
        <f t="shared" si="291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129.5</v>
      </c>
      <c r="F2809" s="47">
        <f t="shared" si="286"/>
        <v>11396</v>
      </c>
      <c r="G2809" s="48">
        <f t="shared" si="287"/>
        <v>11396</v>
      </c>
      <c r="H2809" s="21">
        <v>123108</v>
      </c>
      <c r="I2809" s="21" t="s">
        <v>4069</v>
      </c>
      <c r="J2809" s="21">
        <v>1</v>
      </c>
      <c r="K2809" s="21">
        <v>1</v>
      </c>
      <c r="L2809" s="21">
        <f t="shared" si="288"/>
        <v>0</v>
      </c>
      <c r="M2809" s="21" t="s">
        <v>3631</v>
      </c>
      <c r="N2809" s="30">
        <v>45920</v>
      </c>
      <c r="O2809" s="48">
        <v>18638.75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9"/>
        <v>2</v>
      </c>
      <c r="Z2809" s="21" t="str">
        <f t="shared" si="290"/>
        <v>Saturday</v>
      </c>
      <c r="AA2809" s="21" t="str">
        <f t="shared" si="291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212.1</v>
      </c>
      <c r="F2810" s="47">
        <f t="shared" si="286"/>
        <v>18664.8</v>
      </c>
      <c r="G2810" s="48">
        <f t="shared" si="287"/>
        <v>18664.8</v>
      </c>
      <c r="H2810" s="21">
        <v>127624</v>
      </c>
      <c r="I2810" s="21" t="s">
        <v>4070</v>
      </c>
      <c r="J2810" s="21">
        <v>1</v>
      </c>
      <c r="K2810" s="21">
        <v>1</v>
      </c>
      <c r="L2810" s="21">
        <f t="shared" si="288"/>
        <v>0</v>
      </c>
      <c r="M2810" s="21" t="s">
        <v>3631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9"/>
        <v>2</v>
      </c>
      <c r="Z2810" s="21" t="str">
        <f t="shared" si="290"/>
        <v>Saturday</v>
      </c>
      <c r="AA2810" s="21" t="str">
        <f t="shared" si="291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234.5</v>
      </c>
      <c r="F2811" s="47">
        <f t="shared" si="286"/>
        <v>20636</v>
      </c>
      <c r="G2811" s="48">
        <f t="shared" si="287"/>
        <v>20636</v>
      </c>
      <c r="H2811" s="21">
        <v>128012</v>
      </c>
      <c r="I2811" s="21" t="s">
        <v>4071</v>
      </c>
      <c r="J2811" s="21">
        <v>1</v>
      </c>
      <c r="K2811" s="21">
        <v>1</v>
      </c>
      <c r="L2811" s="21">
        <f t="shared" si="288"/>
        <v>0</v>
      </c>
      <c r="M2811" s="21" t="s">
        <v>3631</v>
      </c>
      <c r="N2811" s="30">
        <v>45920</v>
      </c>
      <c r="O2811" s="48">
        <v>33751.25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9"/>
        <v>2</v>
      </c>
      <c r="Z2811" s="21" t="str">
        <f t="shared" si="290"/>
        <v>Saturday</v>
      </c>
      <c r="AA2811" s="21" t="str">
        <f t="shared" si="291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227.25</v>
      </c>
      <c r="F2812" s="47">
        <f t="shared" si="286"/>
        <v>19998</v>
      </c>
      <c r="G2812" s="48">
        <f t="shared" si="287"/>
        <v>19998</v>
      </c>
      <c r="H2812" s="21">
        <v>141727</v>
      </c>
      <c r="I2812" s="21" t="s">
        <v>4072</v>
      </c>
      <c r="J2812" s="21">
        <v>1</v>
      </c>
      <c r="K2812" s="21">
        <v>1</v>
      </c>
      <c r="L2812" s="21">
        <f t="shared" si="288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89"/>
        <v>2</v>
      </c>
      <c r="Z2812" s="21" t="str">
        <f t="shared" si="290"/>
        <v>Saturday</v>
      </c>
      <c r="AA2812" s="21" t="str">
        <f t="shared" si="291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193.2</v>
      </c>
      <c r="F2813" s="47">
        <f t="shared" si="286"/>
        <v>17001.599999999999</v>
      </c>
      <c r="G2813" s="48">
        <f t="shared" si="287"/>
        <v>17001.599999999999</v>
      </c>
      <c r="H2813" s="21">
        <v>156604</v>
      </c>
      <c r="I2813" s="21" t="s">
        <v>3938</v>
      </c>
      <c r="J2813" s="21">
        <v>1</v>
      </c>
      <c r="K2813" s="21">
        <v>1</v>
      </c>
      <c r="L2813" s="21">
        <f t="shared" si="288"/>
        <v>0</v>
      </c>
      <c r="M2813" s="21" t="s">
        <v>3644</v>
      </c>
      <c r="N2813" s="30">
        <v>45920</v>
      </c>
      <c r="O2813" s="48">
        <v>20964.96</v>
      </c>
      <c r="P2813" s="21" t="s">
        <v>276</v>
      </c>
      <c r="Q2813" s="21">
        <v>58155927303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Pune</v>
      </c>
      <c r="W2813" s="38"/>
      <c r="X2813" s="30">
        <v>45923</v>
      </c>
      <c r="Y2813" s="21">
        <f t="shared" si="289"/>
        <v>3</v>
      </c>
      <c r="Z2813" s="21" t="str">
        <f t="shared" si="290"/>
        <v>Saturday</v>
      </c>
      <c r="AA2813" s="21" t="str">
        <f t="shared" si="291"/>
        <v>Tuesday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157.5</v>
      </c>
      <c r="F2814" s="47">
        <f t="shared" si="286"/>
        <v>13860</v>
      </c>
      <c r="G2814" s="48">
        <f t="shared" si="287"/>
        <v>27720</v>
      </c>
      <c r="H2814" s="21">
        <v>159214</v>
      </c>
      <c r="I2814" s="21" t="s">
        <v>4073</v>
      </c>
      <c r="J2814" s="21">
        <v>2</v>
      </c>
      <c r="K2814" s="21">
        <v>2</v>
      </c>
      <c r="L2814" s="21">
        <f t="shared" si="288"/>
        <v>0</v>
      </c>
      <c r="M2814" s="21" t="s">
        <v>3631</v>
      </c>
      <c r="N2814" s="30">
        <v>45920</v>
      </c>
      <c r="O2814" s="48">
        <v>45337.5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89"/>
        <v>2</v>
      </c>
      <c r="Z2814" s="21" t="str">
        <f t="shared" si="290"/>
        <v>Saturday</v>
      </c>
      <c r="AA2814" s="21" t="str">
        <f t="shared" si="291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68.599999999999994</v>
      </c>
      <c r="F2815" s="47">
        <f t="shared" si="286"/>
        <v>6036.7999999999993</v>
      </c>
      <c r="G2815" s="48">
        <f t="shared" si="287"/>
        <v>30183.999999999996</v>
      </c>
      <c r="H2815" s="21">
        <v>300602</v>
      </c>
      <c r="I2815" s="21" t="s">
        <v>4074</v>
      </c>
      <c r="J2815" s="21">
        <v>5</v>
      </c>
      <c r="K2815" s="21">
        <v>5</v>
      </c>
      <c r="L2815" s="21">
        <f t="shared" si="288"/>
        <v>0</v>
      </c>
      <c r="M2815" s="21" t="s">
        <v>3646</v>
      </c>
      <c r="N2815" s="30">
        <v>45920</v>
      </c>
      <c r="O2815" s="48">
        <v>53165</v>
      </c>
      <c r="P2815" s="21" t="s">
        <v>630</v>
      </c>
      <c r="Q2815" s="21">
        <v>58155919651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Telangana</v>
      </c>
      <c r="W2815" s="38"/>
      <c r="X2815" s="30">
        <v>45922</v>
      </c>
      <c r="Y2815" s="21">
        <f t="shared" si="289"/>
        <v>2</v>
      </c>
      <c r="Z2815" s="21" t="str">
        <f t="shared" si="290"/>
        <v>Saturday</v>
      </c>
      <c r="AA2815" s="21" t="str">
        <f t="shared" si="291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297</v>
      </c>
      <c r="F2816" s="47">
        <f t="shared" si="286"/>
        <v>26136</v>
      </c>
      <c r="G2816" s="48">
        <f t="shared" si="287"/>
        <v>78408</v>
      </c>
      <c r="H2816" s="21">
        <v>301044</v>
      </c>
      <c r="I2816" s="21" t="s">
        <v>4075</v>
      </c>
      <c r="J2816" s="21">
        <v>3</v>
      </c>
      <c r="K2816" s="21">
        <v>3</v>
      </c>
      <c r="L2816" s="21">
        <f t="shared" si="288"/>
        <v>0</v>
      </c>
      <c r="M2816" s="21" t="s">
        <v>3631</v>
      </c>
      <c r="N2816" s="30">
        <v>45920</v>
      </c>
      <c r="O2816" s="48">
        <v>119691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9"/>
        <v>2</v>
      </c>
      <c r="Z2816" s="21" t="str">
        <f t="shared" si="290"/>
        <v>Saturday</v>
      </c>
      <c r="AA2816" s="21" t="str">
        <f t="shared" si="291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207.9</v>
      </c>
      <c r="F2817" s="47">
        <f t="shared" si="286"/>
        <v>18295.2</v>
      </c>
      <c r="G2817" s="48">
        <f t="shared" si="287"/>
        <v>54885.600000000006</v>
      </c>
      <c r="H2817" s="21">
        <v>302910</v>
      </c>
      <c r="I2817" s="21" t="s">
        <v>4076</v>
      </c>
      <c r="J2817" s="21">
        <v>3</v>
      </c>
      <c r="K2817" s="21">
        <v>3</v>
      </c>
      <c r="L2817" s="21">
        <f t="shared" si="288"/>
        <v>0</v>
      </c>
      <c r="M2817" s="21" t="s">
        <v>3631</v>
      </c>
      <c r="N2817" s="30">
        <v>45920</v>
      </c>
      <c r="O2817" s="48">
        <v>89768.25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89"/>
        <v>2</v>
      </c>
      <c r="Z2817" s="21" t="str">
        <f t="shared" si="290"/>
        <v>Saturday</v>
      </c>
      <c r="AA2817" s="21" t="str">
        <f t="shared" si="291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153</v>
      </c>
      <c r="F2818" s="47">
        <f t="shared" si="286"/>
        <v>13464</v>
      </c>
      <c r="G2818" s="48">
        <f t="shared" si="287"/>
        <v>26928</v>
      </c>
      <c r="H2818" s="21">
        <v>303529</v>
      </c>
      <c r="I2818" s="21" t="s">
        <v>4077</v>
      </c>
      <c r="J2818" s="21">
        <v>2</v>
      </c>
      <c r="K2818" s="21">
        <v>2</v>
      </c>
      <c r="L2818" s="21">
        <f t="shared" si="288"/>
        <v>0</v>
      </c>
      <c r="M2818" s="21" t="s">
        <v>3625</v>
      </c>
      <c r="N2818" s="30">
        <v>45923</v>
      </c>
      <c r="O2818" s="48">
        <v>46165</v>
      </c>
      <c r="P2818" s="21" t="s">
        <v>652</v>
      </c>
      <c r="Q2818" s="21" t="s">
        <v>2070</v>
      </c>
      <c r="R2818" s="21" t="s">
        <v>637</v>
      </c>
      <c r="S2818" s="3">
        <v>4</v>
      </c>
      <c r="T2818" s="37" t="s">
        <v>3679</v>
      </c>
      <c r="U2818" s="21" t="s">
        <v>18</v>
      </c>
      <c r="V2818" s="21" t="str">
        <f>VLOOKUP(P2818,'Customer List'!B:C,2,)</f>
        <v>Delhi</v>
      </c>
      <c r="W2818" s="38"/>
      <c r="X2818" s="30">
        <f>IF(OR(R2818 = "PRIYANKA MADAM", R2818 = "DEEPAK", R2818 = "PORTER"),N2818,"")</f>
        <v>45923</v>
      </c>
      <c r="Y2818" s="21">
        <f t="shared" si="289"/>
        <v>0</v>
      </c>
      <c r="Z2818" s="21" t="str">
        <f t="shared" si="290"/>
        <v>Tuesday</v>
      </c>
      <c r="AA2818" s="21" t="str">
        <f t="shared" si="291"/>
        <v>Tuesday</v>
      </c>
      <c r="AB2818" s="21" t="str">
        <f>VLOOKUP(U2818,'Currency Sheet'!A:C,3,)</f>
        <v>DOLLAR</v>
      </c>
      <c r="AC2818" s="42" t="str">
        <f>VLOOKUP(P2818,'Customer List'!B:D,3,)</f>
        <v>Local</v>
      </c>
    </row>
    <row r="2819" spans="1:29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300.75</v>
      </c>
      <c r="F2819" s="47">
        <f t="shared" ref="F2819:F2882" si="294">IF(AB2819="DOLLAR",E2819*88,E2819)</f>
        <v>26466</v>
      </c>
      <c r="G2819" s="48">
        <f t="shared" ref="G2819:G2882" si="295">F2819*J2819</f>
        <v>79398</v>
      </c>
      <c r="H2819" s="21">
        <v>304042</v>
      </c>
      <c r="I2819" s="21" t="s">
        <v>3888</v>
      </c>
      <c r="J2819" s="21">
        <v>3</v>
      </c>
      <c r="K2819" s="21">
        <v>3</v>
      </c>
      <c r="L2819" s="21">
        <f t="shared" ref="L2819:L2882" si="296">J2819-K2819</f>
        <v>0</v>
      </c>
      <c r="M2819" s="21" t="s">
        <v>3631</v>
      </c>
      <c r="N2819" s="30">
        <v>45920</v>
      </c>
      <c r="O2819" s="48">
        <v>121202.25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ref="Y2819:Y2882" si="297">IF(X2819="", "", X2819-N2819)</f>
        <v>2</v>
      </c>
      <c r="Z2819" s="21" t="str">
        <f t="shared" ref="Z2819:Z2882" si="298">IF(N2819="", "", TEXT(N2819, "dddd"))</f>
        <v>Saturday</v>
      </c>
      <c r="AA2819" s="21" t="str">
        <f t="shared" ref="AA2819:AA2882" si="299"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185.5</v>
      </c>
      <c r="F2820" s="47">
        <f t="shared" si="294"/>
        <v>16324</v>
      </c>
      <c r="G2820" s="48">
        <f t="shared" si="295"/>
        <v>32648</v>
      </c>
      <c r="H2820" s="21">
        <v>304120</v>
      </c>
      <c r="I2820" s="21" t="s">
        <v>4078</v>
      </c>
      <c r="J2820" s="21">
        <v>2</v>
      </c>
      <c r="K2820" s="21">
        <v>2</v>
      </c>
      <c r="L2820" s="21">
        <f t="shared" si="296"/>
        <v>0</v>
      </c>
      <c r="M2820" s="21" t="s">
        <v>3631</v>
      </c>
      <c r="N2820" s="30">
        <v>45920</v>
      </c>
      <c r="O2820" s="48">
        <v>53397.5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7"/>
        <v>2</v>
      </c>
      <c r="Z2820" s="21" t="str">
        <f t="shared" si="298"/>
        <v>Saturday</v>
      </c>
      <c r="AA2820" s="21" t="str">
        <f t="shared" si="299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226.1</v>
      </c>
      <c r="F2821" s="47">
        <f t="shared" si="294"/>
        <v>19896.8</v>
      </c>
      <c r="G2821" s="48">
        <f t="shared" si="295"/>
        <v>59690.399999999994</v>
      </c>
      <c r="H2821" s="21">
        <v>305636</v>
      </c>
      <c r="I2821" s="21" t="s">
        <v>4079</v>
      </c>
      <c r="J2821" s="21">
        <v>3</v>
      </c>
      <c r="K2821" s="21">
        <v>3</v>
      </c>
      <c r="L2821" s="21">
        <f t="shared" si="296"/>
        <v>0</v>
      </c>
      <c r="M2821" s="21" t="s">
        <v>3631</v>
      </c>
      <c r="N2821" s="30">
        <v>45920</v>
      </c>
      <c r="O2821" s="48">
        <v>97626.75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297"/>
        <v>2</v>
      </c>
      <c r="Z2821" s="21" t="str">
        <f t="shared" si="298"/>
        <v>Saturday</v>
      </c>
      <c r="AA2821" s="21" t="str">
        <f t="shared" si="299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318</v>
      </c>
      <c r="F2822" s="47">
        <f t="shared" si="294"/>
        <v>27984</v>
      </c>
      <c r="G2822" s="48">
        <f t="shared" si="295"/>
        <v>27984</v>
      </c>
      <c r="H2822" s="21">
        <v>308120</v>
      </c>
      <c r="I2822" s="21" t="s">
        <v>4080</v>
      </c>
      <c r="J2822" s="21">
        <v>1</v>
      </c>
      <c r="K2822" s="21">
        <v>1</v>
      </c>
      <c r="L2822" s="21">
        <f t="shared" si="296"/>
        <v>0</v>
      </c>
      <c r="M2822" s="21" t="s">
        <v>3663</v>
      </c>
      <c r="N2822" s="30">
        <v>45920</v>
      </c>
      <c r="O2822" s="48">
        <v>36252</v>
      </c>
      <c r="P2822" s="21" t="s">
        <v>242</v>
      </c>
      <c r="Q2822" s="21">
        <v>58155920465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Mumbai</v>
      </c>
      <c r="W2822" s="38"/>
      <c r="X2822" s="30">
        <v>45922</v>
      </c>
      <c r="Y2822" s="21">
        <f t="shared" si="297"/>
        <v>2</v>
      </c>
      <c r="Z2822" s="21" t="str">
        <f t="shared" si="298"/>
        <v>Saturday</v>
      </c>
      <c r="AA2822" s="21" t="str">
        <f t="shared" si="299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204.4</v>
      </c>
      <c r="F2823" s="47">
        <f t="shared" si="294"/>
        <v>17987.2</v>
      </c>
      <c r="G2823" s="48">
        <f t="shared" si="295"/>
        <v>53961.600000000006</v>
      </c>
      <c r="H2823" s="21">
        <v>324406</v>
      </c>
      <c r="I2823" s="21" t="s">
        <v>4081</v>
      </c>
      <c r="J2823" s="21">
        <v>3</v>
      </c>
      <c r="K2823" s="21">
        <v>3</v>
      </c>
      <c r="L2823" s="21">
        <f t="shared" si="296"/>
        <v>0</v>
      </c>
      <c r="M2823" s="21" t="s">
        <v>3631</v>
      </c>
      <c r="N2823" s="30">
        <v>45920</v>
      </c>
      <c r="O2823" s="48">
        <v>88257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7"/>
        <v>2</v>
      </c>
      <c r="Z2823" s="21" t="str">
        <f t="shared" si="298"/>
        <v>Saturday</v>
      </c>
      <c r="AA2823" s="21" t="str">
        <f t="shared" si="299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334.5</v>
      </c>
      <c r="F2824" s="47">
        <f t="shared" si="294"/>
        <v>29436</v>
      </c>
      <c r="G2824" s="48">
        <f t="shared" si="295"/>
        <v>88308</v>
      </c>
      <c r="H2824" s="21">
        <v>353230</v>
      </c>
      <c r="I2824" s="21" t="s">
        <v>4082</v>
      </c>
      <c r="J2824" s="21">
        <v>3</v>
      </c>
      <c r="K2824" s="21">
        <v>3</v>
      </c>
      <c r="L2824" s="21">
        <f t="shared" si="296"/>
        <v>0</v>
      </c>
      <c r="M2824" s="21" t="s">
        <v>3631</v>
      </c>
      <c r="N2824" s="30">
        <v>45920</v>
      </c>
      <c r="O2824" s="48">
        <v>134803.5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297"/>
        <v>2</v>
      </c>
      <c r="Z2824" s="21" t="str">
        <f t="shared" si="298"/>
        <v>Saturday</v>
      </c>
      <c r="AA2824" s="21" t="str">
        <f t="shared" si="299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156.75</v>
      </c>
      <c r="F2825" s="47">
        <f t="shared" si="294"/>
        <v>13794</v>
      </c>
      <c r="G2825" s="48">
        <f t="shared" si="295"/>
        <v>13794</v>
      </c>
      <c r="H2825" s="21">
        <v>356619</v>
      </c>
      <c r="I2825" s="21" t="s">
        <v>4083</v>
      </c>
      <c r="J2825" s="21">
        <v>1</v>
      </c>
      <c r="K2825" s="21">
        <v>1</v>
      </c>
      <c r="L2825" s="21">
        <f t="shared" si="296"/>
        <v>0</v>
      </c>
      <c r="M2825" s="21" t="s">
        <v>3636</v>
      </c>
      <c r="N2825" s="30">
        <v>45920</v>
      </c>
      <c r="O2825" s="48">
        <v>22676.5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7"/>
        <v>3</v>
      </c>
      <c r="Z2825" s="21" t="str">
        <f t="shared" si="298"/>
        <v>Saturday</v>
      </c>
      <c r="AA2825" s="21" t="str">
        <f t="shared" si="299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136.5</v>
      </c>
      <c r="F2826" s="47">
        <f t="shared" si="294"/>
        <v>12012</v>
      </c>
      <c r="G2826" s="48">
        <f t="shared" si="295"/>
        <v>12012</v>
      </c>
      <c r="H2826" s="21">
        <v>359413</v>
      </c>
      <c r="I2826" s="21" t="s">
        <v>4084</v>
      </c>
      <c r="J2826" s="21">
        <v>1</v>
      </c>
      <c r="K2826" s="21">
        <v>1</v>
      </c>
      <c r="L2826" s="21">
        <f t="shared" si="296"/>
        <v>0</v>
      </c>
      <c r="M2826" s="21" t="s">
        <v>3636</v>
      </c>
      <c r="N2826" s="30">
        <v>45920</v>
      </c>
      <c r="O2826" s="48">
        <v>19747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7"/>
        <v>3</v>
      </c>
      <c r="Z2826" s="21" t="str">
        <f t="shared" si="298"/>
        <v>Saturday</v>
      </c>
      <c r="AA2826" s="21" t="str">
        <f t="shared" si="299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177.75</v>
      </c>
      <c r="F2827" s="47">
        <f t="shared" si="294"/>
        <v>15642</v>
      </c>
      <c r="G2827" s="48">
        <f t="shared" si="295"/>
        <v>15642</v>
      </c>
      <c r="H2827" s="21">
        <v>360731</v>
      </c>
      <c r="I2827" s="21" t="s">
        <v>4085</v>
      </c>
      <c r="J2827" s="21">
        <v>1</v>
      </c>
      <c r="K2827" s="21">
        <v>1</v>
      </c>
      <c r="L2827" s="21">
        <f t="shared" si="296"/>
        <v>0</v>
      </c>
      <c r="M2827" s="21" t="s">
        <v>3636</v>
      </c>
      <c r="N2827" s="30">
        <v>45920</v>
      </c>
      <c r="O2827" s="48">
        <v>25714.5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297"/>
        <v>3</v>
      </c>
      <c r="Z2827" s="21" t="str">
        <f t="shared" si="298"/>
        <v>Saturday</v>
      </c>
      <c r="AA2827" s="21" t="str">
        <f t="shared" si="299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259</v>
      </c>
      <c r="F2828" s="47">
        <f t="shared" si="294"/>
        <v>22792</v>
      </c>
      <c r="G2828" s="48">
        <f t="shared" si="295"/>
        <v>22792</v>
      </c>
      <c r="H2828" s="21">
        <v>369616</v>
      </c>
      <c r="I2828" s="21" t="s">
        <v>4086</v>
      </c>
      <c r="J2828" s="21">
        <v>1</v>
      </c>
      <c r="K2828" s="21">
        <v>1</v>
      </c>
      <c r="L2828" s="21">
        <f t="shared" si="296"/>
        <v>0</v>
      </c>
      <c r="M2828" s="21" t="s">
        <v>3640</v>
      </c>
      <c r="N2828" s="30">
        <v>45920</v>
      </c>
      <c r="O2828" s="48">
        <v>34410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7"/>
        <v>2</v>
      </c>
      <c r="Z2828" s="21" t="str">
        <f t="shared" si="298"/>
        <v>Saturday</v>
      </c>
      <c r="AA2828" s="21" t="str">
        <f t="shared" si="299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316.5</v>
      </c>
      <c r="F2829" s="47">
        <f t="shared" si="294"/>
        <v>27852</v>
      </c>
      <c r="G2829" s="48">
        <f t="shared" si="295"/>
        <v>55704</v>
      </c>
      <c r="H2829" s="21">
        <v>373746</v>
      </c>
      <c r="I2829" s="21" t="s">
        <v>4087</v>
      </c>
      <c r="J2829" s="21">
        <v>2</v>
      </c>
      <c r="K2829" s="21">
        <v>2</v>
      </c>
      <c r="L2829" s="21">
        <f t="shared" si="296"/>
        <v>0</v>
      </c>
      <c r="M2829" s="21" t="s">
        <v>3641</v>
      </c>
      <c r="N2829" s="30">
        <v>45920</v>
      </c>
      <c r="O2829" s="48">
        <v>91574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297"/>
        <v>2</v>
      </c>
      <c r="Z2829" s="21" t="str">
        <f t="shared" si="298"/>
        <v>Saturday</v>
      </c>
      <c r="AA2829" s="21" t="str">
        <f t="shared" si="299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99.4</v>
      </c>
      <c r="F2830" s="47">
        <f t="shared" si="294"/>
        <v>8747.2000000000007</v>
      </c>
      <c r="G2830" s="48">
        <f t="shared" si="295"/>
        <v>8747.2000000000007</v>
      </c>
      <c r="H2830" s="21">
        <v>379207</v>
      </c>
      <c r="I2830" s="21" t="s">
        <v>4088</v>
      </c>
      <c r="J2830" s="21">
        <v>1</v>
      </c>
      <c r="K2830" s="21">
        <v>1</v>
      </c>
      <c r="L2830" s="21">
        <f t="shared" si="296"/>
        <v>0</v>
      </c>
      <c r="M2830" s="21" t="s">
        <v>3636</v>
      </c>
      <c r="N2830" s="30">
        <v>45920</v>
      </c>
      <c r="O2830" s="48">
        <v>15407</v>
      </c>
      <c r="P2830" s="21" t="s">
        <v>266</v>
      </c>
      <c r="Q2830" s="21">
        <v>58155923210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Pune</v>
      </c>
      <c r="W2830" s="38"/>
      <c r="X2830" s="30">
        <v>45923</v>
      </c>
      <c r="Y2830" s="21">
        <f t="shared" si="297"/>
        <v>3</v>
      </c>
      <c r="Z2830" s="21" t="str">
        <f t="shared" si="298"/>
        <v>Saturday</v>
      </c>
      <c r="AA2830" s="21" t="str">
        <f t="shared" si="299"/>
        <v>Tuesday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199.5</v>
      </c>
      <c r="F2831" s="47">
        <f t="shared" si="294"/>
        <v>17556</v>
      </c>
      <c r="G2831" s="48">
        <f t="shared" si="295"/>
        <v>52668</v>
      </c>
      <c r="H2831" s="21">
        <v>384808</v>
      </c>
      <c r="I2831" s="21" t="s">
        <v>4089</v>
      </c>
      <c r="J2831" s="21">
        <v>3</v>
      </c>
      <c r="K2831" s="21">
        <v>3</v>
      </c>
      <c r="L2831" s="21">
        <f t="shared" si="296"/>
        <v>0</v>
      </c>
      <c r="M2831" s="21" t="s">
        <v>3631</v>
      </c>
      <c r="N2831" s="30">
        <v>45920</v>
      </c>
      <c r="O2831" s="48">
        <v>86141.25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297"/>
        <v>2</v>
      </c>
      <c r="Z2831" s="21" t="str">
        <f t="shared" si="298"/>
        <v>Saturday</v>
      </c>
      <c r="AA2831" s="21" t="str">
        <f t="shared" si="299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250.6</v>
      </c>
      <c r="F2832" s="47">
        <f t="shared" si="294"/>
        <v>22052.799999999999</v>
      </c>
      <c r="G2832" s="48">
        <f t="shared" si="295"/>
        <v>22052.799999999999</v>
      </c>
      <c r="H2832" s="21">
        <v>395004</v>
      </c>
      <c r="I2832" s="21" t="s">
        <v>4090</v>
      </c>
      <c r="J2832" s="21">
        <v>1</v>
      </c>
      <c r="K2832" s="21">
        <v>1</v>
      </c>
      <c r="L2832" s="21">
        <f t="shared" si="296"/>
        <v>0</v>
      </c>
      <c r="M2832" s="21" t="s">
        <v>3721</v>
      </c>
      <c r="N2832" s="30">
        <v>45929</v>
      </c>
      <c r="O2832" s="48">
        <v>38843</v>
      </c>
      <c r="P2832" s="21" t="s">
        <v>3720</v>
      </c>
      <c r="Q2832" s="21" t="s">
        <v>2070</v>
      </c>
      <c r="R2832" s="21" t="s">
        <v>637</v>
      </c>
      <c r="S2832" s="3">
        <v>4</v>
      </c>
      <c r="T2832" s="37"/>
      <c r="U2832" s="21" t="s">
        <v>18</v>
      </c>
      <c r="V2832" s="21" t="str">
        <f>VLOOKUP(P2832,'Customer List'!B:C,2,)</f>
        <v>Delhi</v>
      </c>
      <c r="W2832" s="38"/>
      <c r="X2832" s="30">
        <f>IF(OR(R2832 = "PRIYANKA MADAM", R2832 = "DEEPAK", R2832 = "PORTER"),N2832,"")</f>
        <v>45929</v>
      </c>
      <c r="Y2832" s="21">
        <f t="shared" si="297"/>
        <v>0</v>
      </c>
      <c r="Z2832" s="21" t="str">
        <f t="shared" si="298"/>
        <v>Monday</v>
      </c>
      <c r="AA2832" s="21" t="str">
        <f t="shared" si="299"/>
        <v>Monday</v>
      </c>
      <c r="AB2832" s="21" t="str">
        <f>VLOOKUP(U2832,'Currency Sheet'!A:C,3,)</f>
        <v>DOLLAR</v>
      </c>
      <c r="AC2832" s="42" t="str">
        <f>VLOOKUP(P2832,'Customer List'!B:D,3,)</f>
        <v>Local</v>
      </c>
    </row>
    <row r="2833" spans="1:29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116.89999999999999</v>
      </c>
      <c r="F2833" s="47">
        <f t="shared" si="294"/>
        <v>10287.199999999999</v>
      </c>
      <c r="G2833" s="48">
        <f t="shared" si="295"/>
        <v>30861.599999999999</v>
      </c>
      <c r="H2833" s="21">
        <v>400118</v>
      </c>
      <c r="I2833" s="21" t="s">
        <v>4091</v>
      </c>
      <c r="J2833" s="21">
        <v>3</v>
      </c>
      <c r="K2833" s="21">
        <v>3</v>
      </c>
      <c r="L2833" s="21">
        <f t="shared" si="296"/>
        <v>0</v>
      </c>
      <c r="M2833" s="21" t="s">
        <v>3631</v>
      </c>
      <c r="N2833" s="30">
        <v>45920</v>
      </c>
      <c r="O2833" s="48">
        <v>50475.75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7"/>
        <v>2</v>
      </c>
      <c r="Z2833" s="21" t="str">
        <f t="shared" si="298"/>
        <v>Saturday</v>
      </c>
      <c r="AA2833" s="21" t="str">
        <f t="shared" si="299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125.3</v>
      </c>
      <c r="F2834" s="47">
        <f t="shared" si="294"/>
        <v>11026.4</v>
      </c>
      <c r="G2834" s="48">
        <f t="shared" si="295"/>
        <v>33079.199999999997</v>
      </c>
      <c r="H2834" s="21">
        <v>400128</v>
      </c>
      <c r="I2834" s="21" t="s">
        <v>3800</v>
      </c>
      <c r="J2834" s="21">
        <v>3</v>
      </c>
      <c r="K2834" s="21">
        <v>3</v>
      </c>
      <c r="L2834" s="21">
        <f t="shared" si="296"/>
        <v>0</v>
      </c>
      <c r="M2834" s="21" t="s">
        <v>3631</v>
      </c>
      <c r="N2834" s="30">
        <v>45920</v>
      </c>
      <c r="O2834" s="48">
        <v>54102.75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297"/>
        <v>2</v>
      </c>
      <c r="Z2834" s="21" t="str">
        <f t="shared" si="298"/>
        <v>Saturday</v>
      </c>
      <c r="AA2834" s="21" t="str">
        <f t="shared" si="299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32.9</v>
      </c>
      <c r="F2835" s="47">
        <f t="shared" si="294"/>
        <v>2895.2</v>
      </c>
      <c r="G2835" s="48">
        <f t="shared" si="295"/>
        <v>2895.2</v>
      </c>
      <c r="H2835" s="21">
        <v>400137</v>
      </c>
      <c r="I2835" s="21" t="s">
        <v>4092</v>
      </c>
      <c r="J2835" s="21">
        <v>1</v>
      </c>
      <c r="K2835" s="21">
        <v>1</v>
      </c>
      <c r="L2835" s="21">
        <f t="shared" si="296"/>
        <v>0</v>
      </c>
      <c r="M2835" s="21" t="s">
        <v>3650</v>
      </c>
      <c r="N2835" s="30">
        <v>45920</v>
      </c>
      <c r="O2835" s="48">
        <v>4794</v>
      </c>
      <c r="P2835" s="21" t="s">
        <v>629</v>
      </c>
      <c r="Q2835" s="21">
        <v>58155918612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Gujrat</v>
      </c>
      <c r="W2835" s="38"/>
      <c r="X2835" s="30">
        <v>45922</v>
      </c>
      <c r="Y2835" s="21">
        <f t="shared" si="297"/>
        <v>2</v>
      </c>
      <c r="Z2835" s="21" t="str">
        <f t="shared" si="298"/>
        <v>Saturday</v>
      </c>
      <c r="AA2835" s="21" t="str">
        <f t="shared" si="299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82.6</v>
      </c>
      <c r="F2836" s="47">
        <f t="shared" si="294"/>
        <v>7268.7999999999993</v>
      </c>
      <c r="G2836" s="48">
        <f t="shared" si="295"/>
        <v>7268.7999999999993</v>
      </c>
      <c r="H2836" s="21">
        <v>400208</v>
      </c>
      <c r="I2836" s="21" t="s">
        <v>4093</v>
      </c>
      <c r="J2836" s="21">
        <v>1</v>
      </c>
      <c r="K2836" s="21">
        <v>1</v>
      </c>
      <c r="L2836" s="21">
        <f t="shared" si="296"/>
        <v>0</v>
      </c>
      <c r="M2836" s="21" t="s">
        <v>3631</v>
      </c>
      <c r="N2836" s="30">
        <v>45920</v>
      </c>
      <c r="O2836" s="48">
        <v>11888.5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7"/>
        <v>2</v>
      </c>
      <c r="Z2836" s="21" t="str">
        <f t="shared" si="298"/>
        <v>Saturday</v>
      </c>
      <c r="AA2836" s="21" t="str">
        <f t="shared" si="299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309.75</v>
      </c>
      <c r="F2837" s="47">
        <f t="shared" si="294"/>
        <v>27258</v>
      </c>
      <c r="G2837" s="48">
        <f t="shared" si="295"/>
        <v>81774</v>
      </c>
      <c r="H2837" s="21">
        <v>400274</v>
      </c>
      <c r="I2837" s="21" t="s">
        <v>4094</v>
      </c>
      <c r="J2837" s="21">
        <v>3</v>
      </c>
      <c r="K2837" s="21">
        <v>3</v>
      </c>
      <c r="L2837" s="21">
        <f t="shared" si="296"/>
        <v>0</v>
      </c>
      <c r="M2837" s="21" t="s">
        <v>3631</v>
      </c>
      <c r="N2837" s="30">
        <v>45920</v>
      </c>
      <c r="O2837" s="48">
        <v>124829.25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7"/>
        <v>2</v>
      </c>
      <c r="Z2837" s="21" t="str">
        <f t="shared" si="298"/>
        <v>Saturday</v>
      </c>
      <c r="AA2837" s="21" t="str">
        <f t="shared" si="299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135.1</v>
      </c>
      <c r="F2838" s="47">
        <f t="shared" si="294"/>
        <v>11888.8</v>
      </c>
      <c r="G2838" s="48">
        <f t="shared" si="295"/>
        <v>23777.599999999999</v>
      </c>
      <c r="H2838" s="21">
        <v>400334</v>
      </c>
      <c r="I2838" s="21" t="s">
        <v>3809</v>
      </c>
      <c r="J2838" s="21">
        <v>2</v>
      </c>
      <c r="K2838" s="21">
        <v>2</v>
      </c>
      <c r="L2838" s="21">
        <f t="shared" si="296"/>
        <v>0</v>
      </c>
      <c r="M2838" s="21" t="s">
        <v>3631</v>
      </c>
      <c r="N2838" s="30">
        <v>45920</v>
      </c>
      <c r="O2838" s="48">
        <v>38889.5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297"/>
        <v>2</v>
      </c>
      <c r="Z2838" s="21" t="str">
        <f t="shared" si="298"/>
        <v>Saturday</v>
      </c>
      <c r="AA2838" s="21" t="str">
        <f t="shared" si="299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346.5</v>
      </c>
      <c r="F2839" s="47">
        <f t="shared" si="294"/>
        <v>30492</v>
      </c>
      <c r="G2839" s="48">
        <f t="shared" si="295"/>
        <v>30492</v>
      </c>
      <c r="H2839" s="21">
        <v>405225</v>
      </c>
      <c r="I2839" s="21" t="s">
        <v>4095</v>
      </c>
      <c r="J2839" s="21">
        <v>1</v>
      </c>
      <c r="K2839" s="21">
        <v>1</v>
      </c>
      <c r="L2839" s="21">
        <f t="shared" si="296"/>
        <v>0</v>
      </c>
      <c r="M2839" s="21" t="s">
        <v>3632</v>
      </c>
      <c r="N2839" s="30">
        <v>45920</v>
      </c>
      <c r="O2839" s="48">
        <v>71610</v>
      </c>
      <c r="P2839" s="21" t="s">
        <v>3577</v>
      </c>
      <c r="Q2839" s="21">
        <v>58155920745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Bhopal</v>
      </c>
      <c r="W2839" s="38"/>
      <c r="X2839" s="30">
        <v>45922</v>
      </c>
      <c r="Y2839" s="21">
        <f t="shared" si="297"/>
        <v>2</v>
      </c>
      <c r="Z2839" s="21" t="str">
        <f t="shared" si="298"/>
        <v>Saturday</v>
      </c>
      <c r="AA2839" s="21" t="str">
        <f t="shared" si="299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160.29999999999998</v>
      </c>
      <c r="F2840" s="47">
        <f t="shared" si="294"/>
        <v>14106.399999999998</v>
      </c>
      <c r="G2840" s="48">
        <f t="shared" si="295"/>
        <v>42319.199999999997</v>
      </c>
      <c r="H2840" s="21">
        <v>422302</v>
      </c>
      <c r="I2840" s="21" t="s">
        <v>3810</v>
      </c>
      <c r="J2840" s="21">
        <v>3</v>
      </c>
      <c r="K2840" s="21">
        <v>3</v>
      </c>
      <c r="L2840" s="21">
        <f t="shared" si="296"/>
        <v>0</v>
      </c>
      <c r="M2840" s="21" t="s">
        <v>3631</v>
      </c>
      <c r="N2840" s="30">
        <v>45920</v>
      </c>
      <c r="O2840" s="48">
        <v>69215.25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7"/>
        <v>2</v>
      </c>
      <c r="Z2840" s="21" t="str">
        <f t="shared" si="298"/>
        <v>Saturday</v>
      </c>
      <c r="AA2840" s="21" t="str">
        <f t="shared" si="299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31.5</v>
      </c>
      <c r="F2841" s="47">
        <f t="shared" si="294"/>
        <v>2772</v>
      </c>
      <c r="G2841" s="48">
        <f t="shared" si="295"/>
        <v>11088</v>
      </c>
      <c r="H2841" s="21">
        <v>423201</v>
      </c>
      <c r="I2841" s="21" t="s">
        <v>4096</v>
      </c>
      <c r="J2841" s="21">
        <v>4</v>
      </c>
      <c r="K2841" s="21">
        <v>4</v>
      </c>
      <c r="L2841" s="21">
        <f t="shared" si="296"/>
        <v>0</v>
      </c>
      <c r="M2841" s="21" t="s">
        <v>3634</v>
      </c>
      <c r="N2841" s="30">
        <v>45920</v>
      </c>
      <c r="O2841" s="48">
        <v>18900</v>
      </c>
      <c r="P2841" s="21" t="s">
        <v>621</v>
      </c>
      <c r="Q2841" s="21">
        <v>58155918542</v>
      </c>
      <c r="R2841" s="21" t="s">
        <v>40</v>
      </c>
      <c r="S2841" s="3">
        <v>-20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7"/>
        <v>2</v>
      </c>
      <c r="Z2841" s="21" t="str">
        <f t="shared" si="298"/>
        <v>Saturday</v>
      </c>
      <c r="AA2841" s="21" t="str">
        <f t="shared" si="299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193.5</v>
      </c>
      <c r="F2842" s="47">
        <f t="shared" si="294"/>
        <v>17028</v>
      </c>
      <c r="G2842" s="48">
        <f t="shared" si="295"/>
        <v>17028</v>
      </c>
      <c r="H2842" s="21">
        <v>424902</v>
      </c>
      <c r="I2842" s="21" t="s">
        <v>4097</v>
      </c>
      <c r="J2842" s="21">
        <v>1</v>
      </c>
      <c r="K2842" s="21">
        <v>1</v>
      </c>
      <c r="L2842" s="21">
        <f t="shared" si="296"/>
        <v>0</v>
      </c>
      <c r="M2842" s="21" t="s">
        <v>3651</v>
      </c>
      <c r="N2842" s="30">
        <v>45920</v>
      </c>
      <c r="O2842" s="48">
        <v>27993</v>
      </c>
      <c r="P2842" s="21" t="s">
        <v>3579</v>
      </c>
      <c r="Q2842" s="21">
        <v>58155919916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297"/>
        <v>2</v>
      </c>
      <c r="Z2842" s="21" t="str">
        <f t="shared" si="298"/>
        <v>Saturday</v>
      </c>
      <c r="AA2842" s="21" t="str">
        <f t="shared" si="299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394.1</v>
      </c>
      <c r="F2843" s="47">
        <f t="shared" si="294"/>
        <v>34680.800000000003</v>
      </c>
      <c r="G2843" s="48">
        <f t="shared" si="295"/>
        <v>34680.800000000003</v>
      </c>
      <c r="H2843" s="21">
        <v>426103</v>
      </c>
      <c r="I2843" s="21" t="s">
        <v>4098</v>
      </c>
      <c r="J2843" s="21">
        <v>1</v>
      </c>
      <c r="K2843" s="21">
        <v>1</v>
      </c>
      <c r="L2843" s="21">
        <f t="shared" si="296"/>
        <v>0</v>
      </c>
      <c r="M2843" s="21" t="s">
        <v>3642</v>
      </c>
      <c r="N2843" s="30">
        <v>45920</v>
      </c>
      <c r="O2843" s="48">
        <v>61085.5</v>
      </c>
      <c r="P2843" s="21" t="s">
        <v>2279</v>
      </c>
      <c r="Q2843" s="21">
        <v>58155921154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Ahemedabad</v>
      </c>
      <c r="W2843" s="38"/>
      <c r="X2843" s="30">
        <v>45922</v>
      </c>
      <c r="Y2843" s="21">
        <f t="shared" si="297"/>
        <v>2</v>
      </c>
      <c r="Z2843" s="21" t="str">
        <f t="shared" si="298"/>
        <v>Saturday</v>
      </c>
      <c r="AA2843" s="21" t="str">
        <f t="shared" si="299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107.10000000000001</v>
      </c>
      <c r="F2844" s="47">
        <f t="shared" si="294"/>
        <v>9424.8000000000011</v>
      </c>
      <c r="G2844" s="48">
        <f t="shared" si="295"/>
        <v>56548.800000000003</v>
      </c>
      <c r="H2844" s="21">
        <v>426202</v>
      </c>
      <c r="I2844" s="21" t="s">
        <v>4099</v>
      </c>
      <c r="J2844" s="21">
        <v>6</v>
      </c>
      <c r="K2844" s="21">
        <v>6</v>
      </c>
      <c r="L2844" s="21">
        <f t="shared" si="296"/>
        <v>0</v>
      </c>
      <c r="M2844" s="21" t="s">
        <v>3643</v>
      </c>
      <c r="N2844" s="30">
        <v>45920</v>
      </c>
      <c r="O2844" s="48">
        <v>69731.28</v>
      </c>
      <c r="P2844" s="21" t="s">
        <v>276</v>
      </c>
      <c r="Q2844" s="21">
        <v>58155927303</v>
      </c>
      <c r="R2844" s="21" t="s">
        <v>40</v>
      </c>
      <c r="S2844" s="3" t="s">
        <v>299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297"/>
        <v>3</v>
      </c>
      <c r="Z2844" s="21" t="str">
        <f t="shared" si="298"/>
        <v>Saturday</v>
      </c>
      <c r="AA2844" s="21" t="str">
        <f t="shared" si="299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78.400000000000006</v>
      </c>
      <c r="F2845" s="47">
        <f t="shared" si="294"/>
        <v>6899.2000000000007</v>
      </c>
      <c r="G2845" s="48">
        <f t="shared" si="295"/>
        <v>6899.2000000000007</v>
      </c>
      <c r="H2845" s="21">
        <v>575304</v>
      </c>
      <c r="I2845" s="21" t="s">
        <v>4019</v>
      </c>
      <c r="J2845" s="21">
        <v>1</v>
      </c>
      <c r="K2845" s="21">
        <v>1</v>
      </c>
      <c r="L2845" s="21">
        <f t="shared" si="296"/>
        <v>0</v>
      </c>
      <c r="M2845" s="21" t="s">
        <v>3638</v>
      </c>
      <c r="N2845" s="30">
        <v>45920</v>
      </c>
      <c r="O2845" s="48">
        <v>12152</v>
      </c>
      <c r="P2845" s="21" t="s">
        <v>295</v>
      </c>
      <c r="Q2845" s="21">
        <v>58155922554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Kerala</v>
      </c>
      <c r="W2845" s="38"/>
      <c r="X2845" s="30">
        <v>45923</v>
      </c>
      <c r="Y2845" s="21">
        <f t="shared" si="297"/>
        <v>3</v>
      </c>
      <c r="Z2845" s="21" t="str">
        <f t="shared" si="298"/>
        <v>Saturday</v>
      </c>
      <c r="AA2845" s="21" t="str">
        <f t="shared" si="299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177.1</v>
      </c>
      <c r="F2846" s="47">
        <f t="shared" si="294"/>
        <v>15584.8</v>
      </c>
      <c r="G2846" s="48">
        <f t="shared" si="295"/>
        <v>15584.8</v>
      </c>
      <c r="H2846" s="21">
        <v>582304</v>
      </c>
      <c r="I2846" s="21" t="s">
        <v>4100</v>
      </c>
      <c r="J2846" s="21">
        <v>1</v>
      </c>
      <c r="K2846" s="21">
        <v>1</v>
      </c>
      <c r="L2846" s="21">
        <f t="shared" si="296"/>
        <v>0</v>
      </c>
      <c r="M2846" s="21" t="s">
        <v>3644</v>
      </c>
      <c r="N2846" s="30">
        <v>45920</v>
      </c>
      <c r="O2846" s="48">
        <v>19217.88</v>
      </c>
      <c r="P2846" s="21" t="s">
        <v>276</v>
      </c>
      <c r="Q2846" s="21">
        <v>58155927303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297"/>
        <v>3</v>
      </c>
      <c r="Z2846" s="21" t="str">
        <f t="shared" si="298"/>
        <v>Saturday</v>
      </c>
      <c r="AA2846" s="21" t="str">
        <f t="shared" si="299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267.39999999999998</v>
      </c>
      <c r="F2847" s="47">
        <f t="shared" si="294"/>
        <v>23531.199999999997</v>
      </c>
      <c r="G2847" s="48">
        <f t="shared" si="295"/>
        <v>23531.199999999997</v>
      </c>
      <c r="H2847" s="21">
        <v>626810</v>
      </c>
      <c r="I2847" s="21" t="s">
        <v>4101</v>
      </c>
      <c r="J2847" s="21">
        <v>1</v>
      </c>
      <c r="K2847" s="21">
        <v>1</v>
      </c>
      <c r="L2847" s="21">
        <f t="shared" si="296"/>
        <v>0</v>
      </c>
      <c r="M2847" s="21" t="s">
        <v>3630</v>
      </c>
      <c r="N2847" s="30">
        <v>45920</v>
      </c>
      <c r="O2847" s="48">
        <v>41447</v>
      </c>
      <c r="P2847" s="21" t="s">
        <v>2046</v>
      </c>
      <c r="Q2847" s="21">
        <v>58155918682</v>
      </c>
      <c r="R2847" s="21" t="s">
        <v>40</v>
      </c>
      <c r="S2847" s="3">
        <v>4</v>
      </c>
      <c r="T2847" s="37"/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7"/>
        <v>2</v>
      </c>
      <c r="Z2847" s="21" t="str">
        <f t="shared" si="298"/>
        <v>Saturday</v>
      </c>
      <c r="AA2847" s="21" t="str">
        <f t="shared" si="299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82.6</v>
      </c>
      <c r="F2848" s="47">
        <f t="shared" si="294"/>
        <v>7268.7999999999993</v>
      </c>
      <c r="G2848" s="48">
        <f t="shared" si="295"/>
        <v>7268.7999999999993</v>
      </c>
      <c r="H2848" s="21">
        <v>740042</v>
      </c>
      <c r="I2848" s="21" t="s">
        <v>4102</v>
      </c>
      <c r="J2848" s="21">
        <v>1</v>
      </c>
      <c r="K2848" s="21">
        <v>1</v>
      </c>
      <c r="L2848" s="21">
        <f t="shared" si="296"/>
        <v>0</v>
      </c>
      <c r="M2848" s="21" t="s">
        <v>3645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3598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7"/>
        <v>2</v>
      </c>
      <c r="Z2848" s="21" t="str">
        <f t="shared" si="298"/>
        <v>Saturday</v>
      </c>
      <c r="AA2848" s="21" t="str">
        <f t="shared" si="299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294"/>
        <v>7268.7999999999993</v>
      </c>
      <c r="G2849" s="48">
        <f t="shared" si="295"/>
        <v>7268.7999999999993</v>
      </c>
      <c r="H2849" s="21">
        <v>740043</v>
      </c>
      <c r="I2849" s="21" t="s">
        <v>4103</v>
      </c>
      <c r="J2849" s="21">
        <v>1</v>
      </c>
      <c r="K2849" s="21">
        <v>1</v>
      </c>
      <c r="L2849" s="21">
        <f t="shared" si="296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7"/>
        <v>2</v>
      </c>
      <c r="Z2849" s="21" t="str">
        <f t="shared" si="298"/>
        <v>Saturday</v>
      </c>
      <c r="AA2849" s="21" t="str">
        <f t="shared" si="299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294"/>
        <v>7268.7999999999993</v>
      </c>
      <c r="G2850" s="48">
        <f t="shared" si="295"/>
        <v>7268.7999999999993</v>
      </c>
      <c r="H2850" s="21">
        <v>740044</v>
      </c>
      <c r="I2850" s="21" t="s">
        <v>4104</v>
      </c>
      <c r="J2850" s="21">
        <v>1</v>
      </c>
      <c r="K2850" s="21">
        <v>1</v>
      </c>
      <c r="L2850" s="21">
        <f t="shared" si="296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7"/>
        <v>2</v>
      </c>
      <c r="Z2850" s="21" t="str">
        <f t="shared" si="298"/>
        <v>Saturday</v>
      </c>
      <c r="AA2850" s="21" t="str">
        <f t="shared" si="299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294"/>
        <v>7268.7999999999993</v>
      </c>
      <c r="G2851" s="48">
        <f t="shared" si="295"/>
        <v>7268.7999999999993</v>
      </c>
      <c r="H2851" s="21">
        <v>740045</v>
      </c>
      <c r="I2851" s="21" t="s">
        <v>4105</v>
      </c>
      <c r="J2851" s="21">
        <v>1</v>
      </c>
      <c r="K2851" s="21">
        <v>1</v>
      </c>
      <c r="L2851" s="21">
        <f t="shared" si="296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7"/>
        <v>2</v>
      </c>
      <c r="Z2851" s="21" t="str">
        <f t="shared" si="298"/>
        <v>Saturday</v>
      </c>
      <c r="AA2851" s="21" t="str">
        <f t="shared" si="299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294"/>
        <v>7268.7999999999993</v>
      </c>
      <c r="G2852" s="48">
        <f t="shared" si="295"/>
        <v>7268.7999999999993</v>
      </c>
      <c r="H2852" s="21">
        <v>740046</v>
      </c>
      <c r="I2852" s="21" t="s">
        <v>4106</v>
      </c>
      <c r="J2852" s="21">
        <v>1</v>
      </c>
      <c r="K2852" s="21">
        <v>1</v>
      </c>
      <c r="L2852" s="21">
        <f t="shared" si="296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7"/>
        <v>2</v>
      </c>
      <c r="Z2852" s="21" t="str">
        <f t="shared" si="298"/>
        <v>Saturday</v>
      </c>
      <c r="AA2852" s="21" t="str">
        <f t="shared" si="299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294"/>
        <v>7268.7999999999993</v>
      </c>
      <c r="G2853" s="48">
        <f t="shared" si="295"/>
        <v>7268.7999999999993</v>
      </c>
      <c r="H2853" s="21">
        <v>740047</v>
      </c>
      <c r="I2853" s="21" t="s">
        <v>4107</v>
      </c>
      <c r="J2853" s="21">
        <v>1</v>
      </c>
      <c r="K2853" s="21">
        <v>1</v>
      </c>
      <c r="L2853" s="21">
        <f t="shared" si="296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7"/>
        <v>2</v>
      </c>
      <c r="Z2853" s="21" t="str">
        <f t="shared" si="298"/>
        <v>Saturday</v>
      </c>
      <c r="AA2853" s="21" t="str">
        <f t="shared" si="299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294"/>
        <v>7268.7999999999993</v>
      </c>
      <c r="G2854" s="48">
        <f t="shared" si="295"/>
        <v>7268.7999999999993</v>
      </c>
      <c r="H2854" s="21">
        <v>740052</v>
      </c>
      <c r="I2854" s="21" t="s">
        <v>4108</v>
      </c>
      <c r="J2854" s="21">
        <v>1</v>
      </c>
      <c r="K2854" s="21">
        <v>1</v>
      </c>
      <c r="L2854" s="21">
        <f t="shared" si="296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7"/>
        <v>2</v>
      </c>
      <c r="Z2854" s="21" t="str">
        <f t="shared" si="298"/>
        <v>Saturday</v>
      </c>
      <c r="AA2854" s="21" t="str">
        <f t="shared" si="299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294"/>
        <v>7268.7999999999993</v>
      </c>
      <c r="G2855" s="48">
        <f t="shared" si="295"/>
        <v>7268.7999999999993</v>
      </c>
      <c r="H2855" s="21">
        <v>740053</v>
      </c>
      <c r="I2855" s="21" t="s">
        <v>4109</v>
      </c>
      <c r="J2855" s="21">
        <v>1</v>
      </c>
      <c r="K2855" s="21">
        <v>1</v>
      </c>
      <c r="L2855" s="21">
        <f t="shared" si="296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7"/>
        <v>2</v>
      </c>
      <c r="Z2855" s="21" t="str">
        <f t="shared" si="298"/>
        <v>Saturday</v>
      </c>
      <c r="AA2855" s="21" t="str">
        <f t="shared" si="299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294"/>
        <v>7268.7999999999993</v>
      </c>
      <c r="G2856" s="48">
        <f t="shared" si="295"/>
        <v>7268.7999999999993</v>
      </c>
      <c r="H2856" s="21">
        <v>740368</v>
      </c>
      <c r="I2856" s="21" t="s">
        <v>4110</v>
      </c>
      <c r="J2856" s="21">
        <v>1</v>
      </c>
      <c r="K2856" s="21">
        <v>1</v>
      </c>
      <c r="L2856" s="21">
        <f t="shared" si="296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7"/>
        <v>2</v>
      </c>
      <c r="Z2856" s="21" t="str">
        <f t="shared" si="298"/>
        <v>Saturday</v>
      </c>
      <c r="AA2856" s="21" t="str">
        <f t="shared" si="299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294"/>
        <v>7268.7999999999993</v>
      </c>
      <c r="G2857" s="48">
        <f t="shared" si="295"/>
        <v>7268.7999999999993</v>
      </c>
      <c r="H2857" s="21">
        <v>740717</v>
      </c>
      <c r="I2857" s="21" t="s">
        <v>4111</v>
      </c>
      <c r="J2857" s="21">
        <v>1</v>
      </c>
      <c r="K2857" s="21">
        <v>1</v>
      </c>
      <c r="L2857" s="21">
        <f t="shared" si="296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297"/>
        <v>2</v>
      </c>
      <c r="Z2857" s="21" t="str">
        <f t="shared" si="298"/>
        <v>Saturday</v>
      </c>
      <c r="AA2857" s="21" t="str">
        <f t="shared" si="299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1</v>
      </c>
      <c r="F2858" s="47">
        <f t="shared" si="294"/>
        <v>88</v>
      </c>
      <c r="G2858" s="48">
        <f t="shared" si="295"/>
        <v>88</v>
      </c>
      <c r="H2858" s="21">
        <v>740809</v>
      </c>
      <c r="I2858" s="21" t="s">
        <v>4112</v>
      </c>
      <c r="J2858" s="21">
        <v>1</v>
      </c>
      <c r="K2858" s="21">
        <v>1</v>
      </c>
      <c r="L2858" s="21">
        <f t="shared" si="296"/>
        <v>0</v>
      </c>
      <c r="M2858" s="21" t="s">
        <v>4960</v>
      </c>
      <c r="N2858" s="30">
        <v>45939</v>
      </c>
      <c r="O2858" s="48">
        <v>0</v>
      </c>
      <c r="P2858" s="21" t="s">
        <v>4845</v>
      </c>
      <c r="Q2858" s="21">
        <v>58156706370</v>
      </c>
      <c r="R2858" s="21" t="s">
        <v>40</v>
      </c>
      <c r="S2858" s="3">
        <v>4</v>
      </c>
      <c r="T2858" s="37" t="s">
        <v>3588</v>
      </c>
      <c r="U2858" s="21" t="s">
        <v>18</v>
      </c>
      <c r="V2858" s="21" t="str">
        <f>VLOOKUP(P2858,'Customer List'!B:C,2,)</f>
        <v>Banglore</v>
      </c>
      <c r="W2858" s="38"/>
      <c r="X2858" s="30">
        <v>45941</v>
      </c>
      <c r="Y2858" s="21">
        <f t="shared" si="297"/>
        <v>2</v>
      </c>
      <c r="Z2858" s="21" t="str">
        <f t="shared" si="298"/>
        <v>Thursday</v>
      </c>
      <c r="AA2858" s="21" t="str">
        <f t="shared" si="299"/>
        <v>Saturday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205.8</v>
      </c>
      <c r="F2859" s="47">
        <f t="shared" si="294"/>
        <v>18110.400000000001</v>
      </c>
      <c r="G2859" s="48">
        <f t="shared" si="295"/>
        <v>18110.400000000001</v>
      </c>
      <c r="H2859" s="21">
        <v>741041</v>
      </c>
      <c r="I2859" s="21" t="s">
        <v>4113</v>
      </c>
      <c r="J2859" s="21">
        <v>1</v>
      </c>
      <c r="K2859" s="21">
        <v>1</v>
      </c>
      <c r="L2859" s="21">
        <f t="shared" si="296"/>
        <v>0</v>
      </c>
      <c r="M2859" s="21" t="s">
        <v>3645</v>
      </c>
      <c r="N2859" s="30">
        <v>45920</v>
      </c>
      <c r="O2859" s="48">
        <v>34177.5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7"/>
        <v>2</v>
      </c>
      <c r="Z2859" s="21" t="str">
        <f t="shared" si="298"/>
        <v>Saturday</v>
      </c>
      <c r="AA2859" s="21" t="str">
        <f t="shared" si="299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41.3</v>
      </c>
      <c r="F2860" s="47">
        <f t="shared" si="294"/>
        <v>3634.3999999999996</v>
      </c>
      <c r="G2860" s="48">
        <f t="shared" si="295"/>
        <v>3634.3999999999996</v>
      </c>
      <c r="H2860" s="21">
        <v>741042</v>
      </c>
      <c r="I2860" s="21" t="s">
        <v>4114</v>
      </c>
      <c r="J2860" s="21">
        <v>1</v>
      </c>
      <c r="K2860" s="21">
        <v>1</v>
      </c>
      <c r="L2860" s="21">
        <f t="shared" si="296"/>
        <v>0</v>
      </c>
      <c r="M2860" s="21" t="s">
        <v>3645</v>
      </c>
      <c r="N2860" s="30">
        <v>45920</v>
      </c>
      <c r="O2860" s="48">
        <v>6858.75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297"/>
        <v>2</v>
      </c>
      <c r="Z2860" s="21" t="str">
        <f t="shared" si="298"/>
        <v>Saturday</v>
      </c>
      <c r="AA2860" s="21" t="str">
        <f t="shared" si="299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171.75</v>
      </c>
      <c r="F2861" s="47">
        <f t="shared" si="294"/>
        <v>15114</v>
      </c>
      <c r="G2861" s="48">
        <f t="shared" si="295"/>
        <v>15114</v>
      </c>
      <c r="H2861" s="21">
        <v>846102</v>
      </c>
      <c r="I2861" s="21" t="s">
        <v>4115</v>
      </c>
      <c r="J2861" s="21">
        <v>1</v>
      </c>
      <c r="K2861" s="21">
        <v>1</v>
      </c>
      <c r="L2861" s="21">
        <f t="shared" si="296"/>
        <v>0</v>
      </c>
      <c r="M2861" s="21" t="s">
        <v>3633</v>
      </c>
      <c r="N2861" s="30">
        <v>45920</v>
      </c>
      <c r="O2861" s="48">
        <v>24045</v>
      </c>
      <c r="P2861" s="21" t="s">
        <v>621</v>
      </c>
      <c r="Q2861" s="21">
        <v>58155918542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Hyderabad</v>
      </c>
      <c r="W2861" s="38"/>
      <c r="X2861" s="30">
        <v>45922</v>
      </c>
      <c r="Y2861" s="21">
        <f t="shared" si="297"/>
        <v>2</v>
      </c>
      <c r="Z2861" s="21" t="str">
        <f t="shared" si="298"/>
        <v>Saturday</v>
      </c>
      <c r="AA2861" s="21" t="str">
        <f t="shared" si="299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990</v>
      </c>
      <c r="F2862" s="47">
        <f t="shared" si="294"/>
        <v>87120</v>
      </c>
      <c r="G2862" s="48">
        <f t="shared" si="295"/>
        <v>174240</v>
      </c>
      <c r="H2862" s="21">
        <v>900007328</v>
      </c>
      <c r="I2862" s="21" t="s">
        <v>4205</v>
      </c>
      <c r="J2862" s="21">
        <v>2</v>
      </c>
      <c r="K2862" s="21">
        <v>2</v>
      </c>
      <c r="L2862" s="21">
        <f t="shared" si="296"/>
        <v>0</v>
      </c>
      <c r="M2862" s="21" t="s">
        <v>3629</v>
      </c>
      <c r="N2862" s="30">
        <v>45920</v>
      </c>
      <c r="O2862" s="48">
        <v>231660</v>
      </c>
      <c r="P2862" s="21" t="s">
        <v>3580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7"/>
        <v>2</v>
      </c>
      <c r="Z2862" s="21" t="str">
        <f t="shared" si="298"/>
        <v>Saturday</v>
      </c>
      <c r="AA2862" s="21" t="str">
        <f t="shared" si="299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1540</v>
      </c>
      <c r="F2863" s="47">
        <f t="shared" si="294"/>
        <v>135520</v>
      </c>
      <c r="G2863" s="48">
        <f t="shared" si="295"/>
        <v>271040</v>
      </c>
      <c r="H2863" s="21">
        <v>900007329</v>
      </c>
      <c r="I2863" s="21" t="s">
        <v>4206</v>
      </c>
      <c r="J2863" s="21">
        <v>2</v>
      </c>
      <c r="K2863" s="21">
        <v>2</v>
      </c>
      <c r="L2863" s="21">
        <f t="shared" si="296"/>
        <v>0</v>
      </c>
      <c r="M2863" s="21" t="s">
        <v>3629</v>
      </c>
      <c r="N2863" s="30">
        <v>45920</v>
      </c>
      <c r="O2863" s="48">
        <v>360360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297"/>
        <v>2</v>
      </c>
      <c r="Z2863" s="21" t="str">
        <f t="shared" si="298"/>
        <v>Saturday</v>
      </c>
      <c r="AA2863" s="21" t="str">
        <f t="shared" si="299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62.3</v>
      </c>
      <c r="F2864" s="47">
        <f t="shared" si="294"/>
        <v>5482.4</v>
      </c>
      <c r="G2864" s="48">
        <f t="shared" si="295"/>
        <v>5482.4</v>
      </c>
      <c r="H2864" s="21">
        <v>906113</v>
      </c>
      <c r="I2864" s="21" t="s">
        <v>4207</v>
      </c>
      <c r="J2864" s="21">
        <v>1</v>
      </c>
      <c r="K2864" s="21">
        <v>1</v>
      </c>
      <c r="L2864" s="21">
        <f t="shared" si="296"/>
        <v>0</v>
      </c>
      <c r="M2864" s="21" t="s">
        <v>3633</v>
      </c>
      <c r="N2864" s="30">
        <v>45920</v>
      </c>
      <c r="O2864" s="48">
        <v>9345</v>
      </c>
      <c r="P2864" s="21" t="s">
        <v>621</v>
      </c>
      <c r="Q2864" s="21">
        <v>58155918542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Hyderabad</v>
      </c>
      <c r="W2864" s="38"/>
      <c r="X2864" s="30">
        <v>45922</v>
      </c>
      <c r="Y2864" s="21">
        <f t="shared" si="297"/>
        <v>2</v>
      </c>
      <c r="Z2864" s="21" t="str">
        <f t="shared" si="298"/>
        <v>Saturday</v>
      </c>
      <c r="AA2864" s="21" t="str">
        <f t="shared" si="299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152.6</v>
      </c>
      <c r="F2865" s="47">
        <f t="shared" si="294"/>
        <v>13428.8</v>
      </c>
      <c r="G2865" s="48">
        <f t="shared" si="295"/>
        <v>13428.8</v>
      </c>
      <c r="H2865" s="21">
        <v>921304</v>
      </c>
      <c r="I2865" s="21" t="s">
        <v>4208</v>
      </c>
      <c r="J2865" s="21">
        <v>1</v>
      </c>
      <c r="K2865" s="21">
        <v>1</v>
      </c>
      <c r="L2865" s="21">
        <f t="shared" si="296"/>
        <v>0</v>
      </c>
      <c r="M2865" s="21" t="s">
        <v>3643</v>
      </c>
      <c r="N2865" s="30">
        <v>45920</v>
      </c>
      <c r="O2865" s="48">
        <v>16559.28</v>
      </c>
      <c r="P2865" s="21" t="s">
        <v>276</v>
      </c>
      <c r="Q2865" s="21">
        <v>58155927303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7"/>
        <v>3</v>
      </c>
      <c r="Z2865" s="21" t="str">
        <f t="shared" si="298"/>
        <v>Saturday</v>
      </c>
      <c r="AA2865" s="21" t="str">
        <f t="shared" si="299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88.9</v>
      </c>
      <c r="F2866" s="47">
        <f t="shared" si="294"/>
        <v>7823.2000000000007</v>
      </c>
      <c r="G2866" s="48">
        <f t="shared" si="295"/>
        <v>7823.2000000000007</v>
      </c>
      <c r="H2866" s="21">
        <v>926201</v>
      </c>
      <c r="I2866" s="21" t="s">
        <v>4209</v>
      </c>
      <c r="J2866" s="21">
        <v>1</v>
      </c>
      <c r="K2866" s="21">
        <v>1</v>
      </c>
      <c r="L2866" s="21">
        <f t="shared" si="296"/>
        <v>0</v>
      </c>
      <c r="M2866" s="21" t="s">
        <v>3643</v>
      </c>
      <c r="N2866" s="30">
        <v>45920</v>
      </c>
      <c r="O2866" s="48">
        <v>9646.92</v>
      </c>
      <c r="P2866" s="21" t="s">
        <v>276</v>
      </c>
      <c r="Q2866" s="21">
        <v>58155927303</v>
      </c>
      <c r="R2866" s="21" t="s">
        <v>40</v>
      </c>
      <c r="S2866" s="3" t="s">
        <v>299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297"/>
        <v>3</v>
      </c>
      <c r="Z2866" s="21" t="str">
        <f t="shared" si="298"/>
        <v>Saturday</v>
      </c>
      <c r="AA2866" s="21" t="str">
        <f t="shared" si="299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2866</v>
      </c>
      <c r="B2867" s="21" t="s">
        <v>3566</v>
      </c>
      <c r="C2867" s="30">
        <v>45913</v>
      </c>
      <c r="D2867" s="30">
        <v>45918</v>
      </c>
      <c r="E2867" s="47">
        <v>3348.95</v>
      </c>
      <c r="F2867" s="47">
        <f t="shared" si="294"/>
        <v>294707.59999999998</v>
      </c>
      <c r="G2867" s="48">
        <f t="shared" si="295"/>
        <v>294707.59999999998</v>
      </c>
      <c r="H2867" s="21" t="s">
        <v>3569</v>
      </c>
      <c r="I2867" s="21" t="s">
        <v>4197</v>
      </c>
      <c r="J2867" s="21">
        <v>1</v>
      </c>
      <c r="K2867" s="21">
        <v>1</v>
      </c>
      <c r="L2867" s="21">
        <f t="shared" si="296"/>
        <v>0</v>
      </c>
      <c r="M2867" s="21" t="s">
        <v>3606</v>
      </c>
      <c r="N2867" s="30">
        <v>45920</v>
      </c>
      <c r="O2867" s="48">
        <v>502342.05</v>
      </c>
      <c r="P2867" s="21" t="s">
        <v>370</v>
      </c>
      <c r="Q2867" s="21">
        <v>58155927841</v>
      </c>
      <c r="R2867" s="21" t="s">
        <v>40</v>
      </c>
      <c r="S2867" s="3">
        <v>-20</v>
      </c>
      <c r="T2867" s="37"/>
      <c r="U2867" s="21" t="s">
        <v>3578</v>
      </c>
      <c r="V2867" s="21" t="str">
        <f>VLOOKUP(P2867,'Customer List'!B:C,2,)</f>
        <v>Gujrat</v>
      </c>
      <c r="W2867" s="38"/>
      <c r="X2867" s="30">
        <v>45923</v>
      </c>
      <c r="Y2867" s="21">
        <f t="shared" si="297"/>
        <v>3</v>
      </c>
      <c r="Z2867" s="21" t="str">
        <f t="shared" si="298"/>
        <v>Saturday</v>
      </c>
      <c r="AA2867" s="21" t="str">
        <f t="shared" si="299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2867</v>
      </c>
      <c r="B2868" s="21" t="s">
        <v>3566</v>
      </c>
      <c r="C2868" s="30">
        <v>45913</v>
      </c>
      <c r="D2868" s="30">
        <v>45918</v>
      </c>
      <c r="E2868" s="47">
        <v>1679</v>
      </c>
      <c r="F2868" s="47">
        <f t="shared" si="294"/>
        <v>147752</v>
      </c>
      <c r="G2868" s="48">
        <f t="shared" si="295"/>
        <v>147752</v>
      </c>
      <c r="H2868" s="21" t="s">
        <v>3570</v>
      </c>
      <c r="I2868" s="21" t="s">
        <v>4198</v>
      </c>
      <c r="J2868" s="21">
        <v>1</v>
      </c>
      <c r="K2868" s="21">
        <v>1</v>
      </c>
      <c r="L2868" s="21">
        <f t="shared" si="296"/>
        <v>0</v>
      </c>
      <c r="M2868" s="21" t="s">
        <v>3619</v>
      </c>
      <c r="N2868" s="30">
        <v>45919</v>
      </c>
      <c r="O2868" s="48">
        <v>169150</v>
      </c>
      <c r="P2868" s="21" t="s">
        <v>254</v>
      </c>
      <c r="Q2868" s="21" t="s">
        <v>2070</v>
      </c>
      <c r="R2868" s="21" t="s">
        <v>847</v>
      </c>
      <c r="S2868" s="3">
        <v>-20</v>
      </c>
      <c r="T2868" s="37"/>
      <c r="U2868" s="21" t="s">
        <v>3578</v>
      </c>
      <c r="V2868" s="21" t="str">
        <f>VLOOKUP(P2868,'Customer List'!B:C,2,)</f>
        <v>Delhi</v>
      </c>
      <c r="W2868" s="38"/>
      <c r="X2868" s="30">
        <f>IF(OR(R2868 = "PRIYANKA MADAM", R2868 = "DEEPAK", R2868 = "PORTER"),N2868,"")</f>
        <v>45919</v>
      </c>
      <c r="Y2868" s="21">
        <f t="shared" si="297"/>
        <v>0</v>
      </c>
      <c r="Z2868" s="21" t="str">
        <f t="shared" si="298"/>
        <v>Friday</v>
      </c>
      <c r="AA2868" s="21" t="str">
        <f t="shared" si="299"/>
        <v>Friday</v>
      </c>
      <c r="AB2868" s="21" t="str">
        <f>VLOOKUP(U2868,'Currency Sheet'!A:C,3,)</f>
        <v>DOLLAR</v>
      </c>
      <c r="AC2868" s="42" t="str">
        <f>VLOOKUP(P2868,'Customer List'!B:D,3,)</f>
        <v>Local</v>
      </c>
    </row>
    <row r="2869" spans="1:29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1144</v>
      </c>
      <c r="F2869" s="47">
        <f t="shared" si="294"/>
        <v>100672</v>
      </c>
      <c r="G2869" s="48">
        <f t="shared" si="295"/>
        <v>100672</v>
      </c>
      <c r="H2869" s="21" t="s">
        <v>3571</v>
      </c>
      <c r="I2869" s="21" t="s">
        <v>4199</v>
      </c>
      <c r="J2869" s="21">
        <v>1</v>
      </c>
      <c r="K2869" s="21">
        <v>1</v>
      </c>
      <c r="L2869" s="21">
        <f t="shared" si="296"/>
        <v>0</v>
      </c>
      <c r="M2869" s="21" t="s">
        <v>3654</v>
      </c>
      <c r="N2869" s="30">
        <v>45920</v>
      </c>
      <c r="O2869" s="48">
        <v>162800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7"/>
        <v>2</v>
      </c>
      <c r="Z2869" s="21" t="str">
        <f t="shared" si="298"/>
        <v>Saturday</v>
      </c>
      <c r="AA2869" s="21" t="str">
        <f t="shared" si="299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1040</v>
      </c>
      <c r="F2870" s="47">
        <f t="shared" si="294"/>
        <v>91520</v>
      </c>
      <c r="G2870" s="48">
        <f t="shared" si="295"/>
        <v>91520</v>
      </c>
      <c r="H2870" s="21" t="s">
        <v>3572</v>
      </c>
      <c r="I2870" s="21" t="s">
        <v>4200</v>
      </c>
      <c r="J2870" s="21">
        <v>1</v>
      </c>
      <c r="K2870" s="21">
        <v>1</v>
      </c>
      <c r="L2870" s="21">
        <f t="shared" si="296"/>
        <v>0</v>
      </c>
      <c r="M2870" s="21" t="s">
        <v>3655</v>
      </c>
      <c r="N2870" s="30">
        <v>45920</v>
      </c>
      <c r="O2870" s="48">
        <v>148000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7"/>
        <v>2</v>
      </c>
      <c r="Z2870" s="21" t="str">
        <f t="shared" si="298"/>
        <v>Saturday</v>
      </c>
      <c r="AA2870" s="21" t="str">
        <f t="shared" si="299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188</v>
      </c>
      <c r="F2871" s="47">
        <f t="shared" si="294"/>
        <v>16544</v>
      </c>
      <c r="G2871" s="48">
        <f t="shared" si="295"/>
        <v>33088</v>
      </c>
      <c r="H2871" s="21" t="s">
        <v>372</v>
      </c>
      <c r="I2871" s="21" t="s">
        <v>4121</v>
      </c>
      <c r="J2871" s="21">
        <v>2</v>
      </c>
      <c r="K2871" s="21">
        <v>2</v>
      </c>
      <c r="L2871" s="21">
        <f t="shared" si="296"/>
        <v>0</v>
      </c>
      <c r="M2871" s="21" t="s">
        <v>3656</v>
      </c>
      <c r="N2871" s="30">
        <v>45920</v>
      </c>
      <c r="O2871" s="48">
        <v>53800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297"/>
        <v>2</v>
      </c>
      <c r="Z2871" s="21" t="str">
        <f t="shared" si="298"/>
        <v>Saturday</v>
      </c>
      <c r="AA2871" s="21" t="str">
        <f t="shared" si="299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132</v>
      </c>
      <c r="F2872" s="47">
        <f t="shared" si="294"/>
        <v>11616</v>
      </c>
      <c r="G2872" s="48">
        <f t="shared" si="295"/>
        <v>11616</v>
      </c>
      <c r="H2872" s="21" t="s">
        <v>3573</v>
      </c>
      <c r="I2872" s="21" t="s">
        <v>4201</v>
      </c>
      <c r="J2872" s="21">
        <v>1</v>
      </c>
      <c r="K2872" s="21">
        <v>1</v>
      </c>
      <c r="L2872" s="21">
        <f t="shared" si="296"/>
        <v>0</v>
      </c>
      <c r="M2872" s="21" t="s">
        <v>3647</v>
      </c>
      <c r="N2872" s="30">
        <v>45920</v>
      </c>
      <c r="O2872" s="48">
        <v>19740</v>
      </c>
      <c r="P2872" s="21" t="s">
        <v>165</v>
      </c>
      <c r="Q2872" s="21">
        <v>58155920130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Lucknow</v>
      </c>
      <c r="W2872" s="38"/>
      <c r="X2872" s="30">
        <v>45922</v>
      </c>
      <c r="Y2872" s="21">
        <f t="shared" si="297"/>
        <v>2</v>
      </c>
      <c r="Z2872" s="21" t="str">
        <f t="shared" si="298"/>
        <v>Saturday</v>
      </c>
      <c r="AA2872" s="21" t="str">
        <f t="shared" si="299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603</v>
      </c>
      <c r="F2873" s="47">
        <f t="shared" si="294"/>
        <v>53064</v>
      </c>
      <c r="G2873" s="48">
        <f t="shared" si="295"/>
        <v>53064</v>
      </c>
      <c r="H2873" s="21" t="s">
        <v>3574</v>
      </c>
      <c r="I2873" s="21" t="s">
        <v>4202</v>
      </c>
      <c r="J2873" s="21">
        <v>1</v>
      </c>
      <c r="K2873" s="21">
        <v>1</v>
      </c>
      <c r="L2873" s="21">
        <f t="shared" si="296"/>
        <v>0</v>
      </c>
      <c r="M2873" s="21" t="s">
        <v>3609</v>
      </c>
      <c r="N2873" s="30">
        <v>45920</v>
      </c>
      <c r="O2873" s="48">
        <v>90510</v>
      </c>
      <c r="P2873" s="21" t="s">
        <v>302</v>
      </c>
      <c r="Q2873" s="21">
        <v>58155928736</v>
      </c>
      <c r="R2873" s="21" t="s">
        <v>40</v>
      </c>
      <c r="S2873" s="3">
        <v>-80</v>
      </c>
      <c r="T2873" s="37"/>
      <c r="U2873" s="21" t="s">
        <v>3578</v>
      </c>
      <c r="V2873" s="21" t="str">
        <f>VLOOKUP(P2873,'Customer List'!B:C,2,)</f>
        <v>Banglore</v>
      </c>
      <c r="W2873" s="38"/>
      <c r="X2873" s="30">
        <v>45922</v>
      </c>
      <c r="Y2873" s="21">
        <f t="shared" si="297"/>
        <v>2</v>
      </c>
      <c r="Z2873" s="21" t="str">
        <f t="shared" si="298"/>
        <v>Saturday</v>
      </c>
      <c r="AA2873" s="21" t="str">
        <f t="shared" si="299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909</v>
      </c>
      <c r="F2874" s="47">
        <f t="shared" si="294"/>
        <v>79992</v>
      </c>
      <c r="G2874" s="48">
        <f t="shared" si="295"/>
        <v>79992</v>
      </c>
      <c r="H2874" s="21" t="s">
        <v>3575</v>
      </c>
      <c r="I2874" s="21" t="s">
        <v>4203</v>
      </c>
      <c r="J2874" s="21">
        <v>1</v>
      </c>
      <c r="K2874" s="21">
        <v>1</v>
      </c>
      <c r="L2874" s="21">
        <f t="shared" si="296"/>
        <v>0</v>
      </c>
      <c r="M2874" s="21" t="s">
        <v>3603</v>
      </c>
      <c r="N2874" s="30">
        <v>45920</v>
      </c>
      <c r="O2874" s="48">
        <v>146137.5</v>
      </c>
      <c r="P2874" s="21" t="s">
        <v>370</v>
      </c>
      <c r="Q2874" s="21">
        <v>58155927432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Gujrat</v>
      </c>
      <c r="W2874" s="38"/>
      <c r="X2874" s="30">
        <v>45922</v>
      </c>
      <c r="Y2874" s="21">
        <f t="shared" si="297"/>
        <v>2</v>
      </c>
      <c r="Z2874" s="21" t="str">
        <f t="shared" si="298"/>
        <v>Saturday</v>
      </c>
      <c r="AA2874" s="21" t="str">
        <f t="shared" si="299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69</v>
      </c>
      <c r="F2875" s="47">
        <f t="shared" si="294"/>
        <v>6072</v>
      </c>
      <c r="G2875" s="48">
        <f t="shared" si="295"/>
        <v>6072</v>
      </c>
      <c r="H2875" s="21" t="s">
        <v>355</v>
      </c>
      <c r="I2875" s="21" t="s">
        <v>4122</v>
      </c>
      <c r="J2875" s="21">
        <v>1</v>
      </c>
      <c r="K2875" s="21">
        <v>1</v>
      </c>
      <c r="L2875" s="21">
        <f t="shared" si="296"/>
        <v>0</v>
      </c>
      <c r="M2875" s="21" t="s">
        <v>3655</v>
      </c>
      <c r="N2875" s="30">
        <v>45920</v>
      </c>
      <c r="O2875" s="48">
        <v>9900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3578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7"/>
        <v>2</v>
      </c>
      <c r="Z2875" s="21" t="str">
        <f t="shared" si="298"/>
        <v>Saturday</v>
      </c>
      <c r="AA2875" s="21" t="str">
        <f t="shared" si="299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237</v>
      </c>
      <c r="F2876" s="47">
        <f t="shared" si="294"/>
        <v>20856</v>
      </c>
      <c r="G2876" s="48">
        <f t="shared" si="295"/>
        <v>62568</v>
      </c>
      <c r="H2876" s="21" t="s">
        <v>3576</v>
      </c>
      <c r="I2876" s="21" t="s">
        <v>4204</v>
      </c>
      <c r="J2876" s="21">
        <v>3</v>
      </c>
      <c r="K2876" s="21">
        <v>3</v>
      </c>
      <c r="L2876" s="21">
        <f t="shared" si="296"/>
        <v>0</v>
      </c>
      <c r="M2876" s="21" t="s">
        <v>3657</v>
      </c>
      <c r="N2876" s="30">
        <v>45920</v>
      </c>
      <c r="O2876" s="48">
        <v>101400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297"/>
        <v>2</v>
      </c>
      <c r="Z2876" s="21" t="str">
        <f t="shared" si="298"/>
        <v>Saturday</v>
      </c>
      <c r="AA2876" s="21" t="str">
        <f t="shared" si="299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393</v>
      </c>
      <c r="F2877" s="47">
        <f t="shared" si="294"/>
        <v>34584</v>
      </c>
      <c r="G2877" s="48">
        <f t="shared" si="295"/>
        <v>34584</v>
      </c>
      <c r="H2877" s="21" t="s">
        <v>364</v>
      </c>
      <c r="I2877" s="21" t="s">
        <v>4129</v>
      </c>
      <c r="J2877" s="21">
        <v>1</v>
      </c>
      <c r="K2877" s="21">
        <v>1</v>
      </c>
      <c r="L2877" s="21">
        <f t="shared" si="296"/>
        <v>0</v>
      </c>
      <c r="M2877" s="21" t="s">
        <v>3620</v>
      </c>
      <c r="N2877" s="30">
        <v>45919</v>
      </c>
      <c r="O2877" s="48">
        <v>50580</v>
      </c>
      <c r="P2877" s="21" t="s">
        <v>254</v>
      </c>
      <c r="Q2877" s="21" t="s">
        <v>2070</v>
      </c>
      <c r="R2877" s="21" t="s">
        <v>847</v>
      </c>
      <c r="S2877" s="3">
        <v>4</v>
      </c>
      <c r="T2877" s="37"/>
      <c r="U2877" s="21" t="s">
        <v>3578</v>
      </c>
      <c r="V2877" s="21" t="str">
        <f>VLOOKUP(P2877,'Customer List'!B:C,2,)</f>
        <v>Delhi</v>
      </c>
      <c r="W2877" s="38"/>
      <c r="X2877" s="30">
        <f>IF(OR(R2877 = "PRIYANKA MADAM", R2877 = "DEEPAK", R2877 = "PORTER"),N2877,"")</f>
        <v>45919</v>
      </c>
      <c r="Y2877" s="21">
        <f t="shared" si="297"/>
        <v>0</v>
      </c>
      <c r="Z2877" s="21" t="str">
        <f t="shared" si="298"/>
        <v>Friday</v>
      </c>
      <c r="AA2877" s="21" t="str">
        <f t="shared" si="299"/>
        <v>Friday</v>
      </c>
      <c r="AB2877" s="21" t="str">
        <f>VLOOKUP(U2877,'Currency Sheet'!A:C,3,)</f>
        <v>DOLLAR</v>
      </c>
      <c r="AC2877" s="42" t="str">
        <f>VLOOKUP(P2877,'Customer List'!B:D,3,)</f>
        <v>Local</v>
      </c>
    </row>
    <row r="2878" spans="1:29" x14ac:dyDescent="0.25">
      <c r="A2878" s="21">
        <v>2877</v>
      </c>
      <c r="B2878" s="21">
        <v>922048</v>
      </c>
      <c r="C2878" s="30">
        <v>45915</v>
      </c>
      <c r="D2878" s="30">
        <v>45918</v>
      </c>
      <c r="E2878" s="47">
        <v>548.25</v>
      </c>
      <c r="F2878" s="47">
        <f t="shared" si="294"/>
        <v>48246</v>
      </c>
      <c r="G2878" s="48">
        <f t="shared" si="295"/>
        <v>48246</v>
      </c>
      <c r="H2878" s="21" t="s">
        <v>3586</v>
      </c>
      <c r="I2878" s="21" t="s">
        <v>4196</v>
      </c>
      <c r="J2878" s="21">
        <v>1</v>
      </c>
      <c r="K2878" s="21">
        <v>1</v>
      </c>
      <c r="L2878" s="21">
        <f t="shared" si="296"/>
        <v>0</v>
      </c>
      <c r="M2878" s="21" t="s">
        <v>3652</v>
      </c>
      <c r="N2878" s="30">
        <v>45920</v>
      </c>
      <c r="O2878" s="48">
        <v>60952.5</v>
      </c>
      <c r="P2878" s="21" t="s">
        <v>620</v>
      </c>
      <c r="Q2878" s="21">
        <v>58155921924</v>
      </c>
      <c r="R2878" s="21" t="s">
        <v>40</v>
      </c>
      <c r="S2878" s="3">
        <v>4</v>
      </c>
      <c r="T2878" s="37"/>
      <c r="U2878" s="21" t="s">
        <v>3587</v>
      </c>
      <c r="V2878" s="21" t="str">
        <f>VLOOKUP(P2878,'Customer List'!B:C,2,)</f>
        <v>Mumbai</v>
      </c>
      <c r="W2878" s="38"/>
      <c r="X2878" s="30">
        <v>45922</v>
      </c>
      <c r="Y2878" s="21">
        <f t="shared" si="297"/>
        <v>2</v>
      </c>
      <c r="Z2878" s="21" t="str">
        <f t="shared" si="298"/>
        <v>Saturday</v>
      </c>
      <c r="AA2878" s="21" t="str">
        <f t="shared" si="299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172</v>
      </c>
      <c r="F2879" s="47">
        <f t="shared" si="294"/>
        <v>15136</v>
      </c>
      <c r="G2879" s="48">
        <f t="shared" si="295"/>
        <v>15136</v>
      </c>
      <c r="H2879" s="21" t="s">
        <v>657</v>
      </c>
      <c r="I2879" s="21" t="s">
        <v>4116</v>
      </c>
      <c r="J2879" s="21">
        <v>1</v>
      </c>
      <c r="K2879" s="21">
        <v>1</v>
      </c>
      <c r="L2879" s="21">
        <f t="shared" si="296"/>
        <v>0</v>
      </c>
      <c r="M2879" s="21" t="s">
        <v>3639</v>
      </c>
      <c r="N2879" s="30">
        <v>45920</v>
      </c>
      <c r="O2879" s="48">
        <v>12642</v>
      </c>
      <c r="P2879" s="21" t="s">
        <v>3593</v>
      </c>
      <c r="Q2879" s="21">
        <v>58155922742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Kharagpur</v>
      </c>
      <c r="W2879" s="38"/>
      <c r="X2879" s="30">
        <v>45922</v>
      </c>
      <c r="Y2879" s="21">
        <f t="shared" si="297"/>
        <v>2</v>
      </c>
      <c r="Z2879" s="21" t="str">
        <f t="shared" si="298"/>
        <v>Saturday</v>
      </c>
      <c r="AA2879" s="21" t="str">
        <f t="shared" si="299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903</v>
      </c>
      <c r="F2880" s="47">
        <f t="shared" si="294"/>
        <v>79464</v>
      </c>
      <c r="G2880" s="48">
        <f t="shared" si="295"/>
        <v>79464</v>
      </c>
      <c r="H2880" s="21" t="s">
        <v>2066</v>
      </c>
      <c r="I2880" s="21" t="s">
        <v>4123</v>
      </c>
      <c r="J2880" s="21">
        <v>1</v>
      </c>
      <c r="K2880" s="21">
        <v>1</v>
      </c>
      <c r="L2880" s="21">
        <f t="shared" si="296"/>
        <v>0</v>
      </c>
      <c r="M2880" s="21" t="s">
        <v>3635</v>
      </c>
      <c r="N2880" s="30">
        <v>45920</v>
      </c>
      <c r="O2880" s="48">
        <v>155011.5</v>
      </c>
      <c r="P2880" s="21" t="s">
        <v>3594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7"/>
        <v>2</v>
      </c>
      <c r="Z2880" s="21" t="str">
        <f t="shared" si="298"/>
        <v>Saturday</v>
      </c>
      <c r="AA2880" s="21" t="str">
        <f t="shared" si="299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1064</v>
      </c>
      <c r="F2881" s="47">
        <f t="shared" si="294"/>
        <v>93632</v>
      </c>
      <c r="G2881" s="48">
        <f t="shared" si="295"/>
        <v>93632</v>
      </c>
      <c r="H2881" s="21" t="s">
        <v>2067</v>
      </c>
      <c r="I2881" s="21" t="s">
        <v>4124</v>
      </c>
      <c r="J2881" s="21">
        <v>1</v>
      </c>
      <c r="K2881" s="21">
        <v>1</v>
      </c>
      <c r="L2881" s="21">
        <f t="shared" si="296"/>
        <v>0</v>
      </c>
      <c r="M2881" s="21" t="s">
        <v>3635</v>
      </c>
      <c r="N2881" s="30">
        <v>45920</v>
      </c>
      <c r="O2881" s="48">
        <v>166845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297"/>
        <v>2</v>
      </c>
      <c r="Z2881" s="21" t="str">
        <f t="shared" si="298"/>
        <v>Saturday</v>
      </c>
      <c r="AA2881" s="21" t="str">
        <f t="shared" si="299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3288</v>
      </c>
      <c r="F2882" s="47">
        <f t="shared" si="294"/>
        <v>289344</v>
      </c>
      <c r="G2882" s="48">
        <f t="shared" si="295"/>
        <v>289344</v>
      </c>
      <c r="H2882" s="21" t="s">
        <v>3592</v>
      </c>
      <c r="I2882" s="21" t="s">
        <v>4211</v>
      </c>
      <c r="J2882" s="21">
        <v>1</v>
      </c>
      <c r="K2882" s="21"/>
      <c r="L2882" s="21">
        <f t="shared" si="296"/>
        <v>1</v>
      </c>
      <c r="M2882" s="21"/>
      <c r="N2882" s="30"/>
      <c r="O2882" s="48"/>
      <c r="P2882" s="21" t="s">
        <v>1145</v>
      </c>
      <c r="Q2882" s="21"/>
      <c r="R2882" s="21"/>
      <c r="S2882" s="3">
        <v>4</v>
      </c>
      <c r="T2882" s="37"/>
      <c r="U2882" s="21" t="s">
        <v>423</v>
      </c>
      <c r="V2882" s="21" t="str">
        <f>VLOOKUP(P2882,'Customer List'!B:C,2,)</f>
        <v>STOCK</v>
      </c>
      <c r="W2882" s="38" t="s">
        <v>1145</v>
      </c>
      <c r="X2882" s="30" t="str">
        <f>IF(OR(R2882 = "PRIYANKA MADAM", R2882 = "DEEPAK", R2882 = "PORTER"),N2882,"")</f>
        <v/>
      </c>
      <c r="Y2882" s="21" t="str">
        <f t="shared" si="297"/>
        <v/>
      </c>
      <c r="Z2882" s="21" t="str">
        <f t="shared" si="298"/>
        <v/>
      </c>
      <c r="AA2882" s="21" t="str">
        <f t="shared" si="299"/>
        <v/>
      </c>
      <c r="AB2882" s="21" t="str">
        <f>VLOOKUP(U2882,'Currency Sheet'!A:C,3,)</f>
        <v>DOLLAR</v>
      </c>
      <c r="AC2882" s="42" t="str">
        <f>VLOOKUP(P2882,'Customer List'!B:D,3,)</f>
        <v>STOCK</v>
      </c>
    </row>
    <row r="2883" spans="1:29" x14ac:dyDescent="0.25">
      <c r="A2883" s="21">
        <v>2882</v>
      </c>
      <c r="B2883" s="21" t="s">
        <v>3589</v>
      </c>
      <c r="C2883" s="30">
        <v>45916</v>
      </c>
      <c r="D2883" s="30">
        <v>45919</v>
      </c>
      <c r="E2883" s="47">
        <v>0</v>
      </c>
      <c r="F2883" s="47">
        <f t="shared" ref="F2883:F2946" si="300">IF(AB2883="DOLLAR",E2883*88,E2883)</f>
        <v>0</v>
      </c>
      <c r="G2883" s="48">
        <f t="shared" ref="G2883:G2946" si="301">F2883*J2883</f>
        <v>0</v>
      </c>
      <c r="H2883" s="21" t="s">
        <v>3590</v>
      </c>
      <c r="I2883" s="21" t="s">
        <v>4210</v>
      </c>
      <c r="J2883" s="21">
        <v>1</v>
      </c>
      <c r="K2883" s="21">
        <v>1</v>
      </c>
      <c r="L2883" s="21">
        <f t="shared" ref="L2883:L2946" si="302">J2883-K2883</f>
        <v>0</v>
      </c>
      <c r="M2883" s="21" t="s">
        <v>3659</v>
      </c>
      <c r="N2883" s="30">
        <v>45920</v>
      </c>
      <c r="O2883" s="48">
        <v>0</v>
      </c>
      <c r="P2883" s="21" t="s">
        <v>3591</v>
      </c>
      <c r="Q2883" s="21">
        <v>58155918774</v>
      </c>
      <c r="R2883" s="21" t="s">
        <v>40</v>
      </c>
      <c r="S2883" s="3">
        <v>4</v>
      </c>
      <c r="T2883" s="37" t="s">
        <v>3597</v>
      </c>
      <c r="U2883" s="21" t="s">
        <v>3344</v>
      </c>
      <c r="V2883" s="21" t="str">
        <f>VLOOKUP(P2883,'Customer List'!B:C,2,)</f>
        <v>Mumbai</v>
      </c>
      <c r="W2883" s="38"/>
      <c r="X2883" s="30">
        <v>45922</v>
      </c>
      <c r="Y2883" s="21">
        <f t="shared" ref="Y2883:Y2946" si="303">IF(X2883="", "", X2883-N2883)</f>
        <v>2</v>
      </c>
      <c r="Z2883" s="21" t="str">
        <f t="shared" ref="Z2883:Z2946" si="304">IF(N2883="", "", TEXT(N2883, "dddd"))</f>
        <v>Saturday</v>
      </c>
      <c r="AA2883" s="21" t="str">
        <f t="shared" ref="AA2883:AA2946" si="305"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2883</v>
      </c>
      <c r="B2884" s="21" t="s">
        <v>3600</v>
      </c>
      <c r="C2884" s="30">
        <v>45915</v>
      </c>
      <c r="D2884" s="30">
        <v>45922</v>
      </c>
      <c r="E2884" s="47">
        <v>2249</v>
      </c>
      <c r="F2884" s="47">
        <f t="shared" si="300"/>
        <v>197912</v>
      </c>
      <c r="G2884" s="48">
        <f t="shared" si="301"/>
        <v>197912</v>
      </c>
      <c r="H2884" s="21" t="s">
        <v>3601</v>
      </c>
      <c r="I2884" s="21" t="s">
        <v>4212</v>
      </c>
      <c r="J2884" s="21">
        <v>1</v>
      </c>
      <c r="K2884" s="21">
        <v>1</v>
      </c>
      <c r="L2884" s="21">
        <f t="shared" si="302"/>
        <v>0</v>
      </c>
      <c r="M2884" s="21" t="s">
        <v>3604</v>
      </c>
      <c r="N2884" s="30">
        <v>45920</v>
      </c>
      <c r="O2884" s="48">
        <v>393750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/>
      <c r="U2884" s="21" t="s">
        <v>3578</v>
      </c>
      <c r="V2884" s="21" t="str">
        <f>VLOOKUP(P2884,'Customer List'!B:C,2,)</f>
        <v>Gujrat</v>
      </c>
      <c r="W2884" s="38"/>
      <c r="X2884" s="30">
        <v>45922</v>
      </c>
      <c r="Y2884" s="21">
        <f t="shared" si="303"/>
        <v>2</v>
      </c>
      <c r="Z2884" s="21" t="str">
        <f t="shared" si="304"/>
        <v>Saturday</v>
      </c>
      <c r="AA2884" s="21" t="str">
        <f t="shared" si="305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2884</v>
      </c>
      <c r="B2885" s="21" t="s">
        <v>3600</v>
      </c>
      <c r="C2885" s="30">
        <v>45915</v>
      </c>
      <c r="D2885" s="30">
        <v>45922</v>
      </c>
      <c r="E2885" s="47">
        <v>1</v>
      </c>
      <c r="F2885" s="47">
        <f t="shared" si="300"/>
        <v>88</v>
      </c>
      <c r="G2885" s="48">
        <f t="shared" si="301"/>
        <v>88</v>
      </c>
      <c r="H2885" s="21" t="s">
        <v>3602</v>
      </c>
      <c r="I2885" s="21" t="s">
        <v>4213</v>
      </c>
      <c r="J2885" s="21">
        <v>1</v>
      </c>
      <c r="K2885" s="21">
        <v>1</v>
      </c>
      <c r="L2885" s="21">
        <f t="shared" si="302"/>
        <v>0</v>
      </c>
      <c r="M2885" s="21" t="s">
        <v>3604</v>
      </c>
      <c r="N2885" s="30">
        <v>45920</v>
      </c>
      <c r="O2885" s="48">
        <v>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 t="s">
        <v>3605</v>
      </c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3"/>
        <v>2</v>
      </c>
      <c r="Z2885" s="21" t="str">
        <f t="shared" si="304"/>
        <v>Saturday</v>
      </c>
      <c r="AA2885" s="21" t="str">
        <f t="shared" si="305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2885</v>
      </c>
      <c r="B2886" s="21" t="s">
        <v>3666</v>
      </c>
      <c r="C2886" s="30">
        <v>45917</v>
      </c>
      <c r="D2886" s="30">
        <v>45922</v>
      </c>
      <c r="E2886" s="47">
        <v>11860.25</v>
      </c>
      <c r="F2886" s="47">
        <f t="shared" si="300"/>
        <v>11860.25</v>
      </c>
      <c r="G2886" s="48">
        <f t="shared" si="301"/>
        <v>23720.5</v>
      </c>
      <c r="H2886" s="21">
        <v>100575</v>
      </c>
      <c r="I2886" s="21" t="s">
        <v>4715</v>
      </c>
      <c r="J2886" s="21">
        <v>2</v>
      </c>
      <c r="K2886" s="21">
        <v>2</v>
      </c>
      <c r="L2886" s="21">
        <f t="shared" si="302"/>
        <v>0</v>
      </c>
      <c r="M2886" s="21" t="s">
        <v>5568</v>
      </c>
      <c r="N2886" s="30">
        <v>45961</v>
      </c>
      <c r="O2886" s="48">
        <v>0</v>
      </c>
      <c r="P2886" s="21" t="s">
        <v>625</v>
      </c>
      <c r="Q2886" s="21" t="s">
        <v>2070</v>
      </c>
      <c r="R2886" s="21" t="s">
        <v>637</v>
      </c>
      <c r="S2886" s="3">
        <v>4</v>
      </c>
      <c r="T2886" s="37"/>
      <c r="U2886" s="21" t="s">
        <v>2083</v>
      </c>
      <c r="V2886" s="21" t="str">
        <f>VLOOKUP(P2886,'Customer List'!B:C,2,)</f>
        <v>Delhi</v>
      </c>
      <c r="W2886" s="38"/>
      <c r="X2886" s="30">
        <f>IF(OR(R2886 = "PRIYANKA MADAM", R2886 = "DEEPAK", R2886 = "PORTER"),N2886,"")</f>
        <v>45961</v>
      </c>
      <c r="Y2886" s="21">
        <f t="shared" si="303"/>
        <v>0</v>
      </c>
      <c r="Z2886" s="21" t="str">
        <f t="shared" si="304"/>
        <v>Friday</v>
      </c>
      <c r="AA2886" s="21" t="str">
        <f t="shared" si="305"/>
        <v>Friday</v>
      </c>
      <c r="AB2886" s="21" t="str">
        <f>VLOOKUP(U2886,'Currency Sheet'!A:C,3,)</f>
        <v>INR</v>
      </c>
      <c r="AC2886" s="42" t="str">
        <f>VLOOKUP(P2886,'Customer List'!B:D,3,)</f>
        <v>Local</v>
      </c>
    </row>
    <row r="2887" spans="1:29" x14ac:dyDescent="0.25">
      <c r="A2887" s="21">
        <v>2886</v>
      </c>
      <c r="B2887" s="21" t="s">
        <v>3666</v>
      </c>
      <c r="C2887" s="30">
        <v>45917</v>
      </c>
      <c r="D2887" s="30">
        <v>45922</v>
      </c>
      <c r="E2887" s="47">
        <v>51562.5</v>
      </c>
      <c r="F2887" s="47">
        <f t="shared" si="300"/>
        <v>51562.5</v>
      </c>
      <c r="G2887" s="48">
        <f t="shared" si="301"/>
        <v>51562.5</v>
      </c>
      <c r="H2887" s="21">
        <v>162517</v>
      </c>
      <c r="I2887" s="21"/>
      <c r="J2887" s="21">
        <v>1</v>
      </c>
      <c r="K2887" s="21">
        <v>1</v>
      </c>
      <c r="L2887" s="21">
        <f t="shared" si="302"/>
        <v>0</v>
      </c>
      <c r="M2887" s="21" t="s">
        <v>3677</v>
      </c>
      <c r="N2887" s="30">
        <v>45923</v>
      </c>
      <c r="O2887" s="48">
        <v>61875</v>
      </c>
      <c r="P2887" s="21" t="s">
        <v>3678</v>
      </c>
      <c r="Q2887" s="21" t="s">
        <v>2070</v>
      </c>
      <c r="R2887" s="21" t="s">
        <v>847</v>
      </c>
      <c r="S2887" s="3" t="s">
        <v>299</v>
      </c>
      <c r="T2887" s="37"/>
      <c r="U2887" s="21" t="s">
        <v>2083</v>
      </c>
      <c r="V2887" s="21" t="e">
        <f>VLOOKUP(P2887,'Customer List'!B:C,2,)</f>
        <v>#N/A</v>
      </c>
      <c r="W2887" s="38"/>
      <c r="X2887" s="30">
        <f>IF(OR(R2887 = "PRIYANKA MADAM", R2887 = "DEEPAK", R2887 = "PORTER"),N2887,"")</f>
        <v>45923</v>
      </c>
      <c r="Y2887" s="21">
        <f t="shared" si="303"/>
        <v>0</v>
      </c>
      <c r="Z2887" s="21" t="str">
        <f t="shared" si="304"/>
        <v>Tuesday</v>
      </c>
      <c r="AA2887" s="21" t="str">
        <f t="shared" si="305"/>
        <v>Tuesday</v>
      </c>
      <c r="AB2887" s="21" t="str">
        <f>VLOOKUP(U2887,'Currency Sheet'!A:C,3,)</f>
        <v>INR</v>
      </c>
      <c r="AC2887" s="42" t="e">
        <f>VLOOKUP(P2887,'Customer List'!B:D,3,)</f>
        <v>#N/A</v>
      </c>
    </row>
    <row r="2888" spans="1:29" x14ac:dyDescent="0.25">
      <c r="A2888" s="21">
        <v>2887</v>
      </c>
      <c r="B2888" s="21" t="s">
        <v>3675</v>
      </c>
      <c r="C2888" s="30">
        <v>45919</v>
      </c>
      <c r="D2888" s="30">
        <v>45923</v>
      </c>
      <c r="E2888" s="47">
        <v>2806.8</v>
      </c>
      <c r="F2888" s="47">
        <f t="shared" si="300"/>
        <v>246998.40000000002</v>
      </c>
      <c r="G2888" s="48">
        <f t="shared" si="301"/>
        <v>246998.40000000002</v>
      </c>
      <c r="H2888" s="21" t="s">
        <v>2067</v>
      </c>
      <c r="I2888" s="21" t="s">
        <v>4124</v>
      </c>
      <c r="J2888" s="21">
        <v>1</v>
      </c>
      <c r="K2888" s="21">
        <v>1</v>
      </c>
      <c r="L2888" s="21">
        <f t="shared" si="302"/>
        <v>0</v>
      </c>
      <c r="M2888" s="21" t="s">
        <v>4861</v>
      </c>
      <c r="N2888" s="30">
        <v>45923</v>
      </c>
      <c r="O2888" s="48">
        <v>334009.2</v>
      </c>
      <c r="P2888" s="21" t="s">
        <v>2046</v>
      </c>
      <c r="Q2888" s="21">
        <v>58156039233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45924</v>
      </c>
      <c r="Y2888" s="21">
        <f t="shared" si="303"/>
        <v>1</v>
      </c>
      <c r="Z2888" s="21" t="str">
        <f t="shared" si="304"/>
        <v>Tuesday</v>
      </c>
      <c r="AA2888" s="21" t="str">
        <f t="shared" si="305"/>
        <v>Wednesday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2888</v>
      </c>
      <c r="B2889" s="21" t="s">
        <v>3675</v>
      </c>
      <c r="C2889" s="30">
        <v>45919</v>
      </c>
      <c r="D2889" s="30">
        <v>45923</v>
      </c>
      <c r="E2889" s="47">
        <v>1108</v>
      </c>
      <c r="F2889" s="47">
        <f t="shared" si="300"/>
        <v>97504</v>
      </c>
      <c r="G2889" s="48">
        <f t="shared" si="301"/>
        <v>97504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2"/>
        <v>0</v>
      </c>
      <c r="M2889" s="21" t="s">
        <v>3701</v>
      </c>
      <c r="N2889" s="30">
        <v>45924</v>
      </c>
      <c r="O2889" s="48">
        <v>177514</v>
      </c>
      <c r="P2889" s="21" t="s">
        <v>3674</v>
      </c>
      <c r="Q2889" s="21">
        <v>58156097705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45925</v>
      </c>
      <c r="Y2889" s="21">
        <f t="shared" si="303"/>
        <v>1</v>
      </c>
      <c r="Z2889" s="21" t="str">
        <f t="shared" si="304"/>
        <v>Wednesday</v>
      </c>
      <c r="AA2889" s="21" t="str">
        <f t="shared" si="305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2013</v>
      </c>
      <c r="F2890" s="47">
        <f t="shared" si="300"/>
        <v>177144</v>
      </c>
      <c r="G2890" s="48">
        <f t="shared" si="301"/>
        <v>177144</v>
      </c>
      <c r="H2890" s="21" t="s">
        <v>3672</v>
      </c>
      <c r="I2890" s="21" t="s">
        <v>4214</v>
      </c>
      <c r="J2890" s="21">
        <v>1</v>
      </c>
      <c r="K2890" s="21">
        <v>1</v>
      </c>
      <c r="L2890" s="21">
        <f t="shared" si="302"/>
        <v>0</v>
      </c>
      <c r="M2890" s="21" t="s">
        <v>4931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303"/>
        <v>2</v>
      </c>
      <c r="Z2890" s="21" t="str">
        <f t="shared" si="304"/>
        <v>Tuesday</v>
      </c>
      <c r="AA2890" s="21" t="str">
        <f t="shared" si="305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0"/>
        <v>177144</v>
      </c>
      <c r="G2891" s="48">
        <f t="shared" si="301"/>
        <v>177144</v>
      </c>
      <c r="H2891" s="21" t="s">
        <v>3673</v>
      </c>
      <c r="I2891" s="21" t="s">
        <v>4215</v>
      </c>
      <c r="J2891" s="21">
        <v>1</v>
      </c>
      <c r="K2891" s="21">
        <v>1</v>
      </c>
      <c r="L2891" s="21">
        <f t="shared" si="302"/>
        <v>0</v>
      </c>
      <c r="M2891" s="21" t="s">
        <v>4931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3"/>
        <v>2</v>
      </c>
      <c r="Z2891" s="21" t="str">
        <f t="shared" si="304"/>
        <v>Tuesday</v>
      </c>
      <c r="AA2891" s="21" t="str">
        <f t="shared" si="305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96.8</v>
      </c>
      <c r="F2892" s="47">
        <f t="shared" si="300"/>
        <v>8518.4</v>
      </c>
      <c r="G2892" s="48">
        <f t="shared" si="301"/>
        <v>8518.4</v>
      </c>
      <c r="H2892" s="21" t="s">
        <v>933</v>
      </c>
      <c r="I2892" s="21" t="s">
        <v>4119</v>
      </c>
      <c r="J2892" s="21">
        <v>1</v>
      </c>
      <c r="K2892" s="21">
        <v>1</v>
      </c>
      <c r="L2892" s="21">
        <f t="shared" si="302"/>
        <v>0</v>
      </c>
      <c r="M2892" s="21" t="s">
        <v>3701</v>
      </c>
      <c r="N2892" s="30">
        <v>45924</v>
      </c>
      <c r="O2892" s="48">
        <v>8452.5</v>
      </c>
      <c r="P2892" s="21" t="s">
        <v>3674</v>
      </c>
      <c r="Q2892" s="21">
        <v>58156097705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BANGLORE</v>
      </c>
      <c r="W2892" s="38"/>
      <c r="X2892" s="30">
        <v>45925</v>
      </c>
      <c r="Y2892" s="21">
        <f t="shared" si="303"/>
        <v>1</v>
      </c>
      <c r="Z2892" s="21" t="str">
        <f t="shared" si="304"/>
        <v>Wednesday</v>
      </c>
      <c r="AA2892" s="21" t="str">
        <f t="shared" si="305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2892</v>
      </c>
      <c r="B2893" s="21" t="s">
        <v>3667</v>
      </c>
      <c r="C2893" s="30">
        <v>45918</v>
      </c>
      <c r="D2893" s="30">
        <v>45923</v>
      </c>
      <c r="E2893" s="47">
        <v>850</v>
      </c>
      <c r="F2893" s="47">
        <f t="shared" si="300"/>
        <v>74800</v>
      </c>
      <c r="G2893" s="48">
        <f t="shared" si="301"/>
        <v>74800</v>
      </c>
      <c r="H2893" s="21" t="s">
        <v>3669</v>
      </c>
      <c r="I2893" s="21"/>
      <c r="J2893" s="21">
        <v>1</v>
      </c>
      <c r="K2893" s="21">
        <v>1</v>
      </c>
      <c r="L2893" s="21">
        <f t="shared" si="302"/>
        <v>0</v>
      </c>
      <c r="M2893" s="21" t="s">
        <v>4936</v>
      </c>
      <c r="N2893" s="30">
        <v>45923</v>
      </c>
      <c r="O2893" s="48">
        <v>123250</v>
      </c>
      <c r="P2893" s="21" t="s">
        <v>3670</v>
      </c>
      <c r="Q2893" s="21">
        <v>58156038765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Chennai</v>
      </c>
      <c r="W2893" s="38"/>
      <c r="X2893" s="30">
        <v>45924</v>
      </c>
      <c r="Y2893" s="21">
        <f t="shared" si="303"/>
        <v>1</v>
      </c>
      <c r="Z2893" s="21" t="str">
        <f t="shared" si="304"/>
        <v>Tuesday</v>
      </c>
      <c r="AA2893" s="21" t="str">
        <f t="shared" si="305"/>
        <v>Wednesday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2893</v>
      </c>
      <c r="B2894" s="21" t="s">
        <v>3668</v>
      </c>
      <c r="C2894" s="30">
        <v>45918</v>
      </c>
      <c r="D2894" s="30">
        <v>45923</v>
      </c>
      <c r="E2894" s="47">
        <v>238.8</v>
      </c>
      <c r="F2894" s="47">
        <f t="shared" si="300"/>
        <v>21014.400000000001</v>
      </c>
      <c r="G2894" s="48">
        <f t="shared" si="301"/>
        <v>21014.400000000001</v>
      </c>
      <c r="H2894" s="21" t="s">
        <v>3671</v>
      </c>
      <c r="I2894" s="21"/>
      <c r="J2894" s="21">
        <v>1</v>
      </c>
      <c r="K2894" s="21">
        <v>1</v>
      </c>
      <c r="L2894" s="21">
        <f t="shared" si="302"/>
        <v>0</v>
      </c>
      <c r="M2894" s="21" t="s">
        <v>4947</v>
      </c>
      <c r="N2894" s="30">
        <v>45934</v>
      </c>
      <c r="O2894" s="48">
        <v>39243</v>
      </c>
      <c r="P2894" s="21" t="s">
        <v>1094</v>
      </c>
      <c r="Q2894" s="21" t="s">
        <v>4720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Punjab</v>
      </c>
      <c r="W2894" s="38"/>
      <c r="X2894" s="30">
        <v>45936</v>
      </c>
      <c r="Y2894" s="21">
        <f t="shared" si="303"/>
        <v>2</v>
      </c>
      <c r="Z2894" s="21" t="str">
        <f t="shared" si="304"/>
        <v>Saturday</v>
      </c>
      <c r="AA2894" s="21" t="str">
        <f t="shared" si="305"/>
        <v>Monday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2894</v>
      </c>
      <c r="B2895" s="21" t="s">
        <v>3687</v>
      </c>
      <c r="C2895" s="30">
        <v>45923</v>
      </c>
      <c r="D2895" s="30">
        <v>45924</v>
      </c>
      <c r="E2895" s="47">
        <v>191.57</v>
      </c>
      <c r="F2895" s="47">
        <f t="shared" si="300"/>
        <v>16858.16</v>
      </c>
      <c r="G2895" s="48">
        <f t="shared" si="301"/>
        <v>16858.16</v>
      </c>
      <c r="H2895" s="21" t="s">
        <v>3688</v>
      </c>
      <c r="I2895" s="21" t="s">
        <v>4216</v>
      </c>
      <c r="J2895" s="21">
        <v>1</v>
      </c>
      <c r="K2895" s="21">
        <v>1</v>
      </c>
      <c r="L2895" s="21">
        <f t="shared" si="302"/>
        <v>0</v>
      </c>
      <c r="M2895" s="21" t="s">
        <v>4881</v>
      </c>
      <c r="N2895" s="30">
        <v>45927</v>
      </c>
      <c r="O2895" s="48">
        <v>28735.7</v>
      </c>
      <c r="P2895" s="21" t="s">
        <v>1030</v>
      </c>
      <c r="Q2895" s="21">
        <v>58156228885</v>
      </c>
      <c r="R2895" s="21" t="s">
        <v>40</v>
      </c>
      <c r="S2895" s="3">
        <v>-20</v>
      </c>
      <c r="T2895" s="37"/>
      <c r="U2895" s="21" t="s">
        <v>320</v>
      </c>
      <c r="V2895" s="21" t="str">
        <f>VLOOKUP(P2895,'Customer List'!B:C,2,)</f>
        <v>Kerala</v>
      </c>
      <c r="W2895" s="38"/>
      <c r="X2895" s="30">
        <v>45930</v>
      </c>
      <c r="Y2895" s="21">
        <f t="shared" si="303"/>
        <v>3</v>
      </c>
      <c r="Z2895" s="21" t="str">
        <f t="shared" si="304"/>
        <v>Saturday</v>
      </c>
      <c r="AA2895" s="21" t="str">
        <f t="shared" si="305"/>
        <v>Tuesday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2895</v>
      </c>
      <c r="B2896" s="21" t="s">
        <v>3687</v>
      </c>
      <c r="C2896" s="30">
        <v>45923</v>
      </c>
      <c r="D2896" s="30">
        <v>45924</v>
      </c>
      <c r="E2896" s="47">
        <v>382</v>
      </c>
      <c r="F2896" s="47">
        <f t="shared" si="300"/>
        <v>33616</v>
      </c>
      <c r="G2896" s="48">
        <f t="shared" si="301"/>
        <v>33616</v>
      </c>
      <c r="H2896" s="21" t="s">
        <v>3689</v>
      </c>
      <c r="I2896" s="21" t="s">
        <v>4217</v>
      </c>
      <c r="J2896" s="21">
        <v>1</v>
      </c>
      <c r="K2896" s="21">
        <v>1</v>
      </c>
      <c r="L2896" s="21">
        <f t="shared" si="302"/>
        <v>0</v>
      </c>
      <c r="M2896" s="21" t="s">
        <v>4884</v>
      </c>
      <c r="N2896" s="30">
        <v>45933</v>
      </c>
      <c r="O2896" s="48">
        <v>49186.25</v>
      </c>
      <c r="P2896" s="21" t="s">
        <v>30</v>
      </c>
      <c r="Q2896" s="21" t="s">
        <v>2070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303"/>
        <v>0</v>
      </c>
      <c r="Z2896" s="21" t="str">
        <f t="shared" si="304"/>
        <v>Friday</v>
      </c>
      <c r="AA2896" s="21" t="str">
        <f t="shared" si="305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188</v>
      </c>
      <c r="F2897" s="47">
        <f t="shared" si="300"/>
        <v>16544</v>
      </c>
      <c r="G2897" s="48">
        <f t="shared" si="301"/>
        <v>16544</v>
      </c>
      <c r="H2897" s="21" t="s">
        <v>372</v>
      </c>
      <c r="I2897" s="21" t="s">
        <v>4121</v>
      </c>
      <c r="J2897" s="21">
        <v>1</v>
      </c>
      <c r="K2897" s="21">
        <v>1</v>
      </c>
      <c r="L2897" s="21">
        <f t="shared" si="302"/>
        <v>0</v>
      </c>
      <c r="M2897" s="21" t="s">
        <v>4884</v>
      </c>
      <c r="N2897" s="30">
        <v>45933</v>
      </c>
      <c r="O2897" s="48">
        <v>24277.5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3"/>
        <v>0</v>
      </c>
      <c r="Z2897" s="21" t="str">
        <f t="shared" si="304"/>
        <v>Friday</v>
      </c>
      <c r="AA2897" s="21" t="str">
        <f t="shared" si="305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374</v>
      </c>
      <c r="F2898" s="47">
        <f t="shared" si="300"/>
        <v>32912</v>
      </c>
      <c r="G2898" s="48">
        <f t="shared" si="301"/>
        <v>32912</v>
      </c>
      <c r="H2898" s="21" t="s">
        <v>3690</v>
      </c>
      <c r="I2898" s="21" t="s">
        <v>4218</v>
      </c>
      <c r="J2898" s="21">
        <v>1</v>
      </c>
      <c r="K2898" s="21">
        <v>1</v>
      </c>
      <c r="L2898" s="21">
        <f t="shared" si="302"/>
        <v>0</v>
      </c>
      <c r="M2898" s="21" t="s">
        <v>4921</v>
      </c>
      <c r="N2898" s="30">
        <v>45927</v>
      </c>
      <c r="O2898" s="48">
        <v>45632.97</v>
      </c>
      <c r="P2898" s="21" t="s">
        <v>276</v>
      </c>
      <c r="Q2898" s="21">
        <v>58156228815</v>
      </c>
      <c r="R2898" s="21" t="s">
        <v>40</v>
      </c>
      <c r="S2898" s="3">
        <v>-20</v>
      </c>
      <c r="T2898" s="37"/>
      <c r="U2898" s="21" t="s">
        <v>320</v>
      </c>
      <c r="V2898" s="21" t="str">
        <f>VLOOKUP(P2898,'Customer List'!B:C,2,)</f>
        <v>Pune</v>
      </c>
      <c r="W2898" s="38"/>
      <c r="X2898" s="30">
        <v>45929</v>
      </c>
      <c r="Y2898" s="21">
        <f t="shared" si="303"/>
        <v>2</v>
      </c>
      <c r="Z2898" s="21" t="str">
        <f t="shared" si="304"/>
        <v>Saturday</v>
      </c>
      <c r="AA2898" s="21" t="str">
        <f t="shared" si="305"/>
        <v>Monday</v>
      </c>
      <c r="AB2898" s="21" t="str">
        <f>VLOOKUP(U2898,'Currency Sheet'!A:C,3,)</f>
        <v>DOLLAR</v>
      </c>
      <c r="AC2898" s="42" t="str">
        <f>VLOOKUP(P2898,'Customer List'!B:D,3,)</f>
        <v>OutStation</v>
      </c>
    </row>
    <row r="2899" spans="1:29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153</v>
      </c>
      <c r="F2899" s="47">
        <f t="shared" si="300"/>
        <v>13464</v>
      </c>
      <c r="G2899" s="48">
        <f t="shared" si="301"/>
        <v>13464</v>
      </c>
      <c r="H2899" s="21" t="s">
        <v>3691</v>
      </c>
      <c r="I2899" s="21" t="s">
        <v>4219</v>
      </c>
      <c r="J2899" s="21">
        <v>1</v>
      </c>
      <c r="K2899" s="21">
        <v>1</v>
      </c>
      <c r="L2899" s="21">
        <f t="shared" si="302"/>
        <v>0</v>
      </c>
      <c r="M2899" s="21" t="s">
        <v>4928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ref="X2899:X2904" si="306">IF(OR(R2899 = "PRIYANKA MADAM", R2899 = "DEEPAK", R2899 = "PORTER"),N2899,"")</f>
        <v>45938</v>
      </c>
      <c r="Y2899" s="21">
        <f t="shared" si="303"/>
        <v>0</v>
      </c>
      <c r="Z2899" s="21" t="str">
        <f t="shared" si="304"/>
        <v>Wednesday</v>
      </c>
      <c r="AA2899" s="21" t="str">
        <f t="shared" si="305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0"/>
        <v>13464</v>
      </c>
      <c r="G2900" s="48">
        <f t="shared" si="301"/>
        <v>13464</v>
      </c>
      <c r="H2900" s="21" t="s">
        <v>3692</v>
      </c>
      <c r="I2900" s="21" t="s">
        <v>4220</v>
      </c>
      <c r="J2900" s="21">
        <v>1</v>
      </c>
      <c r="K2900" s="21">
        <v>1</v>
      </c>
      <c r="L2900" s="21">
        <f t="shared" si="302"/>
        <v>0</v>
      </c>
      <c r="M2900" s="21" t="s">
        <v>4928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06"/>
        <v>45938</v>
      </c>
      <c r="Y2900" s="21">
        <f t="shared" si="303"/>
        <v>0</v>
      </c>
      <c r="Z2900" s="21" t="str">
        <f t="shared" si="304"/>
        <v>Wednesday</v>
      </c>
      <c r="AA2900" s="21" t="str">
        <f t="shared" si="305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374</v>
      </c>
      <c r="F2901" s="47">
        <f t="shared" si="300"/>
        <v>32912</v>
      </c>
      <c r="G2901" s="48">
        <f t="shared" si="301"/>
        <v>32912</v>
      </c>
      <c r="H2901" s="21" t="s">
        <v>3693</v>
      </c>
      <c r="I2901" s="21" t="s">
        <v>4221</v>
      </c>
      <c r="J2901" s="21">
        <v>1</v>
      </c>
      <c r="K2901" s="21">
        <v>1</v>
      </c>
      <c r="L2901" s="21">
        <f t="shared" si="302"/>
        <v>0</v>
      </c>
      <c r="M2901" s="21" t="s">
        <v>4928</v>
      </c>
      <c r="N2901" s="30">
        <v>45938</v>
      </c>
      <c r="O2901" s="48">
        <v>56710.8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06"/>
        <v>45938</v>
      </c>
      <c r="Y2901" s="21">
        <f t="shared" si="303"/>
        <v>0</v>
      </c>
      <c r="Z2901" s="21" t="str">
        <f t="shared" si="304"/>
        <v>Wednesday</v>
      </c>
      <c r="AA2901" s="21" t="str">
        <f t="shared" si="305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188</v>
      </c>
      <c r="F2902" s="47">
        <f t="shared" si="300"/>
        <v>16544</v>
      </c>
      <c r="G2902" s="48">
        <f t="shared" si="301"/>
        <v>16544</v>
      </c>
      <c r="H2902" s="21" t="s">
        <v>372</v>
      </c>
      <c r="I2902" s="21" t="s">
        <v>4121</v>
      </c>
      <c r="J2902" s="21">
        <v>1</v>
      </c>
      <c r="K2902" s="21">
        <v>1</v>
      </c>
      <c r="L2902" s="21">
        <f t="shared" si="302"/>
        <v>0</v>
      </c>
      <c r="M2902" s="21" t="s">
        <v>3714</v>
      </c>
      <c r="N2902" s="30">
        <v>45926</v>
      </c>
      <c r="O2902" s="48">
        <v>24277.25</v>
      </c>
      <c r="P2902" s="21" t="s">
        <v>30</v>
      </c>
      <c r="Q2902" s="21" t="s">
        <v>2070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06"/>
        <v>45926</v>
      </c>
      <c r="Y2902" s="21">
        <f t="shared" si="303"/>
        <v>0</v>
      </c>
      <c r="Z2902" s="21" t="str">
        <f t="shared" si="304"/>
        <v>Friday</v>
      </c>
      <c r="AA2902" s="21" t="str">
        <f t="shared" si="305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201</v>
      </c>
      <c r="F2903" s="47">
        <f t="shared" si="300"/>
        <v>17688</v>
      </c>
      <c r="G2903" s="48">
        <f t="shared" si="301"/>
        <v>17688</v>
      </c>
      <c r="H2903" s="21" t="s">
        <v>751</v>
      </c>
      <c r="I2903" s="21" t="s">
        <v>4125</v>
      </c>
      <c r="J2903" s="21">
        <v>1</v>
      </c>
      <c r="K2903" s="21">
        <v>1</v>
      </c>
      <c r="L2903" s="21">
        <f t="shared" si="302"/>
        <v>0</v>
      </c>
      <c r="M2903" s="21" t="s">
        <v>3714</v>
      </c>
      <c r="N2903" s="30">
        <v>45926</v>
      </c>
      <c r="O2903" s="48">
        <v>25901.75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06"/>
        <v>45926</v>
      </c>
      <c r="Y2903" s="21">
        <f t="shared" si="303"/>
        <v>0</v>
      </c>
      <c r="Z2903" s="21" t="str">
        <f t="shared" si="304"/>
        <v>Friday</v>
      </c>
      <c r="AA2903" s="21" t="str">
        <f t="shared" si="305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0"/>
        <v>17688</v>
      </c>
      <c r="G2904" s="48">
        <f t="shared" si="301"/>
        <v>17688</v>
      </c>
      <c r="H2904" s="21" t="s">
        <v>754</v>
      </c>
      <c r="I2904" s="21" t="s">
        <v>4126</v>
      </c>
      <c r="J2904" s="21">
        <v>1</v>
      </c>
      <c r="K2904" s="21">
        <v>1</v>
      </c>
      <c r="L2904" s="21">
        <f t="shared" si="302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06"/>
        <v>45926</v>
      </c>
      <c r="Y2904" s="21">
        <f t="shared" si="303"/>
        <v>0</v>
      </c>
      <c r="Z2904" s="21" t="str">
        <f t="shared" si="304"/>
        <v>Friday</v>
      </c>
      <c r="AA2904" s="21" t="str">
        <f t="shared" si="305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1761</v>
      </c>
      <c r="F2905" s="47">
        <f t="shared" si="300"/>
        <v>154968</v>
      </c>
      <c r="G2905" s="48">
        <f t="shared" si="301"/>
        <v>154968</v>
      </c>
      <c r="H2905" s="21" t="s">
        <v>3694</v>
      </c>
      <c r="I2905" s="21" t="s">
        <v>4222</v>
      </c>
      <c r="J2905" s="21">
        <v>1</v>
      </c>
      <c r="K2905" s="21">
        <v>1</v>
      </c>
      <c r="L2905" s="21">
        <f t="shared" si="302"/>
        <v>0</v>
      </c>
      <c r="M2905" s="21" t="s">
        <v>4895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03"/>
        <v>2</v>
      </c>
      <c r="Z2905" s="21" t="str">
        <f t="shared" si="304"/>
        <v>Monday</v>
      </c>
      <c r="AA2905" s="21" t="str">
        <f t="shared" si="305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334.75</v>
      </c>
      <c r="F2906" s="47">
        <f t="shared" si="300"/>
        <v>29458</v>
      </c>
      <c r="G2906" s="48">
        <f t="shared" si="301"/>
        <v>29458</v>
      </c>
      <c r="H2906" s="21" t="s">
        <v>3695</v>
      </c>
      <c r="I2906" s="21" t="s">
        <v>4223</v>
      </c>
      <c r="J2906" s="21">
        <v>1</v>
      </c>
      <c r="K2906" s="21">
        <v>1</v>
      </c>
      <c r="L2906" s="21">
        <f t="shared" si="302"/>
        <v>0</v>
      </c>
      <c r="M2906" s="21" t="s">
        <v>4895</v>
      </c>
      <c r="N2906" s="30">
        <v>45936</v>
      </c>
      <c r="O2906" s="48">
        <v>39960.800000000003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3"/>
        <v>2</v>
      </c>
      <c r="Z2906" s="21" t="str">
        <f t="shared" si="304"/>
        <v>Monday</v>
      </c>
      <c r="AA2906" s="21" t="str">
        <f t="shared" si="305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1606</v>
      </c>
      <c r="F2907" s="47">
        <f t="shared" si="300"/>
        <v>141328</v>
      </c>
      <c r="G2907" s="48">
        <f t="shared" si="301"/>
        <v>141328</v>
      </c>
      <c r="H2907" s="21" t="s">
        <v>3696</v>
      </c>
      <c r="I2907" s="21" t="s">
        <v>4224</v>
      </c>
      <c r="J2907" s="21">
        <v>1</v>
      </c>
      <c r="K2907" s="21">
        <v>1</v>
      </c>
      <c r="L2907" s="21">
        <f t="shared" si="302"/>
        <v>0</v>
      </c>
      <c r="M2907" s="21" t="s">
        <v>4895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3"/>
        <v>2</v>
      </c>
      <c r="Z2907" s="21" t="str">
        <f t="shared" si="304"/>
        <v>Monday</v>
      </c>
      <c r="AA2907" s="21" t="str">
        <f t="shared" si="305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1761</v>
      </c>
      <c r="F2908" s="47">
        <f t="shared" si="300"/>
        <v>154968</v>
      </c>
      <c r="G2908" s="48">
        <f t="shared" si="301"/>
        <v>154968</v>
      </c>
      <c r="H2908" s="21" t="s">
        <v>3697</v>
      </c>
      <c r="I2908" s="21" t="s">
        <v>4225</v>
      </c>
      <c r="J2908" s="21">
        <v>1</v>
      </c>
      <c r="K2908" s="21">
        <v>1</v>
      </c>
      <c r="L2908" s="21">
        <f t="shared" si="302"/>
        <v>0</v>
      </c>
      <c r="M2908" s="21" t="s">
        <v>4895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3"/>
        <v>2</v>
      </c>
      <c r="Z2908" s="21" t="str">
        <f t="shared" si="304"/>
        <v>Monday</v>
      </c>
      <c r="AA2908" s="21" t="str">
        <f t="shared" si="305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55</v>
      </c>
      <c r="F2909" s="47">
        <f t="shared" si="300"/>
        <v>4840</v>
      </c>
      <c r="G2909" s="48">
        <f t="shared" si="301"/>
        <v>4840</v>
      </c>
      <c r="H2909" s="21" t="s">
        <v>3698</v>
      </c>
      <c r="I2909" s="21" t="s">
        <v>4226</v>
      </c>
      <c r="J2909" s="21">
        <v>1</v>
      </c>
      <c r="K2909" s="21">
        <v>1</v>
      </c>
      <c r="L2909" s="21">
        <f t="shared" si="302"/>
        <v>0</v>
      </c>
      <c r="M2909" s="21" t="s">
        <v>4867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303"/>
        <v>2</v>
      </c>
      <c r="Z2909" s="21" t="str">
        <f t="shared" si="304"/>
        <v>Saturday</v>
      </c>
      <c r="AA2909" s="21" t="str">
        <f t="shared" si="305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0"/>
        <v>4840</v>
      </c>
      <c r="G2910" s="48">
        <f t="shared" si="301"/>
        <v>4840</v>
      </c>
      <c r="H2910" s="21" t="s">
        <v>3699</v>
      </c>
      <c r="I2910" s="21" t="s">
        <v>4227</v>
      </c>
      <c r="J2910" s="21">
        <v>1</v>
      </c>
      <c r="K2910" s="21">
        <v>1</v>
      </c>
      <c r="L2910" s="21">
        <f t="shared" si="302"/>
        <v>0</v>
      </c>
      <c r="M2910" s="21" t="s">
        <v>4867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3"/>
        <v>2</v>
      </c>
      <c r="Z2910" s="21" t="str">
        <f t="shared" si="304"/>
        <v>Saturday</v>
      </c>
      <c r="AA2910" s="21" t="str">
        <f t="shared" si="305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237</v>
      </c>
      <c r="F2911" s="47">
        <f t="shared" si="300"/>
        <v>20856</v>
      </c>
      <c r="G2911" s="48">
        <f t="shared" si="301"/>
        <v>20856</v>
      </c>
      <c r="H2911" s="21" t="s">
        <v>321</v>
      </c>
      <c r="I2911" s="21" t="s">
        <v>4130</v>
      </c>
      <c r="J2911" s="21">
        <v>1</v>
      </c>
      <c r="K2911" s="21">
        <v>1</v>
      </c>
      <c r="L2911" s="21">
        <f t="shared" si="302"/>
        <v>0</v>
      </c>
      <c r="M2911" s="21" t="s">
        <v>4884</v>
      </c>
      <c r="N2911" s="30">
        <v>45933</v>
      </c>
      <c r="O2911" s="48">
        <v>30504.5</v>
      </c>
      <c r="P2911" s="21" t="s">
        <v>30</v>
      </c>
      <c r="Q2911" s="21" t="s">
        <v>2070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303"/>
        <v>0</v>
      </c>
      <c r="Z2911" s="21" t="str">
        <f t="shared" si="304"/>
        <v>Friday</v>
      </c>
      <c r="AA2911" s="21" t="str">
        <f t="shared" si="305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0"/>
        <v>20856</v>
      </c>
      <c r="G2912" s="48">
        <f t="shared" si="301"/>
        <v>20856</v>
      </c>
      <c r="H2912" s="21" t="s">
        <v>3576</v>
      </c>
      <c r="I2912" s="21" t="s">
        <v>4204</v>
      </c>
      <c r="J2912" s="21">
        <v>1</v>
      </c>
      <c r="K2912" s="21">
        <v>1</v>
      </c>
      <c r="L2912" s="21">
        <f t="shared" si="302"/>
        <v>0</v>
      </c>
      <c r="M2912" s="21" t="s">
        <v>4884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3"/>
        <v>0</v>
      </c>
      <c r="Z2912" s="21" t="str">
        <f t="shared" si="304"/>
        <v>Friday</v>
      </c>
      <c r="AA2912" s="21" t="str">
        <f t="shared" si="305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x14ac:dyDescent="0.25">
      <c r="A2913" s="21">
        <v>2912</v>
      </c>
      <c r="B2913" s="21" t="s">
        <v>3700</v>
      </c>
      <c r="C2913" s="30">
        <v>45917</v>
      </c>
      <c r="D2913" s="30">
        <v>45924</v>
      </c>
      <c r="E2913" s="47">
        <v>16000</v>
      </c>
      <c r="F2913" s="47">
        <f t="shared" si="300"/>
        <v>16000</v>
      </c>
      <c r="G2913" s="48">
        <f t="shared" si="301"/>
        <v>48000</v>
      </c>
      <c r="H2913" s="21" t="s">
        <v>2682</v>
      </c>
      <c r="I2913" s="21" t="s">
        <v>2683</v>
      </c>
      <c r="J2913" s="21">
        <v>3</v>
      </c>
      <c r="K2913" s="21"/>
      <c r="L2913" s="21">
        <f t="shared" si="302"/>
        <v>3</v>
      </c>
      <c r="M2913" s="21"/>
      <c r="N2913" s="30"/>
      <c r="O2913" s="48"/>
      <c r="P2913" s="21" t="s">
        <v>1145</v>
      </c>
      <c r="Q2913" s="21"/>
      <c r="R2913" s="21"/>
      <c r="S2913" s="3">
        <v>-20</v>
      </c>
      <c r="T2913" s="37"/>
      <c r="U2913" s="21" t="s">
        <v>2083</v>
      </c>
      <c r="V2913" s="21" t="str">
        <f>VLOOKUP(P2913,'Customer List'!B:C,2,)</f>
        <v>STOCK</v>
      </c>
      <c r="W2913" s="38" t="s">
        <v>1145</v>
      </c>
      <c r="X2913" s="30" t="str">
        <f>IF(OR(R2913 = "PRIYANKA MADAM", R2913 = "DEEPAK", R2913 = "PORTER"),N2913,"")</f>
        <v/>
      </c>
      <c r="Y2913" s="21" t="str">
        <f t="shared" si="303"/>
        <v/>
      </c>
      <c r="Z2913" s="21" t="str">
        <f t="shared" si="304"/>
        <v/>
      </c>
      <c r="AA2913" s="21" t="str">
        <f t="shared" si="305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2913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0"/>
        <v>16000</v>
      </c>
      <c r="G2914" s="48">
        <f t="shared" si="301"/>
        <v>64000</v>
      </c>
      <c r="H2914" s="21" t="s">
        <v>2682</v>
      </c>
      <c r="I2914" s="21" t="s">
        <v>2683</v>
      </c>
      <c r="J2914" s="21">
        <v>4</v>
      </c>
      <c r="K2914" s="21">
        <v>4</v>
      </c>
      <c r="L2914" s="21">
        <f t="shared" si="302"/>
        <v>0</v>
      </c>
      <c r="M2914" s="21" t="s">
        <v>5682</v>
      </c>
      <c r="N2914" s="30">
        <v>45964</v>
      </c>
      <c r="O2914" s="48">
        <v>0</v>
      </c>
      <c r="P2914" s="21" t="s">
        <v>1144</v>
      </c>
      <c r="Q2914" s="21" t="s">
        <v>2070</v>
      </c>
      <c r="R2914" s="21" t="s">
        <v>637</v>
      </c>
      <c r="S2914" s="3">
        <v>-20</v>
      </c>
      <c r="T2914" s="37"/>
      <c r="U2914" s="21" t="s">
        <v>2083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45964</v>
      </c>
      <c r="Y2914" s="21">
        <f t="shared" si="303"/>
        <v>0</v>
      </c>
      <c r="Z2914" s="21" t="str">
        <f t="shared" si="304"/>
        <v>Monday</v>
      </c>
      <c r="AA2914" s="21" t="str">
        <f t="shared" si="305"/>
        <v>Monday</v>
      </c>
      <c r="AB2914" s="21" t="str">
        <f>VLOOKUP(U2914,'Currency Sheet'!A:C,3,)</f>
        <v>INR</v>
      </c>
      <c r="AC2914" s="42" t="str">
        <f>VLOOKUP(P2914,'Customer List'!B:D,3,)</f>
        <v>Local</v>
      </c>
    </row>
    <row r="2915" spans="1:29" x14ac:dyDescent="0.25">
      <c r="A2915" s="21">
        <v>2914</v>
      </c>
      <c r="B2915" s="21" t="s">
        <v>5640</v>
      </c>
      <c r="C2915" s="30">
        <v>45920</v>
      </c>
      <c r="D2915" s="30">
        <v>45924</v>
      </c>
      <c r="E2915" s="47">
        <v>4788.415</v>
      </c>
      <c r="F2915" s="47">
        <f t="shared" si="300"/>
        <v>4788.415</v>
      </c>
      <c r="G2915" s="48">
        <f t="shared" si="301"/>
        <v>9576.83</v>
      </c>
      <c r="H2915" s="21">
        <v>805615</v>
      </c>
      <c r="I2915" s="21"/>
      <c r="J2915" s="21">
        <v>2</v>
      </c>
      <c r="K2915" s="21"/>
      <c r="L2915" s="21">
        <f t="shared" si="302"/>
        <v>2</v>
      </c>
      <c r="M2915" s="21"/>
      <c r="N2915" s="30"/>
      <c r="O2915" s="48"/>
      <c r="P2915" s="21" t="s">
        <v>1145</v>
      </c>
      <c r="Q2915" s="54"/>
      <c r="R2915" s="21"/>
      <c r="S2915" s="3" t="s">
        <v>299</v>
      </c>
      <c r="T2915" s="37"/>
      <c r="U2915" s="21" t="s">
        <v>5299</v>
      </c>
      <c r="V2915" s="21" t="str">
        <f>VLOOKUP(P2915,'Customer List'!B:C,2,)</f>
        <v>STOCK</v>
      </c>
      <c r="W2915" s="38" t="s">
        <v>1145</v>
      </c>
      <c r="X2915" s="30" t="str">
        <f>IF(OR(R6211 = "PRIYANKA MADAM", R6211 = "DEEPAK"), N6211, "")</f>
        <v/>
      </c>
      <c r="Y2915" s="21" t="str">
        <f t="shared" si="303"/>
        <v/>
      </c>
      <c r="Z2915" s="21" t="str">
        <f t="shared" si="304"/>
        <v/>
      </c>
      <c r="AA2915" s="21" t="str">
        <f t="shared" si="305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2915</v>
      </c>
      <c r="B2916" s="21" t="s">
        <v>5640</v>
      </c>
      <c r="C2916" s="30">
        <v>45920</v>
      </c>
      <c r="D2916" s="30">
        <v>45924</v>
      </c>
      <c r="E2916" s="47">
        <v>3033.75</v>
      </c>
      <c r="F2916" s="47">
        <f t="shared" si="300"/>
        <v>3033.75</v>
      </c>
      <c r="G2916" s="48">
        <f t="shared" si="301"/>
        <v>12135</v>
      </c>
      <c r="H2916" s="21">
        <v>4064112</v>
      </c>
      <c r="I2916" s="21"/>
      <c r="J2916" s="21">
        <v>4</v>
      </c>
      <c r="K2916" s="21"/>
      <c r="L2916" s="21">
        <f t="shared" si="302"/>
        <v>4</v>
      </c>
      <c r="M2916" s="21"/>
      <c r="N2916" s="30"/>
      <c r="O2916" s="48"/>
      <c r="P2916" s="21" t="s">
        <v>1145</v>
      </c>
      <c r="Q2916" s="54"/>
      <c r="R2916" s="21"/>
      <c r="S2916" s="3">
        <v>4</v>
      </c>
      <c r="T2916" s="37"/>
      <c r="U2916" s="21" t="s">
        <v>5299</v>
      </c>
      <c r="V2916" s="21" t="str">
        <f>VLOOKUP(P2916,'Customer List'!B:C,2,)</f>
        <v>STOCK</v>
      </c>
      <c r="W2916" s="38" t="s">
        <v>1145</v>
      </c>
      <c r="X2916" s="30" t="str">
        <f>IF(OR(R6212 = "PRIYANKA MADAM", R6212 = "DEEPAK"), N6212, "")</f>
        <v/>
      </c>
      <c r="Y2916" s="21" t="str">
        <f t="shared" si="303"/>
        <v/>
      </c>
      <c r="Z2916" s="21" t="str">
        <f t="shared" si="304"/>
        <v/>
      </c>
      <c r="AA2916" s="21" t="str">
        <f t="shared" si="305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2916</v>
      </c>
      <c r="B2917" s="21" t="s">
        <v>5640</v>
      </c>
      <c r="C2917" s="30">
        <v>45920</v>
      </c>
      <c r="D2917" s="30">
        <v>45924</v>
      </c>
      <c r="E2917" s="47">
        <v>6840</v>
      </c>
      <c r="F2917" s="47">
        <f t="shared" si="300"/>
        <v>6840</v>
      </c>
      <c r="G2917" s="48">
        <f t="shared" si="301"/>
        <v>20520</v>
      </c>
      <c r="H2917" s="21" t="s">
        <v>5528</v>
      </c>
      <c r="I2917" s="21"/>
      <c r="J2917" s="21">
        <v>3</v>
      </c>
      <c r="K2917" s="21"/>
      <c r="L2917" s="21">
        <f t="shared" si="302"/>
        <v>3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5299</v>
      </c>
      <c r="V2917" s="21" t="str">
        <f>VLOOKUP(P2917,'Customer List'!B:C,2,)</f>
        <v>STOCK</v>
      </c>
      <c r="W2917" s="38" t="s">
        <v>1145</v>
      </c>
      <c r="X2917" s="30" t="str">
        <f>IF(OR(R6213 = "PRIYANKA MADAM", R6213 = "DEEPAK"), N6213, "")</f>
        <v/>
      </c>
      <c r="Y2917" s="21" t="str">
        <f t="shared" si="303"/>
        <v/>
      </c>
      <c r="Z2917" s="21" t="str">
        <f t="shared" si="304"/>
        <v/>
      </c>
      <c r="AA2917" s="21" t="str">
        <f t="shared" si="305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2917</v>
      </c>
      <c r="B2918" s="21" t="s">
        <v>5640</v>
      </c>
      <c r="C2918" s="30">
        <v>45920</v>
      </c>
      <c r="D2918" s="30">
        <v>45924</v>
      </c>
      <c r="E2918" s="47">
        <v>6840</v>
      </c>
      <c r="F2918" s="47">
        <f t="shared" si="300"/>
        <v>6840</v>
      </c>
      <c r="G2918" s="48">
        <f t="shared" si="301"/>
        <v>6840</v>
      </c>
      <c r="H2918" s="21" t="s">
        <v>5528</v>
      </c>
      <c r="I2918" s="21"/>
      <c r="J2918" s="21">
        <v>1</v>
      </c>
      <c r="K2918" s="21">
        <v>1</v>
      </c>
      <c r="L2918" s="21">
        <f t="shared" si="302"/>
        <v>0</v>
      </c>
      <c r="M2918" s="21" t="s">
        <v>5642</v>
      </c>
      <c r="N2918" s="30">
        <v>45946</v>
      </c>
      <c r="O2918" s="48">
        <v>0</v>
      </c>
      <c r="P2918" s="21" t="s">
        <v>30</v>
      </c>
      <c r="Q2918" s="54" t="s">
        <v>2070</v>
      </c>
      <c r="R2918" s="21" t="s">
        <v>637</v>
      </c>
      <c r="S2918" s="3" t="s">
        <v>299</v>
      </c>
      <c r="T2918" s="37"/>
      <c r="U2918" s="21" t="s">
        <v>5299</v>
      </c>
      <c r="V2918" s="21" t="str">
        <f>VLOOKUP(P2918,'Customer List'!B:C,2,)</f>
        <v>Delhi</v>
      </c>
      <c r="W2918" s="38"/>
      <c r="X2918" s="30" t="str">
        <f>IF(OR(R6214 = "PRIYANKA MADAM", R6214 = "DEEPAK"), N6214, "")</f>
        <v/>
      </c>
      <c r="Y2918" s="21" t="str">
        <f t="shared" si="303"/>
        <v/>
      </c>
      <c r="Z2918" s="21" t="str">
        <f t="shared" si="304"/>
        <v>Thursday</v>
      </c>
      <c r="AA2918" s="21" t="str">
        <f t="shared" si="305"/>
        <v/>
      </c>
      <c r="AB2918" s="21" t="str">
        <f>VLOOKUP(U2918,'Currency Sheet'!A:C,3,)</f>
        <v>INR</v>
      </c>
      <c r="AC2918" s="42" t="str">
        <f>VLOOKUP(P2918,'Customer List'!B:D,3,)</f>
        <v>Local</v>
      </c>
    </row>
    <row r="2919" spans="1:29" x14ac:dyDescent="0.25">
      <c r="A2919" s="21">
        <v>2918</v>
      </c>
      <c r="B2919" s="21" t="s">
        <v>5641</v>
      </c>
      <c r="C2919" s="30">
        <v>45920</v>
      </c>
      <c r="D2919" s="30">
        <v>45924</v>
      </c>
      <c r="E2919" s="47">
        <v>6516</v>
      </c>
      <c r="F2919" s="47">
        <f t="shared" si="300"/>
        <v>6516</v>
      </c>
      <c r="G2919" s="48">
        <f t="shared" si="301"/>
        <v>26064</v>
      </c>
      <c r="H2919" s="21">
        <v>16006925</v>
      </c>
      <c r="I2919" s="21"/>
      <c r="J2919" s="21">
        <v>4</v>
      </c>
      <c r="K2919" s="21"/>
      <c r="L2919" s="21">
        <f t="shared" si="302"/>
        <v>4</v>
      </c>
      <c r="M2919" s="21"/>
      <c r="N2919" s="30"/>
      <c r="O2919" s="48"/>
      <c r="P2919" s="21" t="s">
        <v>1145</v>
      </c>
      <c r="Q2919" s="54"/>
      <c r="R2919" s="21"/>
      <c r="S2919" s="3">
        <v>4</v>
      </c>
      <c r="T2919" s="37"/>
      <c r="U2919" s="21" t="s">
        <v>5299</v>
      </c>
      <c r="V2919" s="21" t="str">
        <f>VLOOKUP(P2919,'Customer List'!B:C,2,)</f>
        <v>STOCK</v>
      </c>
      <c r="W2919" s="38" t="s">
        <v>1145</v>
      </c>
      <c r="X2919" s="30" t="str">
        <f>IF(OR(R6215 = "PRIYANKA MADAM", R6215 = "DEEPAK"), N6215, "")</f>
        <v/>
      </c>
      <c r="Y2919" s="21" t="str">
        <f t="shared" si="303"/>
        <v/>
      </c>
      <c r="Z2919" s="21" t="str">
        <f t="shared" si="304"/>
        <v/>
      </c>
      <c r="AA2919" s="21" t="str">
        <f t="shared" si="305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x14ac:dyDescent="0.25">
      <c r="A2920" s="21">
        <v>2919</v>
      </c>
      <c r="B2920" s="21">
        <v>921769</v>
      </c>
      <c r="C2920" s="30">
        <v>45919</v>
      </c>
      <c r="D2920" s="30">
        <v>45925</v>
      </c>
      <c r="E2920" s="47">
        <v>463.25</v>
      </c>
      <c r="F2920" s="47">
        <f t="shared" si="300"/>
        <v>40766</v>
      </c>
      <c r="G2920" s="48">
        <f t="shared" si="301"/>
        <v>40766</v>
      </c>
      <c r="H2920" s="21" t="s">
        <v>3709</v>
      </c>
      <c r="I2920" s="21" t="s">
        <v>4228</v>
      </c>
      <c r="J2920" s="21">
        <v>1</v>
      </c>
      <c r="K2920" s="21">
        <v>1</v>
      </c>
      <c r="L2920" s="21">
        <f t="shared" si="302"/>
        <v>0</v>
      </c>
      <c r="M2920" s="21" t="s">
        <v>4937</v>
      </c>
      <c r="N2920" s="30">
        <v>45927</v>
      </c>
      <c r="O2920" s="48">
        <v>51502.5</v>
      </c>
      <c r="P2920" s="21" t="s">
        <v>3560</v>
      </c>
      <c r="Q2920" s="21">
        <v>58156233936</v>
      </c>
      <c r="R2920" s="21" t="s">
        <v>40</v>
      </c>
      <c r="S2920" s="3">
        <v>4</v>
      </c>
      <c r="T2920" s="37"/>
      <c r="U2920" s="21" t="s">
        <v>3587</v>
      </c>
      <c r="V2920" s="21" t="str">
        <f>VLOOKUP(P2920,'Customer List'!B:C,2,)</f>
        <v>JAIPUR</v>
      </c>
      <c r="W2920" s="38"/>
      <c r="X2920" s="30">
        <v>45929</v>
      </c>
      <c r="Y2920" s="21">
        <f t="shared" si="303"/>
        <v>2</v>
      </c>
      <c r="Z2920" s="21" t="str">
        <f t="shared" si="304"/>
        <v>Saturday</v>
      </c>
      <c r="AA2920" s="21" t="str">
        <f t="shared" si="305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2920</v>
      </c>
      <c r="B2921" s="21" t="s">
        <v>3724</v>
      </c>
      <c r="C2921" s="30">
        <v>45923</v>
      </c>
      <c r="D2921" s="30">
        <v>45925</v>
      </c>
      <c r="E2921" s="47">
        <v>15540</v>
      </c>
      <c r="F2921" s="47">
        <f t="shared" si="300"/>
        <v>15540</v>
      </c>
      <c r="G2921" s="48">
        <f t="shared" si="301"/>
        <v>31080</v>
      </c>
      <c r="H2921" s="21" t="s">
        <v>2347</v>
      </c>
      <c r="I2921" s="21" t="s">
        <v>4716</v>
      </c>
      <c r="J2921" s="21">
        <v>2</v>
      </c>
      <c r="K2921" s="21">
        <v>2</v>
      </c>
      <c r="L2921" s="21">
        <f t="shared" si="302"/>
        <v>0</v>
      </c>
      <c r="M2921" s="21" t="s">
        <v>4877</v>
      </c>
      <c r="N2921" s="30">
        <v>45937</v>
      </c>
      <c r="O2921" s="48">
        <v>37740</v>
      </c>
      <c r="P2921" s="21" t="s">
        <v>288</v>
      </c>
      <c r="Q2921" s="21">
        <v>58156567033</v>
      </c>
      <c r="R2921" s="21" t="s">
        <v>40</v>
      </c>
      <c r="S2921" s="3">
        <v>-20</v>
      </c>
      <c r="T2921" s="37"/>
      <c r="U2921" s="21" t="s">
        <v>2348</v>
      </c>
      <c r="V2921" s="21" t="str">
        <f>VLOOKUP(P2921,'Customer List'!B:C,2,)</f>
        <v>Banglore</v>
      </c>
      <c r="W2921" s="38"/>
      <c r="X2921" s="30">
        <v>45938</v>
      </c>
      <c r="Y2921" s="21">
        <f t="shared" si="303"/>
        <v>1</v>
      </c>
      <c r="Z2921" s="21" t="str">
        <f t="shared" si="304"/>
        <v>Tuesday</v>
      </c>
      <c r="AA2921" s="21" t="str">
        <f t="shared" si="305"/>
        <v>Wednesday</v>
      </c>
      <c r="AB2921" s="21" t="str">
        <f>VLOOKUP(U2921,'Currency Sheet'!A:C,3,)</f>
        <v>INR</v>
      </c>
      <c r="AC2921" s="42" t="str">
        <f>VLOOKUP(P2921,'Customer List'!B:D,3,)</f>
        <v>OutStation</v>
      </c>
    </row>
    <row r="2922" spans="1:29" x14ac:dyDescent="0.25">
      <c r="A2922" s="21">
        <v>2921</v>
      </c>
      <c r="B2922" s="21" t="s">
        <v>3719</v>
      </c>
      <c r="C2922" s="30">
        <v>45919</v>
      </c>
      <c r="D2922" s="30">
        <v>45926</v>
      </c>
      <c r="E2922" s="47">
        <v>73.5</v>
      </c>
      <c r="F2922" s="47">
        <f t="shared" si="300"/>
        <v>6468</v>
      </c>
      <c r="G2922" s="48">
        <f t="shared" si="301"/>
        <v>6468</v>
      </c>
      <c r="H2922" s="21">
        <v>100219</v>
      </c>
      <c r="I2922" s="21" t="s">
        <v>4229</v>
      </c>
      <c r="J2922" s="21">
        <v>1</v>
      </c>
      <c r="K2922" s="21">
        <v>1</v>
      </c>
      <c r="L2922" s="21">
        <f t="shared" si="302"/>
        <v>0</v>
      </c>
      <c r="M2922" s="21" t="s">
        <v>4932</v>
      </c>
      <c r="N2922" s="30">
        <v>45927</v>
      </c>
      <c r="O2922" s="48">
        <v>10578.75</v>
      </c>
      <c r="P2922" s="21" t="s">
        <v>165</v>
      </c>
      <c r="Q2922" s="21">
        <v>58156229353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Lucknow</v>
      </c>
      <c r="W2922" s="38"/>
      <c r="X2922" s="30">
        <v>45929</v>
      </c>
      <c r="Y2922" s="21">
        <f t="shared" si="303"/>
        <v>2</v>
      </c>
      <c r="Z2922" s="21" t="str">
        <f t="shared" si="304"/>
        <v>Saturday</v>
      </c>
      <c r="AA2922" s="21" t="str">
        <f t="shared" si="305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2922</v>
      </c>
      <c r="B2923" s="21" t="s">
        <v>3719</v>
      </c>
      <c r="C2923" s="30">
        <v>45919</v>
      </c>
      <c r="D2923" s="30">
        <v>45926</v>
      </c>
      <c r="E2923" s="47">
        <v>150.5</v>
      </c>
      <c r="F2923" s="47">
        <f t="shared" si="300"/>
        <v>13244</v>
      </c>
      <c r="G2923" s="48">
        <f t="shared" si="301"/>
        <v>13244</v>
      </c>
      <c r="H2923" s="21">
        <v>100536</v>
      </c>
      <c r="I2923" s="21" t="s">
        <v>4230</v>
      </c>
      <c r="J2923" s="21">
        <v>1</v>
      </c>
      <c r="K2923" s="21">
        <v>1</v>
      </c>
      <c r="L2923" s="21">
        <f t="shared" si="302"/>
        <v>0</v>
      </c>
      <c r="M2923" s="21" t="s">
        <v>4924</v>
      </c>
      <c r="N2923" s="30">
        <v>45927</v>
      </c>
      <c r="O2923" s="48">
        <v>23327.5</v>
      </c>
      <c r="P2923" s="21" t="s">
        <v>618</v>
      </c>
      <c r="Q2923" s="21">
        <v>58156229110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Kerala</v>
      </c>
      <c r="W2923" s="38"/>
      <c r="X2923" s="30">
        <v>45929</v>
      </c>
      <c r="Y2923" s="21">
        <f t="shared" si="303"/>
        <v>2</v>
      </c>
      <c r="Z2923" s="21" t="str">
        <f t="shared" si="304"/>
        <v>Saturday</v>
      </c>
      <c r="AA2923" s="21" t="str">
        <f t="shared" si="305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138.6</v>
      </c>
      <c r="F2924" s="47">
        <f t="shared" si="300"/>
        <v>12196.8</v>
      </c>
      <c r="G2924" s="48">
        <f t="shared" si="301"/>
        <v>24393.599999999999</v>
      </c>
      <c r="H2924" s="21">
        <v>100722</v>
      </c>
      <c r="I2924" s="21" t="s">
        <v>4231</v>
      </c>
      <c r="J2924" s="21">
        <v>2</v>
      </c>
      <c r="K2924" s="21">
        <v>2</v>
      </c>
      <c r="L2924" s="21">
        <f t="shared" si="302"/>
        <v>0</v>
      </c>
      <c r="M2924" s="21" t="s">
        <v>4934</v>
      </c>
      <c r="N2924" s="30">
        <v>45927</v>
      </c>
      <c r="O2924" s="48">
        <v>36828</v>
      </c>
      <c r="P2924" s="21" t="s">
        <v>2045</v>
      </c>
      <c r="Q2924" s="21">
        <v>58156227345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03"/>
        <v>2</v>
      </c>
      <c r="Z2924" s="21" t="str">
        <f t="shared" si="304"/>
        <v>Saturday</v>
      </c>
      <c r="AA2924" s="21" t="str">
        <f t="shared" si="305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23.1</v>
      </c>
      <c r="F2925" s="47">
        <f t="shared" si="300"/>
        <v>2032.8000000000002</v>
      </c>
      <c r="G2925" s="48">
        <f t="shared" si="301"/>
        <v>2032.8000000000002</v>
      </c>
      <c r="H2925" s="21">
        <v>103011</v>
      </c>
      <c r="I2925" s="21" t="s">
        <v>4232</v>
      </c>
      <c r="J2925" s="21">
        <v>1</v>
      </c>
      <c r="K2925" s="21">
        <v>1</v>
      </c>
      <c r="L2925" s="21">
        <f t="shared" si="302"/>
        <v>0</v>
      </c>
      <c r="M2925" s="21" t="s">
        <v>4853</v>
      </c>
      <c r="N2925" s="30">
        <v>45936</v>
      </c>
      <c r="O2925" s="48">
        <v>3324.75</v>
      </c>
      <c r="P2925" s="21" t="s">
        <v>228</v>
      </c>
      <c r="Q2925" s="21">
        <v>58156536115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Kolkata</v>
      </c>
      <c r="W2925" s="38"/>
      <c r="X2925" s="30">
        <v>45937</v>
      </c>
      <c r="Y2925" s="21">
        <f t="shared" si="303"/>
        <v>1</v>
      </c>
      <c r="Z2925" s="21" t="str">
        <f t="shared" si="304"/>
        <v>Monday</v>
      </c>
      <c r="AA2925" s="21" t="str">
        <f t="shared" si="305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30.1</v>
      </c>
      <c r="F2926" s="47">
        <f t="shared" si="300"/>
        <v>2648.8</v>
      </c>
      <c r="G2926" s="48">
        <f t="shared" si="301"/>
        <v>2648.8</v>
      </c>
      <c r="H2926" s="21">
        <v>123109</v>
      </c>
      <c r="I2926" s="21" t="s">
        <v>4044</v>
      </c>
      <c r="J2926" s="21">
        <v>1</v>
      </c>
      <c r="K2926" s="21">
        <v>1</v>
      </c>
      <c r="L2926" s="21">
        <f t="shared" si="302"/>
        <v>0</v>
      </c>
      <c r="M2926" s="21" t="s">
        <v>4868</v>
      </c>
      <c r="N2926" s="30">
        <v>45927</v>
      </c>
      <c r="O2926" s="48">
        <v>4515</v>
      </c>
      <c r="P2926" s="21" t="s">
        <v>621</v>
      </c>
      <c r="Q2926" s="21">
        <v>58156227076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03"/>
        <v>2</v>
      </c>
      <c r="Z2926" s="21" t="str">
        <f t="shared" si="304"/>
        <v>Saturday</v>
      </c>
      <c r="AA2926" s="21" t="str">
        <f t="shared" si="305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204.75</v>
      </c>
      <c r="F2927" s="47">
        <f t="shared" si="300"/>
        <v>18018</v>
      </c>
      <c r="G2927" s="48">
        <f t="shared" si="301"/>
        <v>18018</v>
      </c>
      <c r="H2927" s="21">
        <v>138419</v>
      </c>
      <c r="I2927" s="21" t="s">
        <v>4233</v>
      </c>
      <c r="J2927" s="21">
        <v>1</v>
      </c>
      <c r="K2927" s="21">
        <v>1</v>
      </c>
      <c r="L2927" s="21">
        <f t="shared" si="302"/>
        <v>0</v>
      </c>
      <c r="M2927" s="21" t="s">
        <v>4876</v>
      </c>
      <c r="N2927" s="30">
        <v>45927</v>
      </c>
      <c r="O2927" s="48">
        <v>28774.2</v>
      </c>
      <c r="P2927" s="21" t="s">
        <v>886</v>
      </c>
      <c r="Q2927" s="21">
        <v>58156225400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Karnataka</v>
      </c>
      <c r="W2927" s="38"/>
      <c r="X2927" s="30">
        <v>45930</v>
      </c>
      <c r="Y2927" s="21">
        <f t="shared" si="303"/>
        <v>3</v>
      </c>
      <c r="Z2927" s="21" t="str">
        <f t="shared" si="304"/>
        <v>Saturday</v>
      </c>
      <c r="AA2927" s="21" t="str">
        <f t="shared" si="305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123.2</v>
      </c>
      <c r="F2928" s="47">
        <f t="shared" si="300"/>
        <v>10841.6</v>
      </c>
      <c r="G2928" s="48">
        <f t="shared" si="301"/>
        <v>10841.6</v>
      </c>
      <c r="H2928" s="21">
        <v>144215</v>
      </c>
      <c r="I2928" s="21" t="s">
        <v>4234</v>
      </c>
      <c r="J2928" s="21">
        <v>1</v>
      </c>
      <c r="K2928" s="21">
        <v>1</v>
      </c>
      <c r="L2928" s="21">
        <f t="shared" si="302"/>
        <v>0</v>
      </c>
      <c r="M2928" s="21" t="s">
        <v>4932</v>
      </c>
      <c r="N2928" s="30">
        <v>45927</v>
      </c>
      <c r="O2928" s="48">
        <v>17732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303"/>
        <v>2</v>
      </c>
      <c r="Z2928" s="21" t="str">
        <f t="shared" si="304"/>
        <v>Saturday</v>
      </c>
      <c r="AA2928" s="21" t="str">
        <f t="shared" si="305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70.7</v>
      </c>
      <c r="F2929" s="47">
        <f t="shared" si="300"/>
        <v>6221.6</v>
      </c>
      <c r="G2929" s="48">
        <f t="shared" si="301"/>
        <v>6221.6</v>
      </c>
      <c r="H2929" s="21">
        <v>157617</v>
      </c>
      <c r="I2929" s="21" t="s">
        <v>4235</v>
      </c>
      <c r="J2929" s="21">
        <v>1</v>
      </c>
      <c r="K2929" s="21">
        <v>1</v>
      </c>
      <c r="L2929" s="21">
        <f t="shared" si="302"/>
        <v>0</v>
      </c>
      <c r="M2929" s="21" t="s">
        <v>4932</v>
      </c>
      <c r="N2929" s="30">
        <v>45927</v>
      </c>
      <c r="O2929" s="48">
        <v>10175.75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3"/>
        <v>2</v>
      </c>
      <c r="Z2929" s="21" t="str">
        <f t="shared" si="304"/>
        <v>Saturday</v>
      </c>
      <c r="AA2929" s="21" t="str">
        <f t="shared" si="305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30.8</v>
      </c>
      <c r="F2930" s="47">
        <f t="shared" si="300"/>
        <v>2710.4</v>
      </c>
      <c r="G2930" s="48">
        <f t="shared" si="301"/>
        <v>2710.4</v>
      </c>
      <c r="H2930" s="21">
        <v>300402</v>
      </c>
      <c r="I2930" s="21" t="s">
        <v>4236</v>
      </c>
      <c r="J2930" s="21">
        <v>1</v>
      </c>
      <c r="K2930" s="21">
        <v>1</v>
      </c>
      <c r="L2930" s="21">
        <f t="shared" si="302"/>
        <v>0</v>
      </c>
      <c r="M2930" s="21" t="s">
        <v>4909</v>
      </c>
      <c r="N2930" s="30">
        <v>45929</v>
      </c>
      <c r="O2930" s="48">
        <v>4180</v>
      </c>
      <c r="P2930" s="21" t="s">
        <v>213</v>
      </c>
      <c r="Q2930" s="21" t="s">
        <v>1996</v>
      </c>
      <c r="R2930" s="21" t="s">
        <v>1996</v>
      </c>
      <c r="S2930" s="3">
        <v>4</v>
      </c>
      <c r="T2930" s="37"/>
      <c r="U2930" s="21" t="s">
        <v>18</v>
      </c>
      <c r="V2930" s="21" t="str">
        <f>VLOOKUP(P2930,'Customer List'!B:C,2,)</f>
        <v>Delhi</v>
      </c>
      <c r="W2930" s="38"/>
      <c r="X2930" s="30">
        <f>IF(OR(R2930 = "PRIYANKA MADAM", R2930 = "DEEPAK", R2930 = "PORTER"),N2930,"")</f>
        <v>45929</v>
      </c>
      <c r="Y2930" s="21">
        <f t="shared" si="303"/>
        <v>0</v>
      </c>
      <c r="Z2930" s="21" t="str">
        <f t="shared" si="304"/>
        <v>Monday</v>
      </c>
      <c r="AA2930" s="21" t="str">
        <f t="shared" si="305"/>
        <v>Monday</v>
      </c>
      <c r="AB2930" s="21" t="str">
        <f>VLOOKUP(U2930,'Currency Sheet'!A:C,3,)</f>
        <v>DOLLAR</v>
      </c>
      <c r="AC2930" s="42" t="str">
        <f>VLOOKUP(P2930,'Customer List'!B:D,3,)</f>
        <v>Local</v>
      </c>
    </row>
    <row r="2931" spans="1:29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285.75</v>
      </c>
      <c r="F2931" s="47">
        <f t="shared" si="300"/>
        <v>25146</v>
      </c>
      <c r="G2931" s="48">
        <f t="shared" si="301"/>
        <v>25146</v>
      </c>
      <c r="H2931" s="21">
        <v>300434</v>
      </c>
      <c r="I2931" s="21" t="s">
        <v>4237</v>
      </c>
      <c r="J2931" s="21">
        <v>1</v>
      </c>
      <c r="K2931" s="21">
        <v>1</v>
      </c>
      <c r="L2931" s="21">
        <f t="shared" si="302"/>
        <v>0</v>
      </c>
      <c r="M2931" s="21" t="s">
        <v>4916</v>
      </c>
      <c r="N2931" s="30">
        <v>45927</v>
      </c>
      <c r="O2931" s="48">
        <v>40157.4</v>
      </c>
      <c r="P2931" s="21" t="s">
        <v>191</v>
      </c>
      <c r="Q2931" s="21" t="s">
        <v>3716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03"/>
        <v>2</v>
      </c>
      <c r="Z2931" s="21" t="str">
        <f t="shared" si="304"/>
        <v>Saturday</v>
      </c>
      <c r="AA2931" s="21" t="str">
        <f t="shared" si="305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297</v>
      </c>
      <c r="F2932" s="47">
        <f t="shared" si="300"/>
        <v>26136</v>
      </c>
      <c r="G2932" s="48">
        <f t="shared" si="301"/>
        <v>26136</v>
      </c>
      <c r="H2932" s="21">
        <v>300468</v>
      </c>
      <c r="I2932" s="21" t="s">
        <v>4238</v>
      </c>
      <c r="J2932" s="21">
        <v>1</v>
      </c>
      <c r="K2932" s="21">
        <v>1</v>
      </c>
      <c r="L2932" s="21">
        <f t="shared" si="302"/>
        <v>0</v>
      </c>
      <c r="M2932" s="21" t="s">
        <v>4854</v>
      </c>
      <c r="N2932" s="30">
        <v>45927</v>
      </c>
      <c r="O2932" s="48">
        <v>33858</v>
      </c>
      <c r="P2932" s="21" t="s">
        <v>242</v>
      </c>
      <c r="Q2932" s="21">
        <v>58156233800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Mumbai</v>
      </c>
      <c r="W2932" s="38"/>
      <c r="X2932" s="30">
        <v>45929</v>
      </c>
      <c r="Y2932" s="21">
        <f t="shared" si="303"/>
        <v>2</v>
      </c>
      <c r="Z2932" s="21" t="str">
        <f t="shared" si="304"/>
        <v>Saturday</v>
      </c>
      <c r="AA2932" s="21" t="str">
        <f t="shared" si="305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46.2</v>
      </c>
      <c r="F2933" s="47">
        <f t="shared" si="300"/>
        <v>4065.6000000000004</v>
      </c>
      <c r="G2933" s="48">
        <f t="shared" si="301"/>
        <v>8131.2000000000007</v>
      </c>
      <c r="H2933" s="21">
        <v>300508</v>
      </c>
      <c r="I2933" s="21" t="s">
        <v>3943</v>
      </c>
      <c r="J2933" s="21">
        <v>2</v>
      </c>
      <c r="K2933" s="21">
        <v>2</v>
      </c>
      <c r="L2933" s="21">
        <f t="shared" si="302"/>
        <v>0</v>
      </c>
      <c r="M2933" s="21" t="s">
        <v>4916</v>
      </c>
      <c r="N2933" s="30">
        <v>45927</v>
      </c>
      <c r="O2933" s="48">
        <v>13912.8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03"/>
        <v>2</v>
      </c>
      <c r="Z2933" s="21" t="str">
        <f t="shared" si="304"/>
        <v>Saturday</v>
      </c>
      <c r="AA2933" s="21" t="str">
        <f t="shared" si="305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73.5</v>
      </c>
      <c r="F2934" s="47">
        <f t="shared" si="300"/>
        <v>6468</v>
      </c>
      <c r="G2934" s="48">
        <f t="shared" si="301"/>
        <v>6468</v>
      </c>
      <c r="H2934" s="21">
        <v>301330</v>
      </c>
      <c r="I2934" s="21" t="s">
        <v>4239</v>
      </c>
      <c r="J2934" s="21">
        <v>1</v>
      </c>
      <c r="K2934" s="21">
        <v>1</v>
      </c>
      <c r="L2934" s="21">
        <f t="shared" si="302"/>
        <v>0</v>
      </c>
      <c r="M2934" s="21" t="s">
        <v>4917</v>
      </c>
      <c r="N2934" s="30">
        <v>45927</v>
      </c>
      <c r="O2934" s="48">
        <v>11067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3"/>
        <v>2</v>
      </c>
      <c r="Z2934" s="21" t="str">
        <f t="shared" si="304"/>
        <v>Saturday</v>
      </c>
      <c r="AA2934" s="21" t="str">
        <f t="shared" si="305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45.5</v>
      </c>
      <c r="F2935" s="47">
        <f t="shared" si="300"/>
        <v>4004</v>
      </c>
      <c r="G2935" s="48">
        <f t="shared" si="301"/>
        <v>4004</v>
      </c>
      <c r="H2935" s="21">
        <v>301805</v>
      </c>
      <c r="I2935" s="21" t="s">
        <v>4240</v>
      </c>
      <c r="J2935" s="21">
        <v>1</v>
      </c>
      <c r="K2935" s="21">
        <v>1</v>
      </c>
      <c r="L2935" s="21">
        <f t="shared" si="302"/>
        <v>0</v>
      </c>
      <c r="M2935" s="21" t="s">
        <v>4908</v>
      </c>
      <c r="N2935" s="30">
        <v>45929</v>
      </c>
      <c r="O2935" s="48">
        <v>6175</v>
      </c>
      <c r="P2935" s="21" t="s">
        <v>213</v>
      </c>
      <c r="Q2935" s="21" t="s">
        <v>1996</v>
      </c>
      <c r="R2935" s="21" t="s">
        <v>1996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303"/>
        <v>0</v>
      </c>
      <c r="Z2935" s="21" t="str">
        <f t="shared" si="304"/>
        <v>Monday</v>
      </c>
      <c r="AA2935" s="21" t="str">
        <f t="shared" si="305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169.4</v>
      </c>
      <c r="F2936" s="47">
        <f t="shared" si="300"/>
        <v>14907.2</v>
      </c>
      <c r="G2936" s="48">
        <f t="shared" si="301"/>
        <v>14907.2</v>
      </c>
      <c r="H2936" s="21">
        <v>302008</v>
      </c>
      <c r="I2936" s="21" t="s">
        <v>4241</v>
      </c>
      <c r="J2936" s="21">
        <v>1</v>
      </c>
      <c r="K2936" s="21">
        <v>1</v>
      </c>
      <c r="L2936" s="21">
        <f t="shared" si="302"/>
        <v>0</v>
      </c>
      <c r="M2936" s="21" t="s">
        <v>4883</v>
      </c>
      <c r="N2936" s="30">
        <v>45929</v>
      </c>
      <c r="O2936" s="48">
        <v>20691</v>
      </c>
      <c r="P2936" s="21" t="s">
        <v>16</v>
      </c>
      <c r="Q2936" s="21" t="s">
        <v>2070</v>
      </c>
      <c r="R2936" s="21" t="s">
        <v>637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3"/>
        <v>0</v>
      </c>
      <c r="Z2936" s="21" t="str">
        <f t="shared" si="304"/>
        <v>Monday</v>
      </c>
      <c r="AA2936" s="21" t="str">
        <f t="shared" si="305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142.5</v>
      </c>
      <c r="F2937" s="47">
        <f t="shared" si="300"/>
        <v>12540</v>
      </c>
      <c r="G2937" s="48">
        <f t="shared" si="301"/>
        <v>12540</v>
      </c>
      <c r="H2937" s="21">
        <v>302037</v>
      </c>
      <c r="I2937" s="21" t="s">
        <v>4242</v>
      </c>
      <c r="J2937" s="21">
        <v>1</v>
      </c>
      <c r="K2937" s="21">
        <v>1</v>
      </c>
      <c r="L2937" s="21">
        <f t="shared" si="302"/>
        <v>0</v>
      </c>
      <c r="M2937" s="21" t="s">
        <v>4853</v>
      </c>
      <c r="N2937" s="30">
        <v>45936</v>
      </c>
      <c r="O2937" s="48">
        <v>19142.5</v>
      </c>
      <c r="P2937" s="21" t="s">
        <v>228</v>
      </c>
      <c r="Q2937" s="21">
        <v>58156536115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Kolkata</v>
      </c>
      <c r="W2937" s="38"/>
      <c r="X2937" s="30">
        <v>45937</v>
      </c>
      <c r="Y2937" s="21">
        <f t="shared" si="303"/>
        <v>1</v>
      </c>
      <c r="Z2937" s="21" t="str">
        <f t="shared" si="304"/>
        <v>Monday</v>
      </c>
      <c r="AA2937" s="21" t="str">
        <f t="shared" si="305"/>
        <v>Tuesday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259</v>
      </c>
      <c r="F2938" s="47">
        <f t="shared" si="300"/>
        <v>22792</v>
      </c>
      <c r="G2938" s="48">
        <f t="shared" si="301"/>
        <v>22792</v>
      </c>
      <c r="H2938" s="21">
        <v>302088</v>
      </c>
      <c r="I2938" s="21" t="s">
        <v>4243</v>
      </c>
      <c r="J2938" s="21">
        <v>1</v>
      </c>
      <c r="K2938" s="21">
        <v>1</v>
      </c>
      <c r="L2938" s="21">
        <f t="shared" si="302"/>
        <v>0</v>
      </c>
      <c r="M2938" s="21" t="s">
        <v>4854</v>
      </c>
      <c r="N2938" s="30">
        <v>45927</v>
      </c>
      <c r="O2938" s="48">
        <v>31635</v>
      </c>
      <c r="P2938" s="21" t="s">
        <v>242</v>
      </c>
      <c r="Q2938" s="21">
        <v>58156233800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Mumbai</v>
      </c>
      <c r="W2938" s="38"/>
      <c r="X2938" s="30">
        <v>45929</v>
      </c>
      <c r="Y2938" s="21">
        <f t="shared" si="303"/>
        <v>2</v>
      </c>
      <c r="Z2938" s="21" t="str">
        <f t="shared" si="304"/>
        <v>Saturday</v>
      </c>
      <c r="AA2938" s="21" t="str">
        <f t="shared" si="305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46.2</v>
      </c>
      <c r="F2939" s="47">
        <f t="shared" si="300"/>
        <v>4065.6000000000004</v>
      </c>
      <c r="G2939" s="48">
        <f t="shared" si="301"/>
        <v>8131.2000000000007</v>
      </c>
      <c r="H2939" s="21">
        <v>302208</v>
      </c>
      <c r="I2939" s="21" t="s">
        <v>4244</v>
      </c>
      <c r="J2939" s="21">
        <v>2</v>
      </c>
      <c r="K2939" s="21">
        <v>2</v>
      </c>
      <c r="L2939" s="21">
        <f t="shared" si="302"/>
        <v>0</v>
      </c>
      <c r="M2939" s="21" t="s">
        <v>4916</v>
      </c>
      <c r="N2939" s="30">
        <v>45927</v>
      </c>
      <c r="O2939" s="48">
        <v>13912.8</v>
      </c>
      <c r="P2939" s="21" t="s">
        <v>191</v>
      </c>
      <c r="Q2939" s="21" t="s">
        <v>3716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Chandigarh</v>
      </c>
      <c r="W2939" s="38"/>
      <c r="X2939" s="30">
        <v>45929</v>
      </c>
      <c r="Y2939" s="21">
        <f t="shared" si="303"/>
        <v>2</v>
      </c>
      <c r="Z2939" s="21" t="str">
        <f t="shared" si="304"/>
        <v>Saturday</v>
      </c>
      <c r="AA2939" s="21" t="str">
        <f t="shared" si="305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267.39999999999998</v>
      </c>
      <c r="F2940" s="47">
        <f t="shared" si="300"/>
        <v>23531.199999999997</v>
      </c>
      <c r="G2940" s="48">
        <f t="shared" si="301"/>
        <v>23531.199999999997</v>
      </c>
      <c r="H2940" s="21">
        <v>302326</v>
      </c>
      <c r="I2940" s="21" t="s">
        <v>4245</v>
      </c>
      <c r="J2940" s="21">
        <v>1</v>
      </c>
      <c r="K2940" s="21">
        <v>1</v>
      </c>
      <c r="L2940" s="21">
        <f t="shared" si="302"/>
        <v>0</v>
      </c>
      <c r="M2940" s="21" t="s">
        <v>4930</v>
      </c>
      <c r="N2940" s="30">
        <v>45927</v>
      </c>
      <c r="O2940" s="48">
        <v>36773.870000000003</v>
      </c>
      <c r="P2940" s="21" t="s">
        <v>165</v>
      </c>
      <c r="Q2940" s="21">
        <v>58156229353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Lucknow</v>
      </c>
      <c r="W2940" s="38"/>
      <c r="X2940" s="30">
        <v>45929</v>
      </c>
      <c r="Y2940" s="21">
        <f t="shared" si="303"/>
        <v>2</v>
      </c>
      <c r="Z2940" s="21" t="str">
        <f t="shared" si="304"/>
        <v>Saturday</v>
      </c>
      <c r="AA2940" s="21" t="str">
        <f t="shared" si="305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204.4</v>
      </c>
      <c r="F2941" s="47">
        <f t="shared" si="300"/>
        <v>17987.2</v>
      </c>
      <c r="G2941" s="48">
        <f t="shared" si="301"/>
        <v>17987.2</v>
      </c>
      <c r="H2941" s="21">
        <v>302612</v>
      </c>
      <c r="I2941" s="21" t="s">
        <v>4246</v>
      </c>
      <c r="J2941" s="21">
        <v>1</v>
      </c>
      <c r="K2941" s="21">
        <v>1</v>
      </c>
      <c r="L2941" s="21">
        <f t="shared" si="302"/>
        <v>0</v>
      </c>
      <c r="M2941" s="21" t="s">
        <v>4876</v>
      </c>
      <c r="N2941" s="30">
        <v>45927</v>
      </c>
      <c r="O2941" s="48">
        <v>30776.799999999999</v>
      </c>
      <c r="P2941" s="21" t="s">
        <v>886</v>
      </c>
      <c r="Q2941" s="21">
        <v>58156225400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Karnataka</v>
      </c>
      <c r="W2941" s="38"/>
      <c r="X2941" s="30">
        <v>45930</v>
      </c>
      <c r="Y2941" s="21">
        <f t="shared" si="303"/>
        <v>3</v>
      </c>
      <c r="Z2941" s="21" t="str">
        <f t="shared" si="304"/>
        <v>Saturday</v>
      </c>
      <c r="AA2941" s="21" t="str">
        <f t="shared" si="305"/>
        <v>Tuesday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73.5</v>
      </c>
      <c r="F2942" s="47">
        <f t="shared" si="300"/>
        <v>6468</v>
      </c>
      <c r="G2942" s="48">
        <f t="shared" si="301"/>
        <v>6468</v>
      </c>
      <c r="H2942" s="21">
        <v>302808</v>
      </c>
      <c r="I2942" s="21" t="s">
        <v>4247</v>
      </c>
      <c r="J2942" s="21">
        <v>1</v>
      </c>
      <c r="K2942" s="21">
        <v>1</v>
      </c>
      <c r="L2942" s="21">
        <f t="shared" si="302"/>
        <v>0</v>
      </c>
      <c r="M2942" s="21" t="s">
        <v>4917</v>
      </c>
      <c r="N2942" s="30">
        <v>45927</v>
      </c>
      <c r="O2942" s="48">
        <v>11067</v>
      </c>
      <c r="P2942" s="21" t="s">
        <v>191</v>
      </c>
      <c r="Q2942" s="21" t="s">
        <v>3716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03"/>
        <v>2</v>
      </c>
      <c r="Z2942" s="21" t="str">
        <f t="shared" si="304"/>
        <v>Saturday</v>
      </c>
      <c r="AA2942" s="21" t="str">
        <f t="shared" si="305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35</v>
      </c>
      <c r="F2943" s="47">
        <f t="shared" si="300"/>
        <v>3080</v>
      </c>
      <c r="G2943" s="48">
        <f t="shared" si="301"/>
        <v>3080</v>
      </c>
      <c r="H2943" s="21">
        <v>302902</v>
      </c>
      <c r="I2943" s="21" t="s">
        <v>4248</v>
      </c>
      <c r="J2943" s="21">
        <v>1</v>
      </c>
      <c r="K2943" s="21">
        <v>1</v>
      </c>
      <c r="L2943" s="21">
        <f t="shared" si="302"/>
        <v>0</v>
      </c>
      <c r="M2943" s="21" t="s">
        <v>4909</v>
      </c>
      <c r="N2943" s="30">
        <v>45929</v>
      </c>
      <c r="O2943" s="48">
        <v>4750</v>
      </c>
      <c r="P2943" s="21" t="s">
        <v>213</v>
      </c>
      <c r="Q2943" s="21" t="s">
        <v>1996</v>
      </c>
      <c r="R2943" s="21" t="s">
        <v>1996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03"/>
        <v>0</v>
      </c>
      <c r="Z2943" s="21" t="str">
        <f t="shared" si="304"/>
        <v>Monday</v>
      </c>
      <c r="AA2943" s="21" t="str">
        <f t="shared" si="305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207.9</v>
      </c>
      <c r="F2944" s="47">
        <f t="shared" si="300"/>
        <v>18295.2</v>
      </c>
      <c r="G2944" s="48">
        <f t="shared" si="301"/>
        <v>18295.2</v>
      </c>
      <c r="H2944" s="21">
        <v>302910</v>
      </c>
      <c r="I2944" s="21" t="s">
        <v>4076</v>
      </c>
      <c r="J2944" s="21">
        <v>1</v>
      </c>
      <c r="K2944" s="21">
        <v>1</v>
      </c>
      <c r="L2944" s="21">
        <f t="shared" si="302"/>
        <v>0</v>
      </c>
      <c r="M2944" s="21" t="s">
        <v>4901</v>
      </c>
      <c r="N2944" s="30">
        <v>45927</v>
      </c>
      <c r="O2944" s="48">
        <v>34526</v>
      </c>
      <c r="P2944" s="21" t="s">
        <v>3704</v>
      </c>
      <c r="Q2944" s="21" t="s">
        <v>3717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03"/>
        <v>2</v>
      </c>
      <c r="Z2944" s="21" t="str">
        <f t="shared" si="304"/>
        <v>Saturday</v>
      </c>
      <c r="AA2944" s="21" t="str">
        <f t="shared" si="305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185.5</v>
      </c>
      <c r="F2945" s="47">
        <f t="shared" si="300"/>
        <v>16324</v>
      </c>
      <c r="G2945" s="48">
        <f t="shared" si="301"/>
        <v>16324</v>
      </c>
      <c r="H2945" s="21">
        <v>303110</v>
      </c>
      <c r="I2945" s="21" t="s">
        <v>4249</v>
      </c>
      <c r="J2945" s="21">
        <v>1</v>
      </c>
      <c r="K2945" s="21">
        <v>1</v>
      </c>
      <c r="L2945" s="21">
        <f t="shared" si="302"/>
        <v>0</v>
      </c>
      <c r="M2945" s="21" t="s">
        <v>4902</v>
      </c>
      <c r="N2945" s="30">
        <v>45929</v>
      </c>
      <c r="O2945" s="48">
        <v>29574</v>
      </c>
      <c r="P2945" s="21" t="s">
        <v>3705</v>
      </c>
      <c r="Q2945" s="21" t="s">
        <v>2070</v>
      </c>
      <c r="R2945" s="21" t="s">
        <v>847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03"/>
        <v>0</v>
      </c>
      <c r="Z2945" s="21" t="str">
        <f t="shared" si="304"/>
        <v>Monday</v>
      </c>
      <c r="AA2945" s="21" t="str">
        <f t="shared" si="305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285.75</v>
      </c>
      <c r="F2946" s="47">
        <f t="shared" si="300"/>
        <v>25146</v>
      </c>
      <c r="G2946" s="48">
        <f t="shared" si="301"/>
        <v>25146</v>
      </c>
      <c r="H2946" s="21">
        <v>303526</v>
      </c>
      <c r="I2946" s="21" t="s">
        <v>4250</v>
      </c>
      <c r="J2946" s="21">
        <v>1</v>
      </c>
      <c r="K2946" s="21">
        <v>1</v>
      </c>
      <c r="L2946" s="21">
        <f t="shared" si="302"/>
        <v>0</v>
      </c>
      <c r="M2946" s="21" t="s">
        <v>4917</v>
      </c>
      <c r="N2946" s="30">
        <v>45927</v>
      </c>
      <c r="O2946" s="48">
        <v>40157.4</v>
      </c>
      <c r="P2946" s="21" t="s">
        <v>191</v>
      </c>
      <c r="Q2946" s="21" t="s">
        <v>3716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03"/>
        <v>2</v>
      </c>
      <c r="Z2946" s="21" t="str">
        <f t="shared" si="304"/>
        <v>Saturday</v>
      </c>
      <c r="AA2946" s="21" t="str">
        <f t="shared" si="305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157.5</v>
      </c>
      <c r="F2947" s="47">
        <f t="shared" ref="F2947:F3010" si="307">IF(AB2947="DOLLAR",E2947*88,E2947)</f>
        <v>13860</v>
      </c>
      <c r="G2947" s="48">
        <f t="shared" ref="G2947:G3010" si="308">F2947*J2947</f>
        <v>13860</v>
      </c>
      <c r="H2947" s="21">
        <v>303651</v>
      </c>
      <c r="I2947" s="21" t="s">
        <v>4251</v>
      </c>
      <c r="J2947" s="21">
        <v>1</v>
      </c>
      <c r="K2947" s="21">
        <v>1</v>
      </c>
      <c r="L2947" s="21">
        <f t="shared" ref="L2947:L3010" si="309">J2947-K2947</f>
        <v>0</v>
      </c>
      <c r="M2947" s="21" t="s">
        <v>4853</v>
      </c>
      <c r="N2947" s="30">
        <v>45936</v>
      </c>
      <c r="O2947" s="48">
        <v>22668.75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Kolkata</v>
      </c>
      <c r="W2947" s="38"/>
      <c r="X2947" s="30">
        <v>45937</v>
      </c>
      <c r="Y2947" s="21">
        <f t="shared" ref="Y2947:Y3010" si="310">IF(X2947="", "", X2947-N2947)</f>
        <v>1</v>
      </c>
      <c r="Z2947" s="21" t="str">
        <f t="shared" ref="Z2947:Z3010" si="311">IF(N2947="", "", TEXT(N2947, "dddd"))</f>
        <v>Monday</v>
      </c>
      <c r="AA2947" s="21" t="str">
        <f t="shared" ref="AA2947:AA3010" si="312">IF(X2947="", "", TEXT(X2947, "dddd"))</f>
        <v>Tuesday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342.75</v>
      </c>
      <c r="F2948" s="47">
        <f t="shared" si="307"/>
        <v>30162</v>
      </c>
      <c r="G2948" s="48">
        <f t="shared" si="308"/>
        <v>30162</v>
      </c>
      <c r="H2948" s="21">
        <v>303744</v>
      </c>
      <c r="I2948" s="21" t="s">
        <v>4252</v>
      </c>
      <c r="J2948" s="21">
        <v>1</v>
      </c>
      <c r="K2948" s="21">
        <v>1</v>
      </c>
      <c r="L2948" s="21">
        <f t="shared" si="309"/>
        <v>0</v>
      </c>
      <c r="M2948" s="21" t="s">
        <v>4930</v>
      </c>
      <c r="N2948" s="30">
        <v>45938</v>
      </c>
      <c r="O2948" s="48">
        <v>43993.87</v>
      </c>
      <c r="P2948" s="21" t="s">
        <v>254</v>
      </c>
      <c r="Q2948" s="21" t="s">
        <v>636</v>
      </c>
      <c r="R2948" s="21" t="s">
        <v>847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45938</v>
      </c>
      <c r="Y2948" s="21">
        <f t="shared" si="310"/>
        <v>0</v>
      </c>
      <c r="Z2948" s="21" t="str">
        <f t="shared" si="311"/>
        <v>Wednesday</v>
      </c>
      <c r="AA2948" s="21" t="str">
        <f t="shared" si="312"/>
        <v>Wednesday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50.4</v>
      </c>
      <c r="F2949" s="47">
        <f t="shared" si="307"/>
        <v>4435.2</v>
      </c>
      <c r="G2949" s="48">
        <f t="shared" si="308"/>
        <v>4435.2</v>
      </c>
      <c r="H2949" s="21">
        <v>304006</v>
      </c>
      <c r="I2949" s="21" t="s">
        <v>3947</v>
      </c>
      <c r="J2949" s="21">
        <v>1</v>
      </c>
      <c r="K2949" s="21">
        <v>1</v>
      </c>
      <c r="L2949" s="21">
        <f t="shared" si="309"/>
        <v>0</v>
      </c>
      <c r="M2949" s="21" t="s">
        <v>4932</v>
      </c>
      <c r="N2949" s="30">
        <v>45927</v>
      </c>
      <c r="O2949" s="48">
        <v>7254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Lucknow</v>
      </c>
      <c r="W2949" s="38"/>
      <c r="X2949" s="30">
        <v>45929</v>
      </c>
      <c r="Y2949" s="21">
        <f t="shared" si="310"/>
        <v>2</v>
      </c>
      <c r="Z2949" s="21" t="str">
        <f t="shared" si="311"/>
        <v>Saturday</v>
      </c>
      <c r="AA2949" s="21" t="str">
        <f t="shared" si="312"/>
        <v>Monday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289.5</v>
      </c>
      <c r="F2950" s="47">
        <f t="shared" si="307"/>
        <v>25476</v>
      </c>
      <c r="G2950" s="48">
        <f t="shared" si="308"/>
        <v>25476</v>
      </c>
      <c r="H2950" s="21">
        <v>304036</v>
      </c>
      <c r="I2950" s="21" t="s">
        <v>4253</v>
      </c>
      <c r="J2950" s="21">
        <v>1</v>
      </c>
      <c r="K2950" s="21">
        <v>1</v>
      </c>
      <c r="L2950" s="21">
        <f t="shared" si="309"/>
        <v>0</v>
      </c>
      <c r="M2950" s="21" t="s">
        <v>4883</v>
      </c>
      <c r="N2950" s="30">
        <v>45929</v>
      </c>
      <c r="O2950" s="48">
        <v>33003</v>
      </c>
      <c r="P2950" s="21" t="s">
        <v>16</v>
      </c>
      <c r="Q2950" s="21" t="s">
        <v>2070</v>
      </c>
      <c r="R2950" s="21" t="s">
        <v>637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10"/>
        <v>0</v>
      </c>
      <c r="Z2950" s="21" t="str">
        <f t="shared" si="311"/>
        <v>Monday</v>
      </c>
      <c r="AA2950" s="21" t="str">
        <f t="shared" si="312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203</v>
      </c>
      <c r="F2951" s="47">
        <f t="shared" si="307"/>
        <v>17864</v>
      </c>
      <c r="G2951" s="48">
        <f t="shared" si="308"/>
        <v>17864</v>
      </c>
      <c r="H2951" s="21">
        <v>304096</v>
      </c>
      <c r="I2951" s="21" t="s">
        <v>4254</v>
      </c>
      <c r="J2951" s="21">
        <v>1</v>
      </c>
      <c r="K2951" s="21">
        <v>1</v>
      </c>
      <c r="L2951" s="21">
        <f t="shared" si="309"/>
        <v>0</v>
      </c>
      <c r="M2951" s="21" t="s">
        <v>4902</v>
      </c>
      <c r="N2951" s="30">
        <v>45929</v>
      </c>
      <c r="O2951" s="48">
        <v>32364</v>
      </c>
      <c r="P2951" s="21" t="s">
        <v>3705</v>
      </c>
      <c r="Q2951" s="21" t="s">
        <v>2070</v>
      </c>
      <c r="R2951" s="21" t="s">
        <v>847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0"/>
        <v>0</v>
      </c>
      <c r="Z2951" s="21" t="str">
        <f t="shared" si="311"/>
        <v>Monday</v>
      </c>
      <c r="AA2951" s="21" t="str">
        <f t="shared" si="312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326.25</v>
      </c>
      <c r="F2952" s="47">
        <f t="shared" si="307"/>
        <v>28710</v>
      </c>
      <c r="G2952" s="48">
        <f t="shared" si="308"/>
        <v>28710</v>
      </c>
      <c r="H2952" s="21">
        <v>304136</v>
      </c>
      <c r="I2952" s="21" t="s">
        <v>4255</v>
      </c>
      <c r="J2952" s="21">
        <v>1</v>
      </c>
      <c r="K2952" s="21">
        <v>1</v>
      </c>
      <c r="L2952" s="21">
        <f t="shared" si="309"/>
        <v>0</v>
      </c>
      <c r="M2952" s="21" t="s">
        <v>4876</v>
      </c>
      <c r="N2952" s="30">
        <v>45927</v>
      </c>
      <c r="O2952" s="48">
        <v>45849</v>
      </c>
      <c r="P2952" s="21" t="s">
        <v>886</v>
      </c>
      <c r="Q2952" s="21">
        <v>58156225400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Karnataka</v>
      </c>
      <c r="W2952" s="38"/>
      <c r="X2952" s="30">
        <v>45930</v>
      </c>
      <c r="Y2952" s="21">
        <f t="shared" si="310"/>
        <v>3</v>
      </c>
      <c r="Z2952" s="21" t="str">
        <f t="shared" si="311"/>
        <v>Saturday</v>
      </c>
      <c r="AA2952" s="21" t="str">
        <f t="shared" si="312"/>
        <v>Tuesday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285</v>
      </c>
      <c r="F2953" s="47">
        <f t="shared" si="307"/>
        <v>25080</v>
      </c>
      <c r="G2953" s="48">
        <f t="shared" si="308"/>
        <v>25080</v>
      </c>
      <c r="H2953" s="21">
        <v>304142</v>
      </c>
      <c r="I2953" s="21" t="s">
        <v>4256</v>
      </c>
      <c r="J2953" s="21">
        <v>1</v>
      </c>
      <c r="K2953" s="21">
        <v>1</v>
      </c>
      <c r="L2953" s="21">
        <f t="shared" si="309"/>
        <v>0</v>
      </c>
      <c r="M2953" s="21" t="s">
        <v>4917</v>
      </c>
      <c r="N2953" s="30">
        <v>45927</v>
      </c>
      <c r="O2953" s="48">
        <v>40052</v>
      </c>
      <c r="P2953" s="21" t="s">
        <v>191</v>
      </c>
      <c r="Q2953" s="21" t="s">
        <v>3716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Chandigarh</v>
      </c>
      <c r="W2953" s="38"/>
      <c r="X2953" s="30">
        <v>45929</v>
      </c>
      <c r="Y2953" s="21">
        <f t="shared" si="310"/>
        <v>2</v>
      </c>
      <c r="Z2953" s="21" t="str">
        <f t="shared" si="311"/>
        <v>Saturday</v>
      </c>
      <c r="AA2953" s="21" t="str">
        <f t="shared" si="312"/>
        <v>Monday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71.400000000000006</v>
      </c>
      <c r="F2954" s="47">
        <f t="shared" si="307"/>
        <v>6283.2000000000007</v>
      </c>
      <c r="G2954" s="48">
        <f t="shared" si="308"/>
        <v>6283.2000000000007</v>
      </c>
      <c r="H2954" s="21">
        <v>304402</v>
      </c>
      <c r="I2954" s="21" t="s">
        <v>4257</v>
      </c>
      <c r="J2954" s="21">
        <v>1</v>
      </c>
      <c r="K2954" s="21">
        <v>1</v>
      </c>
      <c r="L2954" s="21">
        <f t="shared" si="309"/>
        <v>0</v>
      </c>
      <c r="M2954" s="21" t="s">
        <v>4903</v>
      </c>
      <c r="N2954" s="30">
        <v>45929</v>
      </c>
      <c r="O2954" s="48">
        <v>11857.5</v>
      </c>
      <c r="P2954" s="21" t="s">
        <v>3705</v>
      </c>
      <c r="Q2954" s="21" t="s">
        <v>2070</v>
      </c>
      <c r="R2954" s="21" t="s">
        <v>847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0"/>
        <v>0</v>
      </c>
      <c r="Z2954" s="21" t="str">
        <f t="shared" si="311"/>
        <v>Monday</v>
      </c>
      <c r="AA2954" s="21" t="str">
        <f t="shared" si="312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86.8</v>
      </c>
      <c r="F2955" s="47">
        <f t="shared" si="307"/>
        <v>7638.4</v>
      </c>
      <c r="G2955" s="48">
        <f t="shared" si="308"/>
        <v>7638.4</v>
      </c>
      <c r="H2955" s="21">
        <v>304825</v>
      </c>
      <c r="I2955" s="21" t="s">
        <v>4258</v>
      </c>
      <c r="J2955" s="21">
        <v>1</v>
      </c>
      <c r="K2955" s="21">
        <v>1</v>
      </c>
      <c r="L2955" s="21">
        <f t="shared" si="309"/>
        <v>0</v>
      </c>
      <c r="M2955" s="21" t="s">
        <v>4853</v>
      </c>
      <c r="N2955" s="30">
        <v>45936</v>
      </c>
      <c r="O2955" s="48">
        <v>12493</v>
      </c>
      <c r="P2955" s="21" t="s">
        <v>228</v>
      </c>
      <c r="Q2955" s="21">
        <v>58156536115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Kolkata</v>
      </c>
      <c r="W2955" s="38"/>
      <c r="X2955" s="30">
        <v>45937</v>
      </c>
      <c r="Y2955" s="21">
        <f t="shared" si="310"/>
        <v>1</v>
      </c>
      <c r="Z2955" s="21" t="str">
        <f t="shared" si="311"/>
        <v>Monday</v>
      </c>
      <c r="AA2955" s="21" t="str">
        <f t="shared" si="312"/>
        <v>Tuesday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226.1</v>
      </c>
      <c r="F2956" s="47">
        <f t="shared" si="307"/>
        <v>19896.8</v>
      </c>
      <c r="G2956" s="48">
        <f t="shared" si="308"/>
        <v>19896.8</v>
      </c>
      <c r="H2956" s="21">
        <v>305114</v>
      </c>
      <c r="I2956" s="21" t="s">
        <v>4259</v>
      </c>
      <c r="J2956" s="21">
        <v>1</v>
      </c>
      <c r="K2956" s="21">
        <v>1</v>
      </c>
      <c r="L2956" s="21">
        <f t="shared" si="309"/>
        <v>0</v>
      </c>
      <c r="M2956" s="21" t="s">
        <v>4883</v>
      </c>
      <c r="N2956" s="30">
        <v>45929</v>
      </c>
      <c r="O2956" s="48">
        <v>27616.5</v>
      </c>
      <c r="P2956" s="21" t="s">
        <v>16</v>
      </c>
      <c r="Q2956" s="21" t="s">
        <v>2070</v>
      </c>
      <c r="R2956" s="21" t="s">
        <v>637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0"/>
        <v>0</v>
      </c>
      <c r="Z2956" s="21" t="str">
        <f t="shared" si="311"/>
        <v>Monday</v>
      </c>
      <c r="AA2956" s="21" t="str">
        <f t="shared" si="312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205.1</v>
      </c>
      <c r="F2957" s="47">
        <f t="shared" si="307"/>
        <v>18048.8</v>
      </c>
      <c r="G2957" s="48">
        <f t="shared" si="308"/>
        <v>18048.8</v>
      </c>
      <c r="H2957" s="21">
        <v>306008</v>
      </c>
      <c r="I2957" s="21" t="s">
        <v>4260</v>
      </c>
      <c r="J2957" s="21">
        <v>1</v>
      </c>
      <c r="K2957" s="21">
        <v>1</v>
      </c>
      <c r="L2957" s="21">
        <f t="shared" si="309"/>
        <v>0</v>
      </c>
      <c r="M2957" s="21" t="s">
        <v>4854</v>
      </c>
      <c r="N2957" s="30">
        <v>45927</v>
      </c>
      <c r="O2957" s="48">
        <v>25051.5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0"/>
        <v>2</v>
      </c>
      <c r="Z2957" s="21" t="str">
        <f t="shared" si="311"/>
        <v>Saturday</v>
      </c>
      <c r="AA2957" s="21" t="str">
        <f t="shared" si="312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107.8</v>
      </c>
      <c r="F2958" s="47">
        <f t="shared" si="307"/>
        <v>9486.4</v>
      </c>
      <c r="G2958" s="48">
        <f t="shared" si="308"/>
        <v>9486.4</v>
      </c>
      <c r="H2958" s="21">
        <v>306509</v>
      </c>
      <c r="I2958" s="21" t="s">
        <v>4261</v>
      </c>
      <c r="J2958" s="21">
        <v>1</v>
      </c>
      <c r="K2958" s="21">
        <v>1</v>
      </c>
      <c r="L2958" s="21">
        <f t="shared" si="309"/>
        <v>0</v>
      </c>
      <c r="M2958" s="21" t="s">
        <v>4908</v>
      </c>
      <c r="N2958" s="30">
        <v>45929</v>
      </c>
      <c r="O2958" s="48">
        <v>14630</v>
      </c>
      <c r="P2958" s="21" t="s">
        <v>213</v>
      </c>
      <c r="Q2958" s="21" t="s">
        <v>1996</v>
      </c>
      <c r="R2958" s="21" t="s">
        <v>1996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0"/>
        <v>0</v>
      </c>
      <c r="Z2958" s="21" t="str">
        <f t="shared" si="311"/>
        <v>Monday</v>
      </c>
      <c r="AA2958" s="21" t="str">
        <f t="shared" si="312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321.75</v>
      </c>
      <c r="F2959" s="47">
        <f t="shared" si="307"/>
        <v>28314</v>
      </c>
      <c r="G2959" s="48">
        <f t="shared" si="308"/>
        <v>56628</v>
      </c>
      <c r="H2959" s="21">
        <v>307640</v>
      </c>
      <c r="I2959" s="21" t="s">
        <v>4262</v>
      </c>
      <c r="J2959" s="21">
        <v>2</v>
      </c>
      <c r="K2959" s="21">
        <v>2</v>
      </c>
      <c r="L2959" s="21">
        <f t="shared" si="309"/>
        <v>0</v>
      </c>
      <c r="M2959" s="21" t="s">
        <v>4854</v>
      </c>
      <c r="N2959" s="30">
        <v>45927</v>
      </c>
      <c r="O2959" s="48">
        <v>73359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10"/>
        <v>2</v>
      </c>
      <c r="Z2959" s="21" t="str">
        <f t="shared" si="311"/>
        <v>Saturday</v>
      </c>
      <c r="AA2959" s="21" t="str">
        <f t="shared" si="312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242.9</v>
      </c>
      <c r="F2960" s="47">
        <f t="shared" si="307"/>
        <v>21375.200000000001</v>
      </c>
      <c r="G2960" s="48">
        <f t="shared" si="308"/>
        <v>21375.200000000001</v>
      </c>
      <c r="H2960" s="21">
        <v>307654</v>
      </c>
      <c r="I2960" s="21" t="s">
        <v>4263</v>
      </c>
      <c r="J2960" s="21">
        <v>1</v>
      </c>
      <c r="K2960" s="21">
        <v>1</v>
      </c>
      <c r="L2960" s="21">
        <f t="shared" si="309"/>
        <v>0</v>
      </c>
      <c r="M2960" s="21" t="s">
        <v>4883</v>
      </c>
      <c r="N2960" s="30">
        <v>45929</v>
      </c>
      <c r="O2960" s="48">
        <v>29658.5</v>
      </c>
      <c r="P2960" s="21" t="s">
        <v>16</v>
      </c>
      <c r="Q2960" s="21" t="s">
        <v>2070</v>
      </c>
      <c r="R2960" s="21" t="s">
        <v>637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10"/>
        <v>0</v>
      </c>
      <c r="Z2960" s="21" t="str">
        <f t="shared" si="311"/>
        <v>Monday</v>
      </c>
      <c r="AA2960" s="21" t="str">
        <f t="shared" si="312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267.39999999999998</v>
      </c>
      <c r="F2961" s="47">
        <f t="shared" si="307"/>
        <v>23531.199999999997</v>
      </c>
      <c r="G2961" s="48">
        <f t="shared" si="308"/>
        <v>23531.199999999997</v>
      </c>
      <c r="H2961" s="21">
        <v>310718</v>
      </c>
      <c r="I2961" s="21" t="s">
        <v>4264</v>
      </c>
      <c r="J2961" s="21">
        <v>1</v>
      </c>
      <c r="K2961" s="21">
        <v>1</v>
      </c>
      <c r="L2961" s="21">
        <f t="shared" si="309"/>
        <v>0</v>
      </c>
      <c r="M2961" s="21" t="s">
        <v>4917</v>
      </c>
      <c r="N2961" s="30">
        <v>45927</v>
      </c>
      <c r="O2961" s="48">
        <v>40262.800000000003</v>
      </c>
      <c r="P2961" s="21" t="s">
        <v>191</v>
      </c>
      <c r="Q2961" s="21" t="s">
        <v>3716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Chandigarh</v>
      </c>
      <c r="W2961" s="38"/>
      <c r="X2961" s="30">
        <v>45929</v>
      </c>
      <c r="Y2961" s="21">
        <f t="shared" si="310"/>
        <v>2</v>
      </c>
      <c r="Z2961" s="21" t="str">
        <f t="shared" si="311"/>
        <v>Saturday</v>
      </c>
      <c r="AA2961" s="21" t="str">
        <f t="shared" si="312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07"/>
        <v>21375.200000000001</v>
      </c>
      <c r="G2962" s="48">
        <f t="shared" si="308"/>
        <v>21375.200000000001</v>
      </c>
      <c r="H2962" s="21">
        <v>310946</v>
      </c>
      <c r="I2962" s="21" t="s">
        <v>4265</v>
      </c>
      <c r="J2962" s="21">
        <v>1</v>
      </c>
      <c r="K2962" s="21">
        <v>1</v>
      </c>
      <c r="L2962" s="21">
        <f t="shared" si="309"/>
        <v>0</v>
      </c>
      <c r="M2962" s="21" t="s">
        <v>4876</v>
      </c>
      <c r="N2962" s="30">
        <v>45927</v>
      </c>
      <c r="O2962" s="48">
        <v>36573.800000000003</v>
      </c>
      <c r="P2962" s="21" t="s">
        <v>886</v>
      </c>
      <c r="Q2962" s="21">
        <v>58156225400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Karnataka</v>
      </c>
      <c r="W2962" s="38"/>
      <c r="X2962" s="30">
        <v>45930</v>
      </c>
      <c r="Y2962" s="21">
        <f t="shared" si="310"/>
        <v>3</v>
      </c>
      <c r="Z2962" s="21" t="str">
        <f t="shared" si="311"/>
        <v>Saturday</v>
      </c>
      <c r="AA2962" s="21" t="str">
        <f t="shared" si="312"/>
        <v>Tuesday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304.5</v>
      </c>
      <c r="F2963" s="47">
        <f t="shared" si="307"/>
        <v>26796</v>
      </c>
      <c r="G2963" s="48">
        <f t="shared" si="308"/>
        <v>26796</v>
      </c>
      <c r="H2963" s="21">
        <v>311136</v>
      </c>
      <c r="I2963" s="21" t="s">
        <v>4266</v>
      </c>
      <c r="J2963" s="21">
        <v>1</v>
      </c>
      <c r="K2963" s="21">
        <v>1</v>
      </c>
      <c r="L2963" s="21">
        <f t="shared" si="309"/>
        <v>0</v>
      </c>
      <c r="M2963" s="21" t="s">
        <v>4930</v>
      </c>
      <c r="N2963" s="30">
        <v>45938</v>
      </c>
      <c r="O2963" s="48">
        <v>39084.269999999997</v>
      </c>
      <c r="P2963" s="21" t="s">
        <v>254</v>
      </c>
      <c r="Q2963" s="21" t="s">
        <v>636</v>
      </c>
      <c r="R2963" s="21" t="s">
        <v>847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45938</v>
      </c>
      <c r="Y2963" s="21">
        <f t="shared" si="310"/>
        <v>0</v>
      </c>
      <c r="Z2963" s="21" t="str">
        <f t="shared" si="311"/>
        <v>Wednesday</v>
      </c>
      <c r="AA2963" s="21" t="str">
        <f t="shared" si="312"/>
        <v>Wednesday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297</v>
      </c>
      <c r="F2964" s="47">
        <f t="shared" si="307"/>
        <v>26136</v>
      </c>
      <c r="G2964" s="48">
        <f t="shared" si="308"/>
        <v>26136</v>
      </c>
      <c r="H2964" s="21">
        <v>312238</v>
      </c>
      <c r="I2964" s="21" t="s">
        <v>4267</v>
      </c>
      <c r="J2964" s="21">
        <v>1</v>
      </c>
      <c r="K2964" s="21">
        <v>1</v>
      </c>
      <c r="L2964" s="21">
        <f t="shared" si="309"/>
        <v>0</v>
      </c>
      <c r="M2964" s="21" t="s">
        <v>4883</v>
      </c>
      <c r="N2964" s="30">
        <v>45929</v>
      </c>
      <c r="O2964" s="48">
        <v>33858</v>
      </c>
      <c r="P2964" s="21" t="s">
        <v>16</v>
      </c>
      <c r="Q2964" s="21" t="s">
        <v>2070</v>
      </c>
      <c r="R2964" s="21" t="s">
        <v>637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45929</v>
      </c>
      <c r="Y2964" s="21">
        <f t="shared" si="310"/>
        <v>0</v>
      </c>
      <c r="Z2964" s="21" t="str">
        <f t="shared" si="311"/>
        <v>Monday</v>
      </c>
      <c r="AA2964" s="21" t="str">
        <f t="shared" si="312"/>
        <v>Monday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86.8</v>
      </c>
      <c r="F2965" s="47">
        <f t="shared" si="307"/>
        <v>7638.4</v>
      </c>
      <c r="G2965" s="48">
        <f t="shared" si="308"/>
        <v>7638.4</v>
      </c>
      <c r="H2965" s="21">
        <v>317313</v>
      </c>
      <c r="I2965" s="21" t="s">
        <v>4268</v>
      </c>
      <c r="J2965" s="21">
        <v>1</v>
      </c>
      <c r="K2965" s="21">
        <v>1</v>
      </c>
      <c r="L2965" s="21">
        <f t="shared" si="309"/>
        <v>0</v>
      </c>
      <c r="M2965" s="21" t="s">
        <v>4853</v>
      </c>
      <c r="N2965" s="30">
        <v>45936</v>
      </c>
      <c r="O2965" s="48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10"/>
        <v>1</v>
      </c>
      <c r="Z2965" s="21" t="str">
        <f t="shared" si="311"/>
        <v>Monday</v>
      </c>
      <c r="AA2965" s="21" t="str">
        <f t="shared" si="312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19.600000000000001</v>
      </c>
      <c r="F2966" s="47">
        <f t="shared" si="307"/>
        <v>1724.8000000000002</v>
      </c>
      <c r="G2966" s="48">
        <f t="shared" si="308"/>
        <v>1724.8000000000002</v>
      </c>
      <c r="H2966" s="21">
        <v>317409</v>
      </c>
      <c r="I2966" s="21" t="s">
        <v>4269</v>
      </c>
      <c r="J2966" s="21">
        <v>1</v>
      </c>
      <c r="K2966" s="21">
        <v>1</v>
      </c>
      <c r="L2966" s="21">
        <f t="shared" si="309"/>
        <v>0</v>
      </c>
      <c r="M2966" s="21" t="s">
        <v>4853</v>
      </c>
      <c r="N2966" s="30">
        <v>45936</v>
      </c>
      <c r="O2966" s="48">
        <v>2821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0"/>
        <v>1</v>
      </c>
      <c r="Z2966" s="21" t="str">
        <f t="shared" si="311"/>
        <v>Monday</v>
      </c>
      <c r="AA2966" s="21" t="str">
        <f t="shared" si="312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141.4</v>
      </c>
      <c r="F2967" s="47">
        <f t="shared" si="307"/>
        <v>12443.2</v>
      </c>
      <c r="G2967" s="48">
        <f t="shared" si="308"/>
        <v>12443.2</v>
      </c>
      <c r="H2967" s="21">
        <v>323512</v>
      </c>
      <c r="I2967" s="21" t="s">
        <v>4270</v>
      </c>
      <c r="J2967" s="21">
        <v>1</v>
      </c>
      <c r="K2967" s="21">
        <v>1</v>
      </c>
      <c r="L2967" s="21">
        <f t="shared" si="309"/>
        <v>0</v>
      </c>
      <c r="M2967" s="21" t="s">
        <v>4932</v>
      </c>
      <c r="N2967" s="30">
        <v>45927</v>
      </c>
      <c r="O2967" s="48">
        <v>20351.5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0"/>
        <v>2</v>
      </c>
      <c r="Z2967" s="21" t="str">
        <f t="shared" si="311"/>
        <v>Saturday</v>
      </c>
      <c r="AA2967" s="21" t="str">
        <f t="shared" si="312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175</v>
      </c>
      <c r="F2968" s="47">
        <f t="shared" si="307"/>
        <v>15400</v>
      </c>
      <c r="G2968" s="48">
        <f t="shared" si="308"/>
        <v>15400</v>
      </c>
      <c r="H2968" s="21">
        <v>324206</v>
      </c>
      <c r="I2968" s="21" t="s">
        <v>4271</v>
      </c>
      <c r="J2968" s="21">
        <v>1</v>
      </c>
      <c r="K2968" s="21">
        <v>1</v>
      </c>
      <c r="L2968" s="21">
        <f t="shared" si="309"/>
        <v>0</v>
      </c>
      <c r="M2968" s="21" t="s">
        <v>4902</v>
      </c>
      <c r="N2968" s="30">
        <v>45929</v>
      </c>
      <c r="O2968" s="48">
        <v>27900</v>
      </c>
      <c r="P2968" s="21" t="s">
        <v>3705</v>
      </c>
      <c r="Q2968" s="21" t="s">
        <v>2070</v>
      </c>
      <c r="R2968" s="21" t="s">
        <v>847</v>
      </c>
      <c r="S2968" s="3">
        <v>4</v>
      </c>
      <c r="T2968" s="37"/>
      <c r="U2968" s="21" t="s">
        <v>18</v>
      </c>
      <c r="V2968" s="21" t="str">
        <f>VLOOKUP(P2968,'Customer List'!B:C,2,)</f>
        <v>DELHI</v>
      </c>
      <c r="W2968" s="38"/>
      <c r="X2968" s="30">
        <f>IF(OR(R2968 = "PRIYANKA MADAM", R2968 = "DEEPAK", R2968 = "PORTER"),N2968,"")</f>
        <v>45929</v>
      </c>
      <c r="Y2968" s="21">
        <f t="shared" si="310"/>
        <v>0</v>
      </c>
      <c r="Z2968" s="21" t="str">
        <f t="shared" si="311"/>
        <v>Monday</v>
      </c>
      <c r="AA2968" s="21" t="str">
        <f t="shared" si="312"/>
        <v>Monday</v>
      </c>
      <c r="AB2968" s="21" t="str">
        <f>VLOOKUP(U2968,'Currency Sheet'!A:C,3,)</f>
        <v>DOLLAR</v>
      </c>
      <c r="AC2968" s="42" t="str">
        <f>VLOOKUP(P2968,'Customer List'!B:D,3,)</f>
        <v>LOCAL</v>
      </c>
    </row>
    <row r="2969" spans="1:29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07"/>
        <v>15400</v>
      </c>
      <c r="G2969" s="48">
        <f t="shared" si="308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09"/>
        <v>0</v>
      </c>
      <c r="M2969" s="21" t="s">
        <v>4932</v>
      </c>
      <c r="N2969" s="30">
        <v>45927</v>
      </c>
      <c r="O2969" s="48">
        <v>25187.5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10"/>
        <v>2</v>
      </c>
      <c r="Z2969" s="21" t="str">
        <f t="shared" si="311"/>
        <v>Saturday</v>
      </c>
      <c r="AA2969" s="21" t="str">
        <f t="shared" si="312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65.8</v>
      </c>
      <c r="F2970" s="47">
        <f t="shared" si="307"/>
        <v>5790.4</v>
      </c>
      <c r="G2970" s="48">
        <f t="shared" si="308"/>
        <v>5790.4</v>
      </c>
      <c r="H2970" s="21">
        <v>327005</v>
      </c>
      <c r="I2970" s="21" t="s">
        <v>4272</v>
      </c>
      <c r="J2970" s="21">
        <v>1</v>
      </c>
      <c r="K2970" s="21">
        <v>1</v>
      </c>
      <c r="L2970" s="21">
        <f t="shared" si="309"/>
        <v>0</v>
      </c>
      <c r="M2970" s="21" t="s">
        <v>4873</v>
      </c>
      <c r="N2970" s="30">
        <v>45927</v>
      </c>
      <c r="O2970" s="48">
        <v>10199</v>
      </c>
      <c r="P2970" s="21" t="s">
        <v>2488</v>
      </c>
      <c r="Q2970" s="21">
        <v>58156228675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Chennai</v>
      </c>
      <c r="W2970" s="38"/>
      <c r="X2970" s="30">
        <v>45929</v>
      </c>
      <c r="Y2970" s="21">
        <f t="shared" si="310"/>
        <v>2</v>
      </c>
      <c r="Z2970" s="21" t="str">
        <f t="shared" si="311"/>
        <v>Saturday</v>
      </c>
      <c r="AA2970" s="21" t="str">
        <f t="shared" si="312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219.8</v>
      </c>
      <c r="F2971" s="47">
        <f t="shared" si="307"/>
        <v>19342.400000000001</v>
      </c>
      <c r="G2971" s="48">
        <f t="shared" si="308"/>
        <v>19342.400000000001</v>
      </c>
      <c r="H2971" s="21">
        <v>328114</v>
      </c>
      <c r="I2971" s="21" t="s">
        <v>4273</v>
      </c>
      <c r="J2971" s="21">
        <v>1</v>
      </c>
      <c r="K2971" s="21">
        <v>1</v>
      </c>
      <c r="L2971" s="21">
        <f t="shared" si="309"/>
        <v>0</v>
      </c>
      <c r="M2971" s="21" t="s">
        <v>4902</v>
      </c>
      <c r="N2971" s="30">
        <v>45929</v>
      </c>
      <c r="O2971" s="48">
        <v>35042.400000000001</v>
      </c>
      <c r="P2971" s="21" t="s">
        <v>3705</v>
      </c>
      <c r="Q2971" s="21" t="s">
        <v>2070</v>
      </c>
      <c r="R2971" s="21" t="s">
        <v>847</v>
      </c>
      <c r="S2971" s="3">
        <v>4</v>
      </c>
      <c r="T2971" s="37"/>
      <c r="U2971" s="21" t="s">
        <v>18</v>
      </c>
      <c r="V2971" s="21" t="str">
        <f>VLOOKUP(P2971,'Customer List'!B:C,2,)</f>
        <v>DELHI</v>
      </c>
      <c r="W2971" s="38"/>
      <c r="X2971" s="30">
        <f>IF(OR(R2971 = "PRIYANKA MADAM", R2971 = "DEEPAK", R2971 = "PORTER"),N2971,"")</f>
        <v>45929</v>
      </c>
      <c r="Y2971" s="21">
        <f t="shared" si="310"/>
        <v>0</v>
      </c>
      <c r="Z2971" s="21" t="str">
        <f t="shared" si="311"/>
        <v>Monday</v>
      </c>
      <c r="AA2971" s="21" t="str">
        <f t="shared" si="312"/>
        <v>Monday</v>
      </c>
      <c r="AB2971" s="21" t="str">
        <f>VLOOKUP(U2971,'Currency Sheet'!A:C,3,)</f>
        <v>DOLLAR</v>
      </c>
      <c r="AC2971" s="42" t="str">
        <f>VLOOKUP(P2971,'Customer List'!B:D,3,)</f>
        <v>LOCAL</v>
      </c>
    </row>
    <row r="2972" spans="1:29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267.39999999999998</v>
      </c>
      <c r="F2972" s="47">
        <f t="shared" si="307"/>
        <v>23531.199999999997</v>
      </c>
      <c r="G2972" s="48">
        <f t="shared" si="308"/>
        <v>23531.199999999997</v>
      </c>
      <c r="H2972" s="21">
        <v>329918</v>
      </c>
      <c r="I2972" s="21" t="s">
        <v>3957</v>
      </c>
      <c r="J2972" s="21">
        <v>1</v>
      </c>
      <c r="K2972" s="21">
        <v>1</v>
      </c>
      <c r="L2972" s="21">
        <f t="shared" si="309"/>
        <v>0</v>
      </c>
      <c r="M2972" s="21" t="s">
        <v>4876</v>
      </c>
      <c r="N2972" s="30">
        <v>45927</v>
      </c>
      <c r="O2972" s="48">
        <v>40262.800000000003</v>
      </c>
      <c r="P2972" s="21" t="s">
        <v>886</v>
      </c>
      <c r="Q2972" s="21">
        <v>58156225400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Karnataka</v>
      </c>
      <c r="W2972" s="38"/>
      <c r="X2972" s="30">
        <v>45930</v>
      </c>
      <c r="Y2972" s="21">
        <f t="shared" si="310"/>
        <v>3</v>
      </c>
      <c r="Z2972" s="21" t="str">
        <f t="shared" si="311"/>
        <v>Saturday</v>
      </c>
      <c r="AA2972" s="21" t="str">
        <f t="shared" si="312"/>
        <v>Tuesday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175</v>
      </c>
      <c r="F2973" s="47">
        <f t="shared" si="307"/>
        <v>15400</v>
      </c>
      <c r="G2973" s="48">
        <f t="shared" si="308"/>
        <v>15400</v>
      </c>
      <c r="H2973" s="21">
        <v>330610</v>
      </c>
      <c r="I2973" s="21" t="s">
        <v>4274</v>
      </c>
      <c r="J2973" s="21">
        <v>1</v>
      </c>
      <c r="K2973" s="21">
        <v>1</v>
      </c>
      <c r="L2973" s="21">
        <f t="shared" si="309"/>
        <v>0</v>
      </c>
      <c r="M2973" s="21" t="s">
        <v>4854</v>
      </c>
      <c r="N2973" s="30">
        <v>45927</v>
      </c>
      <c r="O2973" s="48">
        <v>21375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10"/>
        <v>2</v>
      </c>
      <c r="Z2973" s="21" t="str">
        <f t="shared" si="311"/>
        <v>Saturday</v>
      </c>
      <c r="AA2973" s="21" t="str">
        <f t="shared" si="312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214.9</v>
      </c>
      <c r="F2974" s="47">
        <f t="shared" si="307"/>
        <v>18911.2</v>
      </c>
      <c r="G2974" s="48">
        <f t="shared" si="308"/>
        <v>18911.2</v>
      </c>
      <c r="H2974" s="21">
        <v>330706</v>
      </c>
      <c r="I2974" s="21" t="s">
        <v>4275</v>
      </c>
      <c r="J2974" s="21">
        <v>1</v>
      </c>
      <c r="K2974" s="21">
        <v>1</v>
      </c>
      <c r="L2974" s="21">
        <f t="shared" si="309"/>
        <v>0</v>
      </c>
      <c r="M2974" s="21" t="s">
        <v>4854</v>
      </c>
      <c r="N2974" s="30">
        <v>45927</v>
      </c>
      <c r="O2974" s="48">
        <v>26248.5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0"/>
        <v>2</v>
      </c>
      <c r="Z2974" s="21" t="str">
        <f t="shared" si="311"/>
        <v>Saturday</v>
      </c>
      <c r="AA2974" s="21" t="str">
        <f t="shared" si="312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315</v>
      </c>
      <c r="F2975" s="47">
        <f t="shared" si="307"/>
        <v>27720</v>
      </c>
      <c r="G2975" s="48">
        <f t="shared" si="308"/>
        <v>27720</v>
      </c>
      <c r="H2975" s="21">
        <v>333648</v>
      </c>
      <c r="I2975" s="21" t="s">
        <v>4276</v>
      </c>
      <c r="J2975" s="21">
        <v>1</v>
      </c>
      <c r="K2975" s="21">
        <v>1</v>
      </c>
      <c r="L2975" s="21">
        <f t="shared" si="309"/>
        <v>0</v>
      </c>
      <c r="M2975" s="21" t="s">
        <v>4883</v>
      </c>
      <c r="N2975" s="30">
        <v>45929</v>
      </c>
      <c r="O2975" s="48">
        <v>35910</v>
      </c>
      <c r="P2975" s="21" t="s">
        <v>16</v>
      </c>
      <c r="Q2975" s="21" t="s">
        <v>2070</v>
      </c>
      <c r="R2975" s="21" t="s">
        <v>637</v>
      </c>
      <c r="S2975" s="3">
        <v>4</v>
      </c>
      <c r="T2975" s="37"/>
      <c r="U2975" s="21" t="s">
        <v>18</v>
      </c>
      <c r="V2975" s="21" t="str">
        <f>VLOOKUP(P2975,'Customer List'!B:C,2,)</f>
        <v>Delhi</v>
      </c>
      <c r="W2975" s="38"/>
      <c r="X2975" s="30">
        <f>IF(OR(R2975 = "PRIYANKA MADAM", R2975 = "DEEPAK", R2975 = "PORTER"),N2975,"")</f>
        <v>45929</v>
      </c>
      <c r="Y2975" s="21">
        <f t="shared" si="310"/>
        <v>0</v>
      </c>
      <c r="Z2975" s="21" t="str">
        <f t="shared" si="311"/>
        <v>Monday</v>
      </c>
      <c r="AA2975" s="21" t="str">
        <f t="shared" si="312"/>
        <v>Monday</v>
      </c>
      <c r="AB2975" s="21" t="str">
        <f>VLOOKUP(U2975,'Currency Sheet'!A:C,3,)</f>
        <v>DOLLAR</v>
      </c>
      <c r="AC2975" s="42" t="str">
        <f>VLOOKUP(P2975,'Customer List'!B:D,3,)</f>
        <v>Local</v>
      </c>
    </row>
    <row r="2976" spans="1:29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267.39999999999998</v>
      </c>
      <c r="F2976" s="47">
        <f t="shared" si="307"/>
        <v>23531.199999999997</v>
      </c>
      <c r="G2976" s="48">
        <f t="shared" si="308"/>
        <v>23531.199999999997</v>
      </c>
      <c r="H2976" s="21">
        <v>334114</v>
      </c>
      <c r="I2976" s="21" t="s">
        <v>4277</v>
      </c>
      <c r="J2976" s="21">
        <v>1</v>
      </c>
      <c r="K2976" s="21">
        <v>1</v>
      </c>
      <c r="L2976" s="21">
        <f t="shared" si="309"/>
        <v>0</v>
      </c>
      <c r="M2976" s="21" t="s">
        <v>4876</v>
      </c>
      <c r="N2976" s="30">
        <v>45927</v>
      </c>
      <c r="O2976" s="48">
        <v>40262.800000000003</v>
      </c>
      <c r="P2976" s="21" t="s">
        <v>886</v>
      </c>
      <c r="Q2976" s="21">
        <v>58156225400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Karnataka</v>
      </c>
      <c r="W2976" s="38"/>
      <c r="X2976" s="30">
        <v>45930</v>
      </c>
      <c r="Y2976" s="21">
        <f t="shared" si="310"/>
        <v>3</v>
      </c>
      <c r="Z2976" s="21" t="str">
        <f t="shared" si="311"/>
        <v>Saturday</v>
      </c>
      <c r="AA2976" s="21" t="str">
        <f t="shared" si="312"/>
        <v>Tuesday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246.4</v>
      </c>
      <c r="F2977" s="47">
        <f t="shared" si="307"/>
        <v>21683.200000000001</v>
      </c>
      <c r="G2977" s="48">
        <f t="shared" si="308"/>
        <v>21683.200000000001</v>
      </c>
      <c r="H2977" s="21">
        <v>336220</v>
      </c>
      <c r="I2977" s="21" t="s">
        <v>4278</v>
      </c>
      <c r="J2977" s="21">
        <v>1</v>
      </c>
      <c r="K2977" s="21">
        <v>1</v>
      </c>
      <c r="L2977" s="21">
        <f t="shared" si="309"/>
        <v>0</v>
      </c>
      <c r="M2977" s="21" t="s">
        <v>4871</v>
      </c>
      <c r="N2977" s="30">
        <v>45927</v>
      </c>
      <c r="O2977" s="48">
        <v>38192</v>
      </c>
      <c r="P2977" s="21" t="s">
        <v>3706</v>
      </c>
      <c r="Q2977" s="21">
        <v>58156229014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AHMEDABAD</v>
      </c>
      <c r="W2977" s="38"/>
      <c r="X2977" s="30">
        <v>45929</v>
      </c>
      <c r="Y2977" s="21">
        <f t="shared" si="310"/>
        <v>2</v>
      </c>
      <c r="Z2977" s="21" t="str">
        <f t="shared" si="311"/>
        <v>Saturday</v>
      </c>
      <c r="AA2977" s="21" t="str">
        <f t="shared" si="312"/>
        <v>Monday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107.1</v>
      </c>
      <c r="F2978" s="47">
        <f t="shared" si="307"/>
        <v>9424.7999999999993</v>
      </c>
      <c r="G2978" s="48">
        <f t="shared" si="308"/>
        <v>9424.7999999999993</v>
      </c>
      <c r="H2978" s="21">
        <v>343513</v>
      </c>
      <c r="I2978" s="21" t="s">
        <v>4279</v>
      </c>
      <c r="J2978" s="21">
        <v>1</v>
      </c>
      <c r="K2978" s="21">
        <v>1</v>
      </c>
      <c r="L2978" s="21">
        <f t="shared" si="309"/>
        <v>0</v>
      </c>
      <c r="M2978" s="21" t="s">
        <v>4908</v>
      </c>
      <c r="N2978" s="30">
        <v>45929</v>
      </c>
      <c r="O2978" s="48">
        <v>14535</v>
      </c>
      <c r="P2978" s="21" t="s">
        <v>213</v>
      </c>
      <c r="Q2978" s="21" t="s">
        <v>1996</v>
      </c>
      <c r="R2978" s="21" t="s">
        <v>1996</v>
      </c>
      <c r="S2978" s="3">
        <v>4</v>
      </c>
      <c r="T2978" s="37"/>
      <c r="U2978" s="21" t="s">
        <v>18</v>
      </c>
      <c r="V2978" s="21" t="str">
        <f>VLOOKUP(P2978,'Customer List'!B:C,2,)</f>
        <v>Delhi</v>
      </c>
      <c r="W2978" s="38"/>
      <c r="X2978" s="30">
        <f>IF(OR(R2978 = "PRIYANKA MADAM", R2978 = "DEEPAK", R2978 = "PORTER"),N2978,"")</f>
        <v>45929</v>
      </c>
      <c r="Y2978" s="21">
        <f t="shared" si="310"/>
        <v>0</v>
      </c>
      <c r="Z2978" s="21" t="str">
        <f t="shared" si="311"/>
        <v>Monday</v>
      </c>
      <c r="AA2978" s="21" t="str">
        <f t="shared" si="312"/>
        <v>Monday</v>
      </c>
      <c r="AB2978" s="21" t="str">
        <f>VLOOKUP(U2978,'Currency Sheet'!A:C,3,)</f>
        <v>DOLLAR</v>
      </c>
      <c r="AC2978" s="42" t="str">
        <f>VLOOKUP(P2978,'Customer List'!B:D,3,)</f>
        <v>Local</v>
      </c>
    </row>
    <row r="2979" spans="1:29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84.7</v>
      </c>
      <c r="F2979" s="47">
        <f t="shared" si="307"/>
        <v>7453.6</v>
      </c>
      <c r="G2979" s="48">
        <f t="shared" si="308"/>
        <v>7453.6</v>
      </c>
      <c r="H2979" s="21">
        <v>344703</v>
      </c>
      <c r="I2979" s="21" t="s">
        <v>4280</v>
      </c>
      <c r="J2979" s="21">
        <v>1</v>
      </c>
      <c r="K2979" s="21">
        <v>1</v>
      </c>
      <c r="L2979" s="21">
        <f t="shared" si="309"/>
        <v>0</v>
      </c>
      <c r="M2979" s="21" t="s">
        <v>4853</v>
      </c>
      <c r="N2979" s="30">
        <v>45936</v>
      </c>
      <c r="O2979" s="48">
        <v>12190.75</v>
      </c>
      <c r="P2979" s="21" t="s">
        <v>228</v>
      </c>
      <c r="Q2979" s="21">
        <v>58156536115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Kolkata</v>
      </c>
      <c r="W2979" s="38"/>
      <c r="X2979" s="30">
        <v>45937</v>
      </c>
      <c r="Y2979" s="21">
        <f t="shared" si="310"/>
        <v>1</v>
      </c>
      <c r="Z2979" s="21" t="str">
        <f t="shared" si="311"/>
        <v>Monday</v>
      </c>
      <c r="AA2979" s="21" t="str">
        <f t="shared" si="312"/>
        <v>Tuesday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100.1</v>
      </c>
      <c r="F2980" s="47">
        <f t="shared" si="307"/>
        <v>8808.7999999999993</v>
      </c>
      <c r="G2980" s="48">
        <f t="shared" si="308"/>
        <v>8808.7999999999993</v>
      </c>
      <c r="H2980" s="21">
        <v>344813</v>
      </c>
      <c r="I2980" s="21" t="s">
        <v>4281</v>
      </c>
      <c r="J2980" s="21">
        <v>1</v>
      </c>
      <c r="K2980" s="21">
        <v>1</v>
      </c>
      <c r="L2980" s="21">
        <f t="shared" si="309"/>
        <v>0</v>
      </c>
      <c r="M2980" s="21" t="s">
        <v>4916</v>
      </c>
      <c r="N2980" s="30">
        <v>45927</v>
      </c>
      <c r="O2980" s="48">
        <v>15072.2</v>
      </c>
      <c r="P2980" s="21" t="s">
        <v>191</v>
      </c>
      <c r="Q2980" s="21" t="s">
        <v>3716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Chandigarh</v>
      </c>
      <c r="W2980" s="38"/>
      <c r="X2980" s="30">
        <v>45929</v>
      </c>
      <c r="Y2980" s="21">
        <f t="shared" si="310"/>
        <v>2</v>
      </c>
      <c r="Z2980" s="21" t="str">
        <f t="shared" si="311"/>
        <v>Saturday</v>
      </c>
      <c r="AA2980" s="21" t="str">
        <f t="shared" si="312"/>
        <v>Monday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313.5</v>
      </c>
      <c r="F2981" s="47">
        <f t="shared" si="307"/>
        <v>27588</v>
      </c>
      <c r="G2981" s="48">
        <f t="shared" si="308"/>
        <v>27588</v>
      </c>
      <c r="H2981" s="21">
        <v>344846</v>
      </c>
      <c r="I2981" s="21" t="s">
        <v>4282</v>
      </c>
      <c r="J2981" s="21">
        <v>1</v>
      </c>
      <c r="K2981" s="21">
        <v>1</v>
      </c>
      <c r="L2981" s="21">
        <f t="shared" si="309"/>
        <v>0</v>
      </c>
      <c r="M2981" s="21" t="s">
        <v>3722</v>
      </c>
      <c r="N2981" s="30">
        <v>45929</v>
      </c>
      <c r="O2981" s="48">
        <v>39124.800000000003</v>
      </c>
      <c r="P2981" s="21" t="s">
        <v>625</v>
      </c>
      <c r="Q2981" s="21" t="s">
        <v>2070</v>
      </c>
      <c r="R2981" s="21" t="s">
        <v>637</v>
      </c>
      <c r="S2981" s="3">
        <v>4</v>
      </c>
      <c r="T2981" s="37"/>
      <c r="U2981" s="21" t="s">
        <v>18</v>
      </c>
      <c r="V2981" s="21" t="str">
        <f>VLOOKUP(P2981,'Customer List'!B:C,2,)</f>
        <v>Delhi</v>
      </c>
      <c r="W2981" s="38"/>
      <c r="X2981" s="30">
        <f>IF(OR(R2981 = "PRIYANKA MADAM", R2981 = "DEEPAK", R2981 = "PORTER"),N2981,"")</f>
        <v>45929</v>
      </c>
      <c r="Y2981" s="21">
        <f t="shared" si="310"/>
        <v>0</v>
      </c>
      <c r="Z2981" s="21" t="str">
        <f t="shared" si="311"/>
        <v>Monday</v>
      </c>
      <c r="AA2981" s="21" t="str">
        <f t="shared" si="312"/>
        <v>Monday</v>
      </c>
      <c r="AB2981" s="21" t="str">
        <f>VLOOKUP(U2981,'Currency Sheet'!A:C,3,)</f>
        <v>DOLLAR</v>
      </c>
      <c r="AC2981" s="42" t="str">
        <f>VLOOKUP(P2981,'Customer List'!B:D,3,)</f>
        <v>Local</v>
      </c>
    </row>
    <row r="2982" spans="1:29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102.9</v>
      </c>
      <c r="F2982" s="47">
        <f t="shared" si="307"/>
        <v>9055.2000000000007</v>
      </c>
      <c r="G2982" s="48">
        <f t="shared" si="308"/>
        <v>9055.2000000000007</v>
      </c>
      <c r="H2982" s="21">
        <v>345013</v>
      </c>
      <c r="I2982" s="21" t="s">
        <v>4283</v>
      </c>
      <c r="J2982" s="21">
        <v>1</v>
      </c>
      <c r="K2982" s="21">
        <v>1</v>
      </c>
      <c r="L2982" s="21">
        <f t="shared" si="309"/>
        <v>0</v>
      </c>
      <c r="M2982" s="21" t="s">
        <v>4853</v>
      </c>
      <c r="N2982" s="30">
        <v>45936</v>
      </c>
      <c r="O2982" s="48">
        <v>14810.25</v>
      </c>
      <c r="P2982" s="21" t="s">
        <v>228</v>
      </c>
      <c r="Q2982" s="21">
        <v>58156536115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Kolkata</v>
      </c>
      <c r="W2982" s="38"/>
      <c r="X2982" s="30">
        <v>45937</v>
      </c>
      <c r="Y2982" s="21">
        <f t="shared" si="310"/>
        <v>1</v>
      </c>
      <c r="Z2982" s="21" t="str">
        <f t="shared" si="311"/>
        <v>Monday</v>
      </c>
      <c r="AA2982" s="21" t="str">
        <f t="shared" si="312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259</v>
      </c>
      <c r="F2983" s="47">
        <f t="shared" si="307"/>
        <v>22792</v>
      </c>
      <c r="G2983" s="48">
        <f t="shared" si="308"/>
        <v>22792</v>
      </c>
      <c r="H2983" s="21">
        <v>345044</v>
      </c>
      <c r="I2983" s="21" t="s">
        <v>4344</v>
      </c>
      <c r="J2983" s="21">
        <v>1</v>
      </c>
      <c r="K2983" s="21">
        <v>1</v>
      </c>
      <c r="L2983" s="21">
        <f t="shared" si="309"/>
        <v>0</v>
      </c>
      <c r="M2983" s="21" t="s">
        <v>4876</v>
      </c>
      <c r="N2983" s="30">
        <v>45927</v>
      </c>
      <c r="O2983" s="48">
        <v>38998</v>
      </c>
      <c r="P2983" s="21" t="s">
        <v>886</v>
      </c>
      <c r="Q2983" s="21">
        <v>58156225400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Karnataka</v>
      </c>
      <c r="W2983" s="38"/>
      <c r="X2983" s="30">
        <v>45930</v>
      </c>
      <c r="Y2983" s="21">
        <f t="shared" si="310"/>
        <v>3</v>
      </c>
      <c r="Z2983" s="21" t="str">
        <f t="shared" si="311"/>
        <v>Saturday</v>
      </c>
      <c r="AA2983" s="21" t="str">
        <f t="shared" si="312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309.75</v>
      </c>
      <c r="F2984" s="47">
        <f t="shared" si="307"/>
        <v>27258</v>
      </c>
      <c r="G2984" s="48">
        <f t="shared" si="308"/>
        <v>27258</v>
      </c>
      <c r="H2984" s="21">
        <v>347318</v>
      </c>
      <c r="I2984" s="21" t="s">
        <v>4284</v>
      </c>
      <c r="J2984" s="21">
        <v>1</v>
      </c>
      <c r="K2984" s="21">
        <v>1</v>
      </c>
      <c r="L2984" s="21">
        <f t="shared" si="309"/>
        <v>0</v>
      </c>
      <c r="M2984" s="21" t="s">
        <v>4896</v>
      </c>
      <c r="N2984" s="30">
        <v>45936</v>
      </c>
      <c r="O2984" s="48">
        <v>39235</v>
      </c>
      <c r="P2984" s="21" t="s">
        <v>617</v>
      </c>
      <c r="Q2984" s="21">
        <v>58156534575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Bhuvneshwar</v>
      </c>
      <c r="W2984" s="38"/>
      <c r="X2984" s="30">
        <v>45938</v>
      </c>
      <c r="Y2984" s="21">
        <f t="shared" si="310"/>
        <v>2</v>
      </c>
      <c r="Z2984" s="21" t="str">
        <f t="shared" si="311"/>
        <v>Monday</v>
      </c>
      <c r="AA2984" s="21" t="str">
        <f t="shared" si="312"/>
        <v>Wednesday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111.3</v>
      </c>
      <c r="F2985" s="47">
        <f t="shared" si="307"/>
        <v>9794.4</v>
      </c>
      <c r="G2985" s="48">
        <f t="shared" si="308"/>
        <v>9794.4</v>
      </c>
      <c r="H2985" s="21">
        <v>351729</v>
      </c>
      <c r="I2985" s="21" t="s">
        <v>4285</v>
      </c>
      <c r="J2985" s="21">
        <v>1</v>
      </c>
      <c r="K2985" s="21">
        <v>1</v>
      </c>
      <c r="L2985" s="21">
        <f t="shared" si="309"/>
        <v>0</v>
      </c>
      <c r="M2985" s="21" t="s">
        <v>4870</v>
      </c>
      <c r="N2985" s="30">
        <v>45929</v>
      </c>
      <c r="O2985" s="48">
        <v>15264</v>
      </c>
      <c r="P2985" s="21" t="s">
        <v>208</v>
      </c>
      <c r="Q2985" s="21" t="s">
        <v>1996</v>
      </c>
      <c r="R2985" s="21" t="s">
        <v>1996</v>
      </c>
      <c r="S2985" s="3">
        <v>4</v>
      </c>
      <c r="T2985" s="37"/>
      <c r="U2985" s="21" t="s">
        <v>18</v>
      </c>
      <c r="V2985" s="21" t="str">
        <f>VLOOKUP(P2985,'Customer List'!B:C,2,)</f>
        <v>Delhi</v>
      </c>
      <c r="W2985" s="38"/>
      <c r="X2985" s="30">
        <f>IF(OR(R2985 = "PRIYANKA MADAM", R2985 = "DEEPAK", R2985 = "PORTER"),N2985,"")</f>
        <v>45929</v>
      </c>
      <c r="Y2985" s="21">
        <f t="shared" si="310"/>
        <v>0</v>
      </c>
      <c r="Z2985" s="21" t="str">
        <f t="shared" si="311"/>
        <v>Monday</v>
      </c>
      <c r="AA2985" s="21" t="str">
        <f t="shared" si="312"/>
        <v>Monday</v>
      </c>
      <c r="AB2985" s="21" t="str">
        <f>VLOOKUP(U2985,'Currency Sheet'!A:C,3,)</f>
        <v>DOLLAR</v>
      </c>
      <c r="AC2985" s="42" t="str">
        <f>VLOOKUP(P2985,'Customer List'!B:D,3,)</f>
        <v>Local</v>
      </c>
    </row>
    <row r="2986" spans="1:29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236.6</v>
      </c>
      <c r="F2986" s="47">
        <f t="shared" si="307"/>
        <v>20820.8</v>
      </c>
      <c r="G2986" s="48">
        <f t="shared" si="308"/>
        <v>20820.8</v>
      </c>
      <c r="H2986" s="21">
        <v>353606</v>
      </c>
      <c r="I2986" s="21" t="s">
        <v>4286</v>
      </c>
      <c r="J2986" s="21">
        <v>1</v>
      </c>
      <c r="K2986" s="21">
        <v>1</v>
      </c>
      <c r="L2986" s="21">
        <f t="shared" si="309"/>
        <v>0</v>
      </c>
      <c r="M2986" s="21" t="s">
        <v>4926</v>
      </c>
      <c r="N2986" s="30">
        <v>45927</v>
      </c>
      <c r="O2986" s="48">
        <v>36673</v>
      </c>
      <c r="P2986" s="21" t="s">
        <v>630</v>
      </c>
      <c r="Q2986" s="21">
        <v>58156228491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Telangana</v>
      </c>
      <c r="W2986" s="38"/>
      <c r="X2986" s="30">
        <v>45929</v>
      </c>
      <c r="Y2986" s="21">
        <f t="shared" si="310"/>
        <v>2</v>
      </c>
      <c r="Z2986" s="21" t="str">
        <f t="shared" si="311"/>
        <v>Saturday</v>
      </c>
      <c r="AA2986" s="21" t="str">
        <f t="shared" si="312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305.25</v>
      </c>
      <c r="F2987" s="47">
        <f t="shared" si="307"/>
        <v>26862</v>
      </c>
      <c r="G2987" s="48">
        <f t="shared" si="308"/>
        <v>80586</v>
      </c>
      <c r="H2987" s="21">
        <v>353726</v>
      </c>
      <c r="I2987" s="21" t="s">
        <v>4287</v>
      </c>
      <c r="J2987" s="21">
        <v>3</v>
      </c>
      <c r="K2987" s="21">
        <v>3</v>
      </c>
      <c r="L2987" s="21">
        <f t="shared" si="309"/>
        <v>0</v>
      </c>
      <c r="M2987" s="21" t="s">
        <v>4854</v>
      </c>
      <c r="N2987" s="30">
        <v>45927</v>
      </c>
      <c r="O2987" s="48">
        <v>104395.5</v>
      </c>
      <c r="P2987" s="21" t="s">
        <v>242</v>
      </c>
      <c r="Q2987" s="21">
        <v>58156233800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Mumbai</v>
      </c>
      <c r="W2987" s="38"/>
      <c r="X2987" s="30">
        <v>45929</v>
      </c>
      <c r="Y2987" s="21">
        <f t="shared" si="310"/>
        <v>2</v>
      </c>
      <c r="Z2987" s="21" t="str">
        <f t="shared" si="311"/>
        <v>Saturday</v>
      </c>
      <c r="AA2987" s="21" t="str">
        <f t="shared" si="312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151.19999999999999</v>
      </c>
      <c r="F2988" s="47">
        <f t="shared" si="307"/>
        <v>13305.599999999999</v>
      </c>
      <c r="G2988" s="48">
        <f t="shared" si="308"/>
        <v>13305.599999999999</v>
      </c>
      <c r="H2988" s="21">
        <v>356110</v>
      </c>
      <c r="I2988" s="21" t="s">
        <v>3738</v>
      </c>
      <c r="J2988" s="21">
        <v>1</v>
      </c>
      <c r="K2988" s="21">
        <v>1</v>
      </c>
      <c r="L2988" s="21">
        <f t="shared" si="309"/>
        <v>0</v>
      </c>
      <c r="M2988" s="21" t="s">
        <v>4853</v>
      </c>
      <c r="N2988" s="30">
        <v>45936</v>
      </c>
      <c r="O2988" s="48">
        <v>21762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0"/>
        <v>1</v>
      </c>
      <c r="Z2988" s="21" t="str">
        <f t="shared" si="311"/>
        <v>Monday</v>
      </c>
      <c r="AA2988" s="21" t="str">
        <f t="shared" si="312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245.70000000000002</v>
      </c>
      <c r="F2989" s="47">
        <f t="shared" si="307"/>
        <v>21621.600000000002</v>
      </c>
      <c r="G2989" s="48">
        <f t="shared" si="308"/>
        <v>64864.800000000003</v>
      </c>
      <c r="H2989" s="21">
        <v>356422</v>
      </c>
      <c r="I2989" s="21" t="s">
        <v>4288</v>
      </c>
      <c r="J2989" s="21">
        <v>3</v>
      </c>
      <c r="K2989" s="21">
        <v>3</v>
      </c>
      <c r="L2989" s="21">
        <f t="shared" si="309"/>
        <v>0</v>
      </c>
      <c r="M2989" s="21" t="s">
        <v>4900</v>
      </c>
      <c r="N2989" s="30">
        <v>45927</v>
      </c>
      <c r="O2989" s="48">
        <v>114250.5</v>
      </c>
      <c r="P2989" s="21" t="s">
        <v>891</v>
      </c>
      <c r="Q2989" s="21">
        <v>58156226575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Banglore</v>
      </c>
      <c r="W2989" s="38"/>
      <c r="X2989" s="30">
        <v>45929</v>
      </c>
      <c r="Y2989" s="21">
        <f t="shared" si="310"/>
        <v>2</v>
      </c>
      <c r="Z2989" s="21" t="str">
        <f t="shared" si="311"/>
        <v>Saturday</v>
      </c>
      <c r="AA2989" s="21" t="str">
        <f t="shared" si="312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86.8</v>
      </c>
      <c r="F2990" s="47">
        <f t="shared" si="307"/>
        <v>7638.4</v>
      </c>
      <c r="G2990" s="48">
        <f t="shared" si="308"/>
        <v>7638.4</v>
      </c>
      <c r="H2990" s="21">
        <v>357415</v>
      </c>
      <c r="I2990" s="21" t="s">
        <v>4058</v>
      </c>
      <c r="J2990" s="21">
        <v>1</v>
      </c>
      <c r="K2990" s="21">
        <v>1</v>
      </c>
      <c r="L2990" s="21">
        <f t="shared" si="309"/>
        <v>0</v>
      </c>
      <c r="M2990" s="21" t="s">
        <v>4853</v>
      </c>
      <c r="N2990" s="30">
        <v>45936</v>
      </c>
      <c r="O2990" s="48">
        <v>12480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10"/>
        <v>1</v>
      </c>
      <c r="Z2990" s="21" t="str">
        <f t="shared" si="311"/>
        <v>Monday</v>
      </c>
      <c r="AA2990" s="21" t="str">
        <f t="shared" si="312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252</v>
      </c>
      <c r="F2991" s="47">
        <f t="shared" si="307"/>
        <v>22176</v>
      </c>
      <c r="G2991" s="48">
        <f t="shared" si="308"/>
        <v>66528</v>
      </c>
      <c r="H2991" s="21">
        <v>357504</v>
      </c>
      <c r="I2991" s="21" t="s">
        <v>4289</v>
      </c>
      <c r="J2991" s="21">
        <v>3</v>
      </c>
      <c r="K2991" s="21">
        <v>3</v>
      </c>
      <c r="L2991" s="21">
        <f t="shared" si="309"/>
        <v>0</v>
      </c>
      <c r="M2991" s="21" t="s">
        <v>4876</v>
      </c>
      <c r="N2991" s="30">
        <v>45927</v>
      </c>
      <c r="O2991" s="48">
        <v>113832.4</v>
      </c>
      <c r="P2991" s="21" t="s">
        <v>886</v>
      </c>
      <c r="Q2991" s="21">
        <v>58156225400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Karnataka</v>
      </c>
      <c r="W2991" s="38"/>
      <c r="X2991" s="30">
        <v>45930</v>
      </c>
      <c r="Y2991" s="21">
        <f t="shared" si="310"/>
        <v>3</v>
      </c>
      <c r="Z2991" s="21" t="str">
        <f t="shared" si="311"/>
        <v>Saturday</v>
      </c>
      <c r="AA2991" s="21" t="str">
        <f t="shared" si="312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326.25</v>
      </c>
      <c r="F2992" s="47">
        <f t="shared" si="307"/>
        <v>28710</v>
      </c>
      <c r="G2992" s="48">
        <f t="shared" si="308"/>
        <v>28710</v>
      </c>
      <c r="H2992" s="21">
        <v>358610</v>
      </c>
      <c r="I2992" s="21" t="s">
        <v>4290</v>
      </c>
      <c r="J2992" s="21">
        <v>1</v>
      </c>
      <c r="K2992" s="21">
        <v>1</v>
      </c>
      <c r="L2992" s="21">
        <f t="shared" si="309"/>
        <v>0</v>
      </c>
      <c r="M2992" s="21" t="s">
        <v>4883</v>
      </c>
      <c r="N2992" s="30">
        <v>45929</v>
      </c>
      <c r="O2992" s="48">
        <v>37192.5</v>
      </c>
      <c r="P2992" s="21" t="s">
        <v>16</v>
      </c>
      <c r="Q2992" s="21" t="s">
        <v>2070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0"/>
        <v>0</v>
      </c>
      <c r="Z2992" s="21" t="str">
        <f t="shared" si="311"/>
        <v>Monday</v>
      </c>
      <c r="AA2992" s="21" t="str">
        <f t="shared" si="312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107.1</v>
      </c>
      <c r="F2993" s="47">
        <f t="shared" si="307"/>
        <v>9424.7999999999993</v>
      </c>
      <c r="G2993" s="48">
        <f t="shared" si="308"/>
        <v>9424.7999999999993</v>
      </c>
      <c r="H2993" s="21">
        <v>363203</v>
      </c>
      <c r="I2993" s="21" t="s">
        <v>4291</v>
      </c>
      <c r="J2993" s="21">
        <v>1</v>
      </c>
      <c r="K2993" s="21">
        <v>1</v>
      </c>
      <c r="L2993" s="21">
        <f t="shared" si="309"/>
        <v>0</v>
      </c>
      <c r="M2993" s="21" t="s">
        <v>4852</v>
      </c>
      <c r="N2993" s="30">
        <v>45936</v>
      </c>
      <c r="O2993" s="48">
        <v>15414.75</v>
      </c>
      <c r="P2993" s="21" t="s">
        <v>228</v>
      </c>
      <c r="Q2993" s="21">
        <v>58156536115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Kolkata</v>
      </c>
      <c r="W2993" s="38"/>
      <c r="X2993" s="30">
        <v>45937</v>
      </c>
      <c r="Y2993" s="21">
        <f t="shared" si="310"/>
        <v>1</v>
      </c>
      <c r="Z2993" s="21" t="str">
        <f t="shared" si="311"/>
        <v>Monday</v>
      </c>
      <c r="AA2993" s="21" t="str">
        <f t="shared" si="312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259</v>
      </c>
      <c r="F2994" s="47">
        <f t="shared" si="307"/>
        <v>22792</v>
      </c>
      <c r="G2994" s="48">
        <f t="shared" si="308"/>
        <v>22792</v>
      </c>
      <c r="H2994" s="21">
        <v>363210</v>
      </c>
      <c r="I2994" s="21" t="s">
        <v>4292</v>
      </c>
      <c r="J2994" s="21">
        <v>1</v>
      </c>
      <c r="K2994" s="21">
        <v>1</v>
      </c>
      <c r="L2994" s="21">
        <f t="shared" si="309"/>
        <v>0</v>
      </c>
      <c r="M2994" s="21" t="s">
        <v>4883</v>
      </c>
      <c r="N2994" s="30">
        <v>45929</v>
      </c>
      <c r="O2994" s="48">
        <v>31635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10"/>
        <v>0</v>
      </c>
      <c r="Z2994" s="21" t="str">
        <f t="shared" si="311"/>
        <v>Monday</v>
      </c>
      <c r="AA2994" s="21" t="str">
        <f t="shared" si="312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410.2</v>
      </c>
      <c r="F2995" s="47">
        <f t="shared" si="307"/>
        <v>36097.599999999999</v>
      </c>
      <c r="G2995" s="48">
        <f t="shared" si="308"/>
        <v>36097.599999999999</v>
      </c>
      <c r="H2995" s="21">
        <v>363601</v>
      </c>
      <c r="I2995" s="21" t="s">
        <v>4293</v>
      </c>
      <c r="J2995" s="21">
        <v>1</v>
      </c>
      <c r="K2995" s="21">
        <v>1</v>
      </c>
      <c r="L2995" s="21">
        <f t="shared" si="309"/>
        <v>0</v>
      </c>
      <c r="M2995" s="21" t="s">
        <v>4883</v>
      </c>
      <c r="N2995" s="30">
        <v>45929</v>
      </c>
      <c r="O2995" s="48">
        <v>50103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0"/>
        <v>0</v>
      </c>
      <c r="Z2995" s="21" t="str">
        <f t="shared" si="311"/>
        <v>Monday</v>
      </c>
      <c r="AA2995" s="21" t="str">
        <f t="shared" si="312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252</v>
      </c>
      <c r="F2996" s="47">
        <f t="shared" si="307"/>
        <v>22176</v>
      </c>
      <c r="G2996" s="48">
        <f t="shared" si="308"/>
        <v>22176</v>
      </c>
      <c r="H2996" s="21">
        <v>366704</v>
      </c>
      <c r="I2996" s="21" t="s">
        <v>4294</v>
      </c>
      <c r="J2996" s="21">
        <v>1</v>
      </c>
      <c r="K2996" s="21">
        <v>1</v>
      </c>
      <c r="L2996" s="21">
        <f t="shared" si="309"/>
        <v>0</v>
      </c>
      <c r="M2996" s="21" t="s">
        <v>4854</v>
      </c>
      <c r="N2996" s="30">
        <v>45927</v>
      </c>
      <c r="O2996" s="48">
        <v>37600.199999999997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Mumbai</v>
      </c>
      <c r="W2996" s="38"/>
      <c r="X2996" s="30">
        <v>45929</v>
      </c>
      <c r="Y2996" s="21">
        <f t="shared" si="310"/>
        <v>2</v>
      </c>
      <c r="Z2996" s="21" t="str">
        <f t="shared" si="311"/>
        <v>Saturday</v>
      </c>
      <c r="AA2996" s="21" t="str">
        <f t="shared" si="312"/>
        <v>Monday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104.3</v>
      </c>
      <c r="F2997" s="47">
        <f t="shared" si="307"/>
        <v>9178.4</v>
      </c>
      <c r="G2997" s="48">
        <f t="shared" si="308"/>
        <v>9178.4</v>
      </c>
      <c r="H2997" s="21">
        <v>367405</v>
      </c>
      <c r="I2997" s="21" t="s">
        <v>4088</v>
      </c>
      <c r="J2997" s="21">
        <v>1</v>
      </c>
      <c r="K2997" s="21">
        <v>1</v>
      </c>
      <c r="L2997" s="21">
        <f t="shared" si="309"/>
        <v>0</v>
      </c>
      <c r="M2997" s="21" t="s">
        <v>4853</v>
      </c>
      <c r="N2997" s="30">
        <v>45936</v>
      </c>
      <c r="O2997" s="48">
        <v>15011.75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0"/>
        <v>1</v>
      </c>
      <c r="Z2997" s="21" t="str">
        <f t="shared" si="311"/>
        <v>Monday</v>
      </c>
      <c r="AA2997" s="21" t="str">
        <f t="shared" si="312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102.9</v>
      </c>
      <c r="F2998" s="47">
        <f t="shared" si="307"/>
        <v>9055.2000000000007</v>
      </c>
      <c r="G2998" s="48">
        <f t="shared" si="308"/>
        <v>9055.2000000000007</v>
      </c>
      <c r="H2998" s="21">
        <v>368503</v>
      </c>
      <c r="I2998" s="21" t="s">
        <v>4295</v>
      </c>
      <c r="J2998" s="21">
        <v>1</v>
      </c>
      <c r="K2998" s="21">
        <v>1</v>
      </c>
      <c r="L2998" s="21">
        <f t="shared" si="309"/>
        <v>0</v>
      </c>
      <c r="M2998" s="21" t="s">
        <v>4908</v>
      </c>
      <c r="N2998" s="30">
        <v>45929</v>
      </c>
      <c r="O2998" s="48">
        <v>13965</v>
      </c>
      <c r="P2998" s="21" t="s">
        <v>213</v>
      </c>
      <c r="Q2998" s="21" t="s">
        <v>1996</v>
      </c>
      <c r="R2998" s="21" t="s">
        <v>1996</v>
      </c>
      <c r="S2998" s="3">
        <v>4</v>
      </c>
      <c r="T2998" s="37"/>
      <c r="U2998" s="21" t="s">
        <v>18</v>
      </c>
      <c r="V2998" s="21" t="str">
        <f>VLOOKUP(P2998,'Customer List'!B:C,2,)</f>
        <v>Delhi</v>
      </c>
      <c r="W2998" s="38"/>
      <c r="X2998" s="30">
        <f>IF(OR(R2998 = "PRIYANKA MADAM", R2998 = "DEEPAK", R2998 = "PORTER"),N2998,"")</f>
        <v>45929</v>
      </c>
      <c r="Y2998" s="21">
        <f t="shared" si="310"/>
        <v>0</v>
      </c>
      <c r="Z2998" s="21" t="str">
        <f t="shared" si="311"/>
        <v>Monday</v>
      </c>
      <c r="AA2998" s="21" t="str">
        <f t="shared" si="312"/>
        <v>Monday</v>
      </c>
      <c r="AB2998" s="21" t="str">
        <f>VLOOKUP(U2998,'Currency Sheet'!A:C,3,)</f>
        <v>DOLLAR</v>
      </c>
      <c r="AC2998" s="42" t="str">
        <f>VLOOKUP(P2998,'Customer List'!B:D,3,)</f>
        <v>Local</v>
      </c>
    </row>
    <row r="2999" spans="1:29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96.6</v>
      </c>
      <c r="F2999" s="47">
        <f t="shared" si="307"/>
        <v>8500.7999999999993</v>
      </c>
      <c r="G2999" s="48">
        <f t="shared" si="308"/>
        <v>8500.7999999999993</v>
      </c>
      <c r="H2999" s="21">
        <v>368508</v>
      </c>
      <c r="I2999" s="21" t="s">
        <v>3947</v>
      </c>
      <c r="J2999" s="21">
        <v>1</v>
      </c>
      <c r="K2999" s="21">
        <v>1</v>
      </c>
      <c r="L2999" s="21">
        <f t="shared" si="309"/>
        <v>0</v>
      </c>
      <c r="M2999" s="21" t="s">
        <v>4852</v>
      </c>
      <c r="N2999" s="30">
        <v>45936</v>
      </c>
      <c r="O2999" s="48">
        <v>13903.5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10"/>
        <v>1</v>
      </c>
      <c r="Z2999" s="21" t="str">
        <f t="shared" si="311"/>
        <v>Monday</v>
      </c>
      <c r="AA2999" s="21" t="str">
        <f t="shared" si="312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42.7</v>
      </c>
      <c r="F3000" s="47">
        <f t="shared" si="307"/>
        <v>3757.6000000000004</v>
      </c>
      <c r="G3000" s="48">
        <f t="shared" si="308"/>
        <v>3757.6000000000004</v>
      </c>
      <c r="H3000" s="21">
        <v>368509</v>
      </c>
      <c r="I3000" s="21" t="s">
        <v>4296</v>
      </c>
      <c r="J3000" s="21">
        <v>1</v>
      </c>
      <c r="K3000" s="21">
        <v>1</v>
      </c>
      <c r="L3000" s="21">
        <f t="shared" si="309"/>
        <v>0</v>
      </c>
      <c r="M3000" s="21" t="s">
        <v>4852</v>
      </c>
      <c r="N3000" s="30">
        <v>45936</v>
      </c>
      <c r="O3000" s="48">
        <v>6145.75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0"/>
        <v>1</v>
      </c>
      <c r="Z3000" s="21" t="str">
        <f t="shared" si="311"/>
        <v>Monday</v>
      </c>
      <c r="AA3000" s="21" t="str">
        <f t="shared" si="312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210</v>
      </c>
      <c r="F3001" s="47">
        <f t="shared" si="307"/>
        <v>18480</v>
      </c>
      <c r="G3001" s="48">
        <f t="shared" si="308"/>
        <v>18480</v>
      </c>
      <c r="H3001" s="21">
        <v>369312</v>
      </c>
      <c r="I3001" s="21" t="s">
        <v>4297</v>
      </c>
      <c r="J3001" s="21">
        <v>1</v>
      </c>
      <c r="K3001" s="21">
        <v>1</v>
      </c>
      <c r="L3001" s="21">
        <f t="shared" si="309"/>
        <v>0</v>
      </c>
      <c r="M3001" s="21" t="s">
        <v>4876</v>
      </c>
      <c r="N3001" s="30">
        <v>45927</v>
      </c>
      <c r="O3001" s="48">
        <v>31620</v>
      </c>
      <c r="P3001" s="21" t="s">
        <v>886</v>
      </c>
      <c r="Q3001" s="21">
        <v>58156225400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Karnataka</v>
      </c>
      <c r="W3001" s="38"/>
      <c r="X3001" s="30">
        <v>45930</v>
      </c>
      <c r="Y3001" s="21">
        <f t="shared" si="310"/>
        <v>3</v>
      </c>
      <c r="Z3001" s="21" t="str">
        <f t="shared" si="311"/>
        <v>Saturday</v>
      </c>
      <c r="AA3001" s="21" t="str">
        <f t="shared" si="312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161.25</v>
      </c>
      <c r="F3002" s="47">
        <f t="shared" si="307"/>
        <v>14190</v>
      </c>
      <c r="G3002" s="48">
        <f t="shared" si="308"/>
        <v>14190</v>
      </c>
      <c r="H3002" s="21">
        <v>369321</v>
      </c>
      <c r="I3002" s="21" t="s">
        <v>4298</v>
      </c>
      <c r="J3002" s="21">
        <v>1</v>
      </c>
      <c r="K3002" s="21">
        <v>1</v>
      </c>
      <c r="L3002" s="21">
        <f t="shared" si="309"/>
        <v>0</v>
      </c>
      <c r="M3002" s="21" t="s">
        <v>4853</v>
      </c>
      <c r="N3002" s="30">
        <v>45936</v>
      </c>
      <c r="O3002" s="48">
        <v>21661.25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0"/>
        <v>1</v>
      </c>
      <c r="Z3002" s="21" t="str">
        <f t="shared" si="311"/>
        <v>Monday</v>
      </c>
      <c r="AA3002" s="21" t="str">
        <f t="shared" si="312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226.1</v>
      </c>
      <c r="F3003" s="47">
        <f t="shared" si="307"/>
        <v>19896.8</v>
      </c>
      <c r="G3003" s="48">
        <f t="shared" si="308"/>
        <v>19896.8</v>
      </c>
      <c r="H3003" s="21">
        <v>372002</v>
      </c>
      <c r="I3003" s="21" t="s">
        <v>4299</v>
      </c>
      <c r="J3003" s="21">
        <v>1</v>
      </c>
      <c r="K3003" s="21">
        <v>1</v>
      </c>
      <c r="L3003" s="21">
        <f t="shared" si="309"/>
        <v>0</v>
      </c>
      <c r="M3003" s="21" t="s">
        <v>3721</v>
      </c>
      <c r="N3003" s="30">
        <v>45929</v>
      </c>
      <c r="O3003" s="48">
        <v>35045.5</v>
      </c>
      <c r="P3003" s="21" t="s">
        <v>3720</v>
      </c>
      <c r="Q3003" s="21" t="s">
        <v>2070</v>
      </c>
      <c r="R3003" s="21" t="s">
        <v>637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45929</v>
      </c>
      <c r="Y3003" s="21">
        <f t="shared" si="310"/>
        <v>0</v>
      </c>
      <c r="Z3003" s="21" t="str">
        <f t="shared" si="311"/>
        <v>Monday</v>
      </c>
      <c r="AA3003" s="21" t="str">
        <f t="shared" si="312"/>
        <v>Monday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87.5</v>
      </c>
      <c r="F3004" s="47">
        <f t="shared" si="307"/>
        <v>7700</v>
      </c>
      <c r="G3004" s="48">
        <f t="shared" si="308"/>
        <v>7700</v>
      </c>
      <c r="H3004" s="21">
        <v>372203</v>
      </c>
      <c r="I3004" s="21" t="s">
        <v>4300</v>
      </c>
      <c r="J3004" s="21">
        <v>1</v>
      </c>
      <c r="K3004" s="21">
        <v>1</v>
      </c>
      <c r="L3004" s="21">
        <f t="shared" si="309"/>
        <v>0</v>
      </c>
      <c r="M3004" s="21" t="s">
        <v>4853</v>
      </c>
      <c r="N3004" s="30">
        <v>45936</v>
      </c>
      <c r="O3004" s="48">
        <v>12593.75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10"/>
        <v>1</v>
      </c>
      <c r="Z3004" s="21" t="str">
        <f t="shared" si="311"/>
        <v>Monday</v>
      </c>
      <c r="AA3004" s="21" t="str">
        <f t="shared" si="312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234.5</v>
      </c>
      <c r="F3005" s="47">
        <f t="shared" si="307"/>
        <v>20636</v>
      </c>
      <c r="G3005" s="48">
        <f t="shared" si="308"/>
        <v>20636</v>
      </c>
      <c r="H3005" s="21">
        <v>372208</v>
      </c>
      <c r="I3005" s="21" t="s">
        <v>3973</v>
      </c>
      <c r="J3005" s="21">
        <v>1</v>
      </c>
      <c r="K3005" s="21">
        <v>1</v>
      </c>
      <c r="L3005" s="21">
        <f t="shared" si="309"/>
        <v>0</v>
      </c>
      <c r="M3005" s="21" t="s">
        <v>4930</v>
      </c>
      <c r="N3005" s="30">
        <v>45938</v>
      </c>
      <c r="O3005" s="48">
        <v>32249.33</v>
      </c>
      <c r="P3005" s="21" t="s">
        <v>254</v>
      </c>
      <c r="Q3005" s="21" t="s">
        <v>636</v>
      </c>
      <c r="R3005" s="21" t="s">
        <v>847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45938</v>
      </c>
      <c r="Y3005" s="21">
        <f t="shared" si="310"/>
        <v>0</v>
      </c>
      <c r="Z3005" s="21" t="str">
        <f t="shared" si="311"/>
        <v>Wednesday</v>
      </c>
      <c r="AA3005" s="21" t="str">
        <f t="shared" si="312"/>
        <v>Wednesday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300.3</v>
      </c>
      <c r="F3006" s="47">
        <f t="shared" si="307"/>
        <v>26426.400000000001</v>
      </c>
      <c r="G3006" s="48">
        <f t="shared" si="308"/>
        <v>26426.400000000001</v>
      </c>
      <c r="H3006" s="21">
        <v>372716</v>
      </c>
      <c r="I3006" s="21" t="s">
        <v>4301</v>
      </c>
      <c r="J3006" s="21">
        <v>1</v>
      </c>
      <c r="K3006" s="21">
        <v>1</v>
      </c>
      <c r="L3006" s="21">
        <f t="shared" si="309"/>
        <v>0</v>
      </c>
      <c r="M3006" s="21" t="s">
        <v>4876</v>
      </c>
      <c r="N3006" s="30">
        <v>45927</v>
      </c>
      <c r="O3006" s="48">
        <v>45216.6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0"/>
        <v>3</v>
      </c>
      <c r="Z3006" s="21" t="str">
        <f t="shared" si="311"/>
        <v>Saturday</v>
      </c>
      <c r="AA3006" s="21" t="str">
        <f t="shared" si="312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56</v>
      </c>
      <c r="F3007" s="47">
        <f t="shared" si="307"/>
        <v>4928</v>
      </c>
      <c r="G3007" s="48">
        <f t="shared" si="308"/>
        <v>4928</v>
      </c>
      <c r="H3007" s="21">
        <v>384813</v>
      </c>
      <c r="I3007" s="21" t="s">
        <v>4302</v>
      </c>
      <c r="J3007" s="21">
        <v>1</v>
      </c>
      <c r="K3007" s="21">
        <v>1</v>
      </c>
      <c r="L3007" s="21">
        <f t="shared" si="309"/>
        <v>0</v>
      </c>
      <c r="M3007" s="21" t="s">
        <v>4853</v>
      </c>
      <c r="N3007" s="30">
        <v>45936</v>
      </c>
      <c r="O3007" s="48">
        <v>8060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Kolkata</v>
      </c>
      <c r="W3007" s="38"/>
      <c r="X3007" s="30">
        <v>45937</v>
      </c>
      <c r="Y3007" s="21">
        <f t="shared" si="310"/>
        <v>1</v>
      </c>
      <c r="Z3007" s="21" t="str">
        <f t="shared" si="311"/>
        <v>Monday</v>
      </c>
      <c r="AA3007" s="21" t="str">
        <f t="shared" si="312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268.5</v>
      </c>
      <c r="F3008" s="47">
        <f t="shared" si="307"/>
        <v>23628</v>
      </c>
      <c r="G3008" s="48">
        <f t="shared" si="308"/>
        <v>70884</v>
      </c>
      <c r="H3008" s="21">
        <v>400158</v>
      </c>
      <c r="I3008" s="21" t="s">
        <v>3802</v>
      </c>
      <c r="J3008" s="21">
        <v>3</v>
      </c>
      <c r="K3008" s="21">
        <v>3</v>
      </c>
      <c r="L3008" s="21">
        <f t="shared" si="309"/>
        <v>0</v>
      </c>
      <c r="M3008" s="21" t="s">
        <v>4876</v>
      </c>
      <c r="N3008" s="30">
        <v>45927</v>
      </c>
      <c r="O3008" s="48">
        <f>37733.2*3</f>
        <v>113199.59999999999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10"/>
        <v>3</v>
      </c>
      <c r="Z3008" s="21" t="str">
        <f t="shared" si="311"/>
        <v>Saturday</v>
      </c>
      <c r="AA3008" s="21" t="str">
        <f t="shared" si="312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64.400000000000006</v>
      </c>
      <c r="F3009" s="47">
        <f t="shared" si="307"/>
        <v>5667.2000000000007</v>
      </c>
      <c r="G3009" s="48">
        <f t="shared" si="308"/>
        <v>11334.400000000001</v>
      </c>
      <c r="H3009" s="21">
        <v>400212</v>
      </c>
      <c r="I3009" s="21" t="s">
        <v>4303</v>
      </c>
      <c r="J3009" s="21">
        <v>2</v>
      </c>
      <c r="K3009" s="21">
        <v>2</v>
      </c>
      <c r="L3009" s="21">
        <f t="shared" si="309"/>
        <v>0</v>
      </c>
      <c r="M3009" s="21" t="s">
        <v>4876</v>
      </c>
      <c r="N3009" s="30">
        <v>45927</v>
      </c>
      <c r="O3009" s="48">
        <v>19393.599999999999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0"/>
        <v>3</v>
      </c>
      <c r="Z3009" s="21" t="str">
        <f t="shared" si="311"/>
        <v>Saturday</v>
      </c>
      <c r="AA3009" s="21" t="str">
        <f t="shared" si="312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81.900000000000006</v>
      </c>
      <c r="F3010" s="47">
        <f t="shared" si="307"/>
        <v>7207.2000000000007</v>
      </c>
      <c r="G3010" s="48">
        <f t="shared" si="308"/>
        <v>7207.2000000000007</v>
      </c>
      <c r="H3010" s="21">
        <v>401319</v>
      </c>
      <c r="I3010" s="21" t="s">
        <v>4304</v>
      </c>
      <c r="J3010" s="21">
        <v>1</v>
      </c>
      <c r="K3010" s="21">
        <v>1</v>
      </c>
      <c r="L3010" s="21">
        <f t="shared" si="309"/>
        <v>0</v>
      </c>
      <c r="M3010" s="21" t="s">
        <v>4932</v>
      </c>
      <c r="N3010" s="30">
        <v>45927</v>
      </c>
      <c r="O3010" s="48">
        <v>11787.75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0"/>
        <v>2</v>
      </c>
      <c r="Z3010" s="21" t="str">
        <f t="shared" si="311"/>
        <v>Saturday</v>
      </c>
      <c r="AA3010" s="21" t="str">
        <f t="shared" si="312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144.19999999999999</v>
      </c>
      <c r="F3011" s="47">
        <f t="shared" ref="F3011:F3074" si="313">IF(AB3011="DOLLAR",E3011*88,E3011)</f>
        <v>12689.599999999999</v>
      </c>
      <c r="G3011" s="48">
        <f t="shared" ref="G3011:G3074" si="314">F3011*J3011</f>
        <v>12689.599999999999</v>
      </c>
      <c r="H3011" s="21">
        <v>405206</v>
      </c>
      <c r="I3011" s="21" t="s">
        <v>4305</v>
      </c>
      <c r="J3011" s="21">
        <v>1</v>
      </c>
      <c r="K3011" s="21">
        <v>1</v>
      </c>
      <c r="L3011" s="21">
        <f t="shared" ref="L3011:L3074" si="315">J3011-K3011</f>
        <v>0</v>
      </c>
      <c r="M3011" s="21" t="s">
        <v>3722</v>
      </c>
      <c r="N3011" s="30">
        <v>45929</v>
      </c>
      <c r="O3011" s="48">
        <v>19281.599999999999</v>
      </c>
      <c r="P3011" s="21" t="s">
        <v>625</v>
      </c>
      <c r="Q3011" s="21" t="s">
        <v>2070</v>
      </c>
      <c r="R3011" s="21" t="s">
        <v>637</v>
      </c>
      <c r="S3011" s="3">
        <v>4</v>
      </c>
      <c r="T3011" s="37"/>
      <c r="U3011" s="21" t="s">
        <v>18</v>
      </c>
      <c r="V3011" s="21" t="str">
        <f>VLOOKUP(P3011,'Customer List'!B:C,2,)</f>
        <v>Delhi</v>
      </c>
      <c r="W3011" s="38"/>
      <c r="X3011" s="30">
        <f>IF(OR(R3011 = "PRIYANKA MADAM", R3011 = "DEEPAK", R3011 = "PORTER"),N3011,"")</f>
        <v>45929</v>
      </c>
      <c r="Y3011" s="21">
        <f t="shared" ref="Y3011:Y3074" si="316">IF(X3011="", "", X3011-N3011)</f>
        <v>0</v>
      </c>
      <c r="Z3011" s="21" t="str">
        <f t="shared" ref="Z3011:Z3074" si="317">IF(N3011="", "", TEXT(N3011, "dddd"))</f>
        <v>Monday</v>
      </c>
      <c r="AA3011" s="21" t="str">
        <f t="shared" ref="AA3011:AA3074" si="318"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Local</v>
      </c>
    </row>
    <row r="3012" spans="1:29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78.400000000000006</v>
      </c>
      <c r="F3012" s="47">
        <f t="shared" si="313"/>
        <v>6899.2000000000007</v>
      </c>
      <c r="G3012" s="48">
        <f t="shared" si="314"/>
        <v>6899.2000000000007</v>
      </c>
      <c r="H3012" s="21">
        <v>405326</v>
      </c>
      <c r="I3012" s="21" t="s">
        <v>4306</v>
      </c>
      <c r="J3012" s="21">
        <v>1</v>
      </c>
      <c r="K3012" s="21">
        <v>1</v>
      </c>
      <c r="L3012" s="21">
        <f t="shared" si="315"/>
        <v>0</v>
      </c>
      <c r="M3012" s="21" t="s">
        <v>4932</v>
      </c>
      <c r="N3012" s="30">
        <v>45927</v>
      </c>
      <c r="O3012" s="48">
        <v>11284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16"/>
        <v>2</v>
      </c>
      <c r="Z3012" s="21" t="str">
        <f t="shared" si="317"/>
        <v>Saturday</v>
      </c>
      <c r="AA3012" s="21" t="str">
        <f t="shared" si="318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58.1</v>
      </c>
      <c r="F3013" s="47">
        <f t="shared" si="313"/>
        <v>5112.8</v>
      </c>
      <c r="G3013" s="48">
        <f t="shared" si="314"/>
        <v>5112.8</v>
      </c>
      <c r="H3013" s="21">
        <v>406605</v>
      </c>
      <c r="I3013" s="21" t="s">
        <v>4307</v>
      </c>
      <c r="J3013" s="21">
        <v>1</v>
      </c>
      <c r="K3013" s="21">
        <v>1</v>
      </c>
      <c r="L3013" s="21">
        <f t="shared" si="315"/>
        <v>0</v>
      </c>
      <c r="M3013" s="21" t="s">
        <v>4932</v>
      </c>
      <c r="N3013" s="30">
        <v>45927</v>
      </c>
      <c r="O3013" s="48">
        <v>8362.25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16"/>
        <v>2</v>
      </c>
      <c r="Z3013" s="21" t="str">
        <f t="shared" si="317"/>
        <v>Saturday</v>
      </c>
      <c r="AA3013" s="21" t="str">
        <f t="shared" si="318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79.099999999999994</v>
      </c>
      <c r="F3014" s="47">
        <f t="shared" si="313"/>
        <v>6960.7999999999993</v>
      </c>
      <c r="G3014" s="48">
        <f t="shared" si="314"/>
        <v>6960.7999999999993</v>
      </c>
      <c r="H3014" s="21">
        <v>406609</v>
      </c>
      <c r="I3014" s="21" t="s">
        <v>4308</v>
      </c>
      <c r="J3014" s="21">
        <v>1</v>
      </c>
      <c r="K3014" s="21">
        <v>1</v>
      </c>
      <c r="L3014" s="21">
        <f t="shared" si="315"/>
        <v>0</v>
      </c>
      <c r="M3014" s="21" t="s">
        <v>4859</v>
      </c>
      <c r="N3014" s="30">
        <v>45927</v>
      </c>
      <c r="O3014" s="48">
        <v>12250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16"/>
        <v>2</v>
      </c>
      <c r="Z3014" s="21" t="str">
        <f t="shared" si="317"/>
        <v>Saturday</v>
      </c>
      <c r="AA3014" s="21" t="str">
        <f t="shared" si="318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41.3</v>
      </c>
      <c r="F3015" s="47">
        <f t="shared" si="313"/>
        <v>3634.3999999999996</v>
      </c>
      <c r="G3015" s="48">
        <f t="shared" si="314"/>
        <v>7268.7999999999993</v>
      </c>
      <c r="H3015" s="21">
        <v>420404</v>
      </c>
      <c r="I3015" s="21" t="s">
        <v>3746</v>
      </c>
      <c r="J3015" s="21">
        <v>2</v>
      </c>
      <c r="K3015" s="21">
        <v>2</v>
      </c>
      <c r="L3015" s="21">
        <f t="shared" si="315"/>
        <v>0</v>
      </c>
      <c r="M3015" s="21" t="s">
        <v>4899</v>
      </c>
      <c r="N3015" s="30">
        <v>45927</v>
      </c>
      <c r="O3015" s="48">
        <v>12803</v>
      </c>
      <c r="P3015" s="21" t="s">
        <v>891</v>
      </c>
      <c r="Q3015" s="21">
        <v>58156226575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16"/>
        <v>2</v>
      </c>
      <c r="Z3015" s="21" t="str">
        <f t="shared" si="317"/>
        <v>Saturday</v>
      </c>
      <c r="AA3015" s="21" t="str">
        <f t="shared" si="318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160.30000000000001</v>
      </c>
      <c r="F3016" s="47">
        <f t="shared" si="313"/>
        <v>14106.400000000001</v>
      </c>
      <c r="G3016" s="48">
        <f t="shared" si="314"/>
        <v>28212.800000000003</v>
      </c>
      <c r="H3016" s="21">
        <v>422302</v>
      </c>
      <c r="I3016" s="21" t="s">
        <v>3810</v>
      </c>
      <c r="J3016" s="21">
        <v>2</v>
      </c>
      <c r="K3016" s="21">
        <v>2</v>
      </c>
      <c r="L3016" s="21">
        <f t="shared" si="315"/>
        <v>0</v>
      </c>
      <c r="M3016" s="21" t="s">
        <v>4860</v>
      </c>
      <c r="N3016" s="30">
        <v>45927</v>
      </c>
      <c r="O3016" s="48">
        <v>49693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16"/>
        <v>2</v>
      </c>
      <c r="Z3016" s="21" t="str">
        <f t="shared" si="317"/>
        <v>Saturday</v>
      </c>
      <c r="AA3016" s="21" t="str">
        <f t="shared" si="318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62.3</v>
      </c>
      <c r="F3017" s="47">
        <f t="shared" si="313"/>
        <v>5482.4</v>
      </c>
      <c r="G3017" s="48">
        <f t="shared" si="314"/>
        <v>5482.4</v>
      </c>
      <c r="H3017" s="21">
        <v>423115</v>
      </c>
      <c r="I3017" s="21" t="s">
        <v>4309</v>
      </c>
      <c r="J3017" s="21">
        <v>1</v>
      </c>
      <c r="K3017" s="21">
        <v>1</v>
      </c>
      <c r="L3017" s="21">
        <f t="shared" si="315"/>
        <v>0</v>
      </c>
      <c r="M3017" s="21" t="s">
        <v>4868</v>
      </c>
      <c r="N3017" s="30">
        <v>45927</v>
      </c>
      <c r="O3017" s="48">
        <v>9345</v>
      </c>
      <c r="P3017" s="21" t="s">
        <v>621</v>
      </c>
      <c r="Q3017" s="21">
        <v>58156227076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Hyderabad</v>
      </c>
      <c r="W3017" s="38"/>
      <c r="X3017" s="30">
        <v>45929</v>
      </c>
      <c r="Y3017" s="21">
        <f t="shared" si="316"/>
        <v>2</v>
      </c>
      <c r="Z3017" s="21" t="str">
        <f t="shared" si="317"/>
        <v>Saturday</v>
      </c>
      <c r="AA3017" s="21" t="str">
        <f t="shared" si="318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29.4</v>
      </c>
      <c r="F3018" s="47">
        <f t="shared" si="313"/>
        <v>2587.1999999999998</v>
      </c>
      <c r="G3018" s="48">
        <f t="shared" si="314"/>
        <v>2587.1999999999998</v>
      </c>
      <c r="H3018" s="21">
        <v>423501</v>
      </c>
      <c r="I3018" s="21" t="s">
        <v>4310</v>
      </c>
      <c r="J3018" s="21">
        <v>1</v>
      </c>
      <c r="K3018" s="21">
        <v>1</v>
      </c>
      <c r="L3018" s="21">
        <f t="shared" si="315"/>
        <v>0</v>
      </c>
      <c r="M3018" s="21" t="s">
        <v>4892</v>
      </c>
      <c r="N3018" s="30">
        <v>45936</v>
      </c>
      <c r="O3018" s="48">
        <v>4557</v>
      </c>
      <c r="P3018" s="21" t="s">
        <v>2511</v>
      </c>
      <c r="Q3018" s="1" t="s">
        <v>4744</v>
      </c>
      <c r="R3018" s="21" t="s">
        <v>40</v>
      </c>
      <c r="S3018" s="3" t="s">
        <v>299</v>
      </c>
      <c r="T3018" s="37"/>
      <c r="U3018" s="21" t="s">
        <v>18</v>
      </c>
      <c r="V3018" s="21" t="str">
        <f>VLOOKUP(P3018,'Customer List'!B:C,2,)</f>
        <v>MOHALI (PUNJAB)</v>
      </c>
      <c r="W3018" s="38"/>
      <c r="X3018" s="30">
        <v>45943</v>
      </c>
      <c r="Y3018" s="21">
        <f t="shared" si="316"/>
        <v>7</v>
      </c>
      <c r="Z3018" s="21" t="str">
        <f t="shared" si="317"/>
        <v>Monday</v>
      </c>
      <c r="AA3018" s="21" t="str">
        <f t="shared" si="318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147.69999999999999</v>
      </c>
      <c r="F3019" s="47">
        <f t="shared" si="313"/>
        <v>12997.599999999999</v>
      </c>
      <c r="G3019" s="48">
        <f t="shared" si="314"/>
        <v>12997.599999999999</v>
      </c>
      <c r="H3019" s="21">
        <v>425305</v>
      </c>
      <c r="I3019" s="21" t="s">
        <v>4311</v>
      </c>
      <c r="J3019" s="21">
        <v>1</v>
      </c>
      <c r="K3019" s="21">
        <v>1</v>
      </c>
      <c r="L3019" s="21">
        <f t="shared" si="315"/>
        <v>0</v>
      </c>
      <c r="M3019" s="21" t="s">
        <v>4876</v>
      </c>
      <c r="N3019" s="30">
        <v>45927</v>
      </c>
      <c r="O3019" s="48">
        <v>22239.4</v>
      </c>
      <c r="P3019" s="21" t="s">
        <v>886</v>
      </c>
      <c r="Q3019" s="21">
        <v>58156225400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Karnataka</v>
      </c>
      <c r="W3019" s="38"/>
      <c r="X3019" s="30">
        <v>45930</v>
      </c>
      <c r="Y3019" s="21">
        <f t="shared" si="316"/>
        <v>3</v>
      </c>
      <c r="Z3019" s="21" t="str">
        <f t="shared" si="317"/>
        <v>Saturday</v>
      </c>
      <c r="AA3019" s="21" t="str">
        <f t="shared" si="318"/>
        <v>Tuesday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164.5</v>
      </c>
      <c r="F3020" s="47">
        <f t="shared" si="313"/>
        <v>14476</v>
      </c>
      <c r="G3020" s="48">
        <f t="shared" si="314"/>
        <v>14476</v>
      </c>
      <c r="H3020" s="21">
        <v>500304</v>
      </c>
      <c r="I3020" s="21" t="s">
        <v>4312</v>
      </c>
      <c r="J3020" s="21">
        <v>1</v>
      </c>
      <c r="K3020" s="21">
        <v>1</v>
      </c>
      <c r="L3020" s="21">
        <f t="shared" si="315"/>
        <v>0</v>
      </c>
      <c r="M3020" s="21" t="s">
        <v>4854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16"/>
        <v>2</v>
      </c>
      <c r="Z3020" s="21" t="str">
        <f t="shared" si="317"/>
        <v>Saturday</v>
      </c>
      <c r="AA3020" s="21" t="str">
        <f t="shared" si="318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58.1</v>
      </c>
      <c r="F3021" s="47">
        <f t="shared" si="313"/>
        <v>5112.8</v>
      </c>
      <c r="G3021" s="48">
        <f t="shared" si="314"/>
        <v>5112.8</v>
      </c>
      <c r="H3021" s="21">
        <v>500701</v>
      </c>
      <c r="I3021" s="21" t="s">
        <v>4313</v>
      </c>
      <c r="J3021" s="21">
        <v>1</v>
      </c>
      <c r="K3021" s="21">
        <v>1</v>
      </c>
      <c r="L3021" s="21">
        <f t="shared" si="315"/>
        <v>0</v>
      </c>
      <c r="M3021" s="21" t="s">
        <v>4909</v>
      </c>
      <c r="N3021" s="30">
        <v>45929</v>
      </c>
      <c r="O3021" s="48">
        <v>7885</v>
      </c>
      <c r="P3021" s="21" t="s">
        <v>213</v>
      </c>
      <c r="Q3021" s="21" t="s">
        <v>1996</v>
      </c>
      <c r="R3021" s="21" t="s">
        <v>1996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45929</v>
      </c>
      <c r="Y3021" s="21">
        <f t="shared" si="316"/>
        <v>0</v>
      </c>
      <c r="Z3021" s="21" t="str">
        <f t="shared" si="317"/>
        <v>Monday</v>
      </c>
      <c r="AA3021" s="21" t="str">
        <f t="shared" si="318"/>
        <v>Monday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13"/>
        <v>14476</v>
      </c>
      <c r="G3022" s="48">
        <f t="shared" si="314"/>
        <v>14476</v>
      </c>
      <c r="H3022" s="21">
        <v>500806</v>
      </c>
      <c r="I3022" s="21" t="s">
        <v>4314</v>
      </c>
      <c r="J3022" s="21">
        <v>1</v>
      </c>
      <c r="K3022" s="21">
        <v>1</v>
      </c>
      <c r="L3022" s="21">
        <f t="shared" si="315"/>
        <v>0</v>
      </c>
      <c r="M3022" s="21" t="s">
        <v>4854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16"/>
        <v>2</v>
      </c>
      <c r="Z3022" s="21" t="str">
        <f t="shared" si="317"/>
        <v>Saturday</v>
      </c>
      <c r="AA3022" s="21" t="str">
        <f t="shared" si="318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241.5</v>
      </c>
      <c r="F3023" s="47">
        <f t="shared" si="313"/>
        <v>21252</v>
      </c>
      <c r="G3023" s="48">
        <f t="shared" si="314"/>
        <v>21252</v>
      </c>
      <c r="H3023" s="21">
        <v>500832</v>
      </c>
      <c r="I3023" s="21" t="s">
        <v>4315</v>
      </c>
      <c r="J3023" s="21">
        <v>1</v>
      </c>
      <c r="K3023" s="21">
        <v>1</v>
      </c>
      <c r="L3023" s="21">
        <f t="shared" si="315"/>
        <v>0</v>
      </c>
      <c r="M3023" s="21" t="s">
        <v>4930</v>
      </c>
      <c r="N3023" s="30">
        <v>45938</v>
      </c>
      <c r="O3023" s="48">
        <v>33212</v>
      </c>
      <c r="P3023" s="21" t="s">
        <v>254</v>
      </c>
      <c r="Q3023" s="21" t="s">
        <v>636</v>
      </c>
      <c r="R3023" s="21" t="s">
        <v>847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45938</v>
      </c>
      <c r="Y3023" s="21">
        <f t="shared" si="316"/>
        <v>0</v>
      </c>
      <c r="Z3023" s="21" t="str">
        <f t="shared" si="317"/>
        <v>Wednesday</v>
      </c>
      <c r="AA3023" s="21" t="str">
        <f t="shared" si="318"/>
        <v>Wednesday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86.8</v>
      </c>
      <c r="F3024" s="47">
        <f t="shared" si="313"/>
        <v>7638.4</v>
      </c>
      <c r="G3024" s="48">
        <f t="shared" si="314"/>
        <v>7638.4</v>
      </c>
      <c r="H3024" s="21">
        <v>502521</v>
      </c>
      <c r="I3024" s="21" t="s">
        <v>4316</v>
      </c>
      <c r="J3024" s="21">
        <v>1</v>
      </c>
      <c r="K3024" s="21">
        <v>1</v>
      </c>
      <c r="L3024" s="21">
        <f t="shared" si="315"/>
        <v>0</v>
      </c>
      <c r="M3024" s="21" t="s">
        <v>4853</v>
      </c>
      <c r="N3024" s="30">
        <v>45936</v>
      </c>
      <c r="O3024" s="48">
        <v>12480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16"/>
        <v>1</v>
      </c>
      <c r="Z3024" s="21" t="str">
        <f t="shared" si="317"/>
        <v>Monday</v>
      </c>
      <c r="AA3024" s="21" t="str">
        <f t="shared" si="318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90.3</v>
      </c>
      <c r="F3025" s="47">
        <f t="shared" si="313"/>
        <v>7946.4</v>
      </c>
      <c r="G3025" s="48">
        <f t="shared" si="314"/>
        <v>7946.4</v>
      </c>
      <c r="H3025" s="21">
        <v>502929</v>
      </c>
      <c r="I3025" s="21" t="s">
        <v>4317</v>
      </c>
      <c r="J3025" s="21">
        <v>1</v>
      </c>
      <c r="K3025" s="21">
        <v>1</v>
      </c>
      <c r="L3025" s="21">
        <f t="shared" si="315"/>
        <v>0</v>
      </c>
      <c r="M3025" s="21" t="s">
        <v>4853</v>
      </c>
      <c r="N3025" s="30">
        <v>45936</v>
      </c>
      <c r="O3025" s="48">
        <v>12996.75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16"/>
        <v>1</v>
      </c>
      <c r="Z3025" s="21" t="str">
        <f t="shared" si="317"/>
        <v>Monday</v>
      </c>
      <c r="AA3025" s="21" t="str">
        <f t="shared" si="318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321.75</v>
      </c>
      <c r="F3026" s="47">
        <f t="shared" si="313"/>
        <v>28314</v>
      </c>
      <c r="G3026" s="48">
        <f t="shared" si="314"/>
        <v>28314</v>
      </c>
      <c r="H3026" s="21">
        <v>502948</v>
      </c>
      <c r="I3026" s="21" t="s">
        <v>4318</v>
      </c>
      <c r="J3026" s="21">
        <v>1</v>
      </c>
      <c r="K3026" s="21">
        <v>1</v>
      </c>
      <c r="L3026" s="21">
        <f t="shared" si="315"/>
        <v>0</v>
      </c>
      <c r="M3026" s="21" t="s">
        <v>4896</v>
      </c>
      <c r="N3026" s="30">
        <v>45936</v>
      </c>
      <c r="O3026" s="48">
        <v>40755</v>
      </c>
      <c r="P3026" s="21" t="s">
        <v>617</v>
      </c>
      <c r="Q3026" s="21">
        <v>58156534575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Bhuvneshwar</v>
      </c>
      <c r="W3026" s="38"/>
      <c r="X3026" s="30">
        <v>45938</v>
      </c>
      <c r="Y3026" s="21">
        <f t="shared" si="316"/>
        <v>2</v>
      </c>
      <c r="Z3026" s="21" t="str">
        <f t="shared" si="317"/>
        <v>Monday</v>
      </c>
      <c r="AA3026" s="21" t="str">
        <f t="shared" si="318"/>
        <v>Wednesday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65.8</v>
      </c>
      <c r="F3027" s="47">
        <f t="shared" si="313"/>
        <v>5790.4</v>
      </c>
      <c r="G3027" s="48">
        <f t="shared" si="314"/>
        <v>5790.4</v>
      </c>
      <c r="H3027" s="21">
        <v>506501</v>
      </c>
      <c r="I3027" s="21" t="s">
        <v>4319</v>
      </c>
      <c r="J3027" s="21">
        <v>1</v>
      </c>
      <c r="K3027" s="21">
        <v>1</v>
      </c>
      <c r="L3027" s="21">
        <f t="shared" si="315"/>
        <v>0</v>
      </c>
      <c r="M3027" s="21" t="s">
        <v>4909</v>
      </c>
      <c r="N3027" s="30">
        <v>45929</v>
      </c>
      <c r="O3027" s="48">
        <v>8930</v>
      </c>
      <c r="P3027" s="21" t="s">
        <v>213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16"/>
        <v>0</v>
      </c>
      <c r="Z3027" s="21" t="str">
        <f t="shared" si="317"/>
        <v>Monday</v>
      </c>
      <c r="AA3027" s="21" t="str">
        <f t="shared" si="318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212.8</v>
      </c>
      <c r="F3028" s="47">
        <f t="shared" si="313"/>
        <v>18726.400000000001</v>
      </c>
      <c r="G3028" s="48">
        <f t="shared" si="314"/>
        <v>18726.400000000001</v>
      </c>
      <c r="H3028" s="21">
        <v>507605</v>
      </c>
      <c r="I3028" s="21" t="s">
        <v>4320</v>
      </c>
      <c r="J3028" s="21">
        <v>1</v>
      </c>
      <c r="K3028" s="21">
        <v>1</v>
      </c>
      <c r="L3028" s="21">
        <f t="shared" si="315"/>
        <v>0</v>
      </c>
      <c r="M3028" s="21" t="s">
        <v>4854</v>
      </c>
      <c r="N3028" s="30">
        <v>45927</v>
      </c>
      <c r="O3028" s="48">
        <v>31751.279999999999</v>
      </c>
      <c r="P3028" s="21" t="s">
        <v>242</v>
      </c>
      <c r="Q3028" s="21">
        <v>58156233800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Mumbai</v>
      </c>
      <c r="W3028" s="38"/>
      <c r="X3028" s="30">
        <v>45929</v>
      </c>
      <c r="Y3028" s="21">
        <f t="shared" si="316"/>
        <v>2</v>
      </c>
      <c r="Z3028" s="21" t="str">
        <f t="shared" si="317"/>
        <v>Saturday</v>
      </c>
      <c r="AA3028" s="21" t="str">
        <f t="shared" si="318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102.2</v>
      </c>
      <c r="F3029" s="47">
        <f t="shared" si="313"/>
        <v>8993.6</v>
      </c>
      <c r="G3029" s="48">
        <f t="shared" si="314"/>
        <v>8993.6</v>
      </c>
      <c r="H3029" s="21">
        <v>512305</v>
      </c>
      <c r="I3029" s="21" t="s">
        <v>4321</v>
      </c>
      <c r="J3029" s="21">
        <v>1</v>
      </c>
      <c r="K3029" s="21">
        <v>1</v>
      </c>
      <c r="L3029" s="21">
        <f t="shared" si="315"/>
        <v>0</v>
      </c>
      <c r="M3029" s="21" t="s">
        <v>4870</v>
      </c>
      <c r="N3029" s="30">
        <v>45929</v>
      </c>
      <c r="O3029" s="48">
        <v>14016</v>
      </c>
      <c r="P3029" s="21" t="s">
        <v>208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16"/>
        <v>0</v>
      </c>
      <c r="Z3029" s="21" t="str">
        <f t="shared" si="317"/>
        <v>Monday</v>
      </c>
      <c r="AA3029" s="21" t="str">
        <f t="shared" si="318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177.1</v>
      </c>
      <c r="F3030" s="47">
        <f t="shared" si="313"/>
        <v>15584.8</v>
      </c>
      <c r="G3030" s="48">
        <f t="shared" si="314"/>
        <v>15584.8</v>
      </c>
      <c r="H3030" s="21">
        <v>570804</v>
      </c>
      <c r="I3030" s="21" t="s">
        <v>3901</v>
      </c>
      <c r="J3030" s="21">
        <v>1</v>
      </c>
      <c r="K3030" s="21">
        <v>1</v>
      </c>
      <c r="L3030" s="21">
        <f t="shared" si="315"/>
        <v>0</v>
      </c>
      <c r="M3030" s="21" t="s">
        <v>4935</v>
      </c>
      <c r="N3030" s="30">
        <v>45927</v>
      </c>
      <c r="O3030" s="48">
        <v>23529</v>
      </c>
      <c r="P3030" s="21" t="s">
        <v>2045</v>
      </c>
      <c r="Q3030" s="21">
        <v>58156227345</v>
      </c>
      <c r="R3030" s="21" t="s">
        <v>40</v>
      </c>
      <c r="S3030" s="3">
        <v>-20</v>
      </c>
      <c r="T3030" s="37"/>
      <c r="U3030" s="21" t="s">
        <v>18</v>
      </c>
      <c r="V3030" s="21" t="str">
        <f>VLOOKUP(P3030,'Customer List'!B:C,2,)</f>
        <v>Hyderabad</v>
      </c>
      <c r="W3030" s="38"/>
      <c r="X3030" s="30">
        <v>45929</v>
      </c>
      <c r="Y3030" s="21">
        <f t="shared" si="316"/>
        <v>2</v>
      </c>
      <c r="Z3030" s="21" t="str">
        <f t="shared" si="317"/>
        <v>Saturday</v>
      </c>
      <c r="AA3030" s="21" t="str">
        <f t="shared" si="318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259</v>
      </c>
      <c r="F3031" s="47">
        <f t="shared" si="313"/>
        <v>22792</v>
      </c>
      <c r="G3031" s="48">
        <f t="shared" si="314"/>
        <v>22792</v>
      </c>
      <c r="H3031" s="21">
        <v>621616</v>
      </c>
      <c r="I3031" s="21" t="s">
        <v>3957</v>
      </c>
      <c r="J3031" s="21">
        <v>1</v>
      </c>
      <c r="K3031" s="21">
        <v>1</v>
      </c>
      <c r="L3031" s="21">
        <f t="shared" si="315"/>
        <v>0</v>
      </c>
      <c r="M3031" s="21" t="s">
        <v>4860</v>
      </c>
      <c r="N3031" s="30">
        <v>45927</v>
      </c>
      <c r="O3031" s="48">
        <v>40145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16"/>
        <v>2</v>
      </c>
      <c r="Z3031" s="21" t="str">
        <f t="shared" si="317"/>
        <v>Saturday</v>
      </c>
      <c r="AA3031" s="21" t="str">
        <f t="shared" si="318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70.7</v>
      </c>
      <c r="F3032" s="47">
        <f t="shared" si="313"/>
        <v>6221.6</v>
      </c>
      <c r="G3032" s="48">
        <f t="shared" si="314"/>
        <v>6221.6</v>
      </c>
      <c r="H3032" s="21">
        <v>626801</v>
      </c>
      <c r="I3032" s="21" t="s">
        <v>4322</v>
      </c>
      <c r="J3032" s="21">
        <v>1</v>
      </c>
      <c r="K3032" s="21">
        <v>1</v>
      </c>
      <c r="L3032" s="21">
        <f t="shared" si="315"/>
        <v>0</v>
      </c>
      <c r="M3032" s="21" t="s">
        <v>4953</v>
      </c>
      <c r="N3032" s="30">
        <v>45926</v>
      </c>
      <c r="O3032" s="48">
        <v>0</v>
      </c>
      <c r="P3032" s="21" t="s">
        <v>625</v>
      </c>
      <c r="Q3032" s="21" t="s">
        <v>1996</v>
      </c>
      <c r="R3032" s="21" t="s">
        <v>1996</v>
      </c>
      <c r="S3032" s="3">
        <v>4</v>
      </c>
      <c r="T3032" s="37" t="s">
        <v>3723</v>
      </c>
      <c r="U3032" s="21" t="s">
        <v>18</v>
      </c>
      <c r="V3032" s="21" t="str">
        <f>VLOOKUP(P3032,'Customer List'!B:C,2,)</f>
        <v>Delhi</v>
      </c>
      <c r="W3032" s="38"/>
      <c r="X3032" s="30">
        <f>IF(OR(R3032 = "PRIYANKA MADAM", R3032 = "DEEPAK", R3032 = "PORTER"),N3032,"")</f>
        <v>45926</v>
      </c>
      <c r="Y3032" s="21">
        <f t="shared" si="316"/>
        <v>0</v>
      </c>
      <c r="Z3032" s="21" t="str">
        <f t="shared" si="317"/>
        <v>Friday</v>
      </c>
      <c r="AA3032" s="21" t="str">
        <f t="shared" si="318"/>
        <v>Friday</v>
      </c>
      <c r="AB3032" s="21" t="str">
        <f>VLOOKUP(U3032,'Currency Sheet'!A:C,3,)</f>
        <v>DOLLAR</v>
      </c>
      <c r="AC3032" s="42" t="str">
        <f>VLOOKUP(P3032,'Customer List'!B:D,3,)</f>
        <v>Local</v>
      </c>
    </row>
    <row r="3033" spans="1:29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267.39999999999998</v>
      </c>
      <c r="F3033" s="47">
        <f t="shared" si="313"/>
        <v>23531.199999999997</v>
      </c>
      <c r="G3033" s="48">
        <f t="shared" si="314"/>
        <v>47062.399999999994</v>
      </c>
      <c r="H3033" s="21">
        <v>626810</v>
      </c>
      <c r="I3033" s="21" t="s">
        <v>4101</v>
      </c>
      <c r="J3033" s="21">
        <v>2</v>
      </c>
      <c r="K3033" s="21">
        <v>2</v>
      </c>
      <c r="L3033" s="21">
        <f t="shared" si="315"/>
        <v>0</v>
      </c>
      <c r="M3033" s="21" t="s">
        <v>4860</v>
      </c>
      <c r="N3033" s="30">
        <v>45927</v>
      </c>
      <c r="O3033" s="48">
        <v>82894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16"/>
        <v>2</v>
      </c>
      <c r="Z3033" s="21" t="str">
        <f t="shared" si="317"/>
        <v>Saturday</v>
      </c>
      <c r="AA3033" s="21" t="str">
        <f t="shared" si="318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234.5</v>
      </c>
      <c r="F3034" s="47">
        <f t="shared" si="313"/>
        <v>20636</v>
      </c>
      <c r="G3034" s="48">
        <f t="shared" si="314"/>
        <v>20636</v>
      </c>
      <c r="H3034" s="21">
        <v>651020</v>
      </c>
      <c r="I3034" s="21" t="s">
        <v>4323</v>
      </c>
      <c r="J3034" s="21">
        <v>1</v>
      </c>
      <c r="K3034" s="21">
        <v>1</v>
      </c>
      <c r="L3034" s="21">
        <f t="shared" si="315"/>
        <v>0</v>
      </c>
      <c r="M3034" s="21" t="s">
        <v>4943</v>
      </c>
      <c r="N3034" s="30">
        <v>45927</v>
      </c>
      <c r="O3034" s="48">
        <v>34170</v>
      </c>
      <c r="P3034" s="21" t="s">
        <v>629</v>
      </c>
      <c r="Q3034" s="21">
        <v>58156228314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Gujrat</v>
      </c>
      <c r="W3034" s="38"/>
      <c r="X3034" s="30">
        <v>45929</v>
      </c>
      <c r="Y3034" s="21">
        <f t="shared" si="316"/>
        <v>2</v>
      </c>
      <c r="Z3034" s="21" t="str">
        <f t="shared" si="317"/>
        <v>Saturday</v>
      </c>
      <c r="AA3034" s="21" t="str">
        <f t="shared" si="318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252</v>
      </c>
      <c r="F3035" s="47">
        <f t="shared" si="313"/>
        <v>22176</v>
      </c>
      <c r="G3035" s="48">
        <f t="shared" si="314"/>
        <v>22176</v>
      </c>
      <c r="H3035" s="21">
        <v>655208</v>
      </c>
      <c r="I3035" s="21" t="s">
        <v>4324</v>
      </c>
      <c r="J3035" s="21">
        <v>1</v>
      </c>
      <c r="K3035" s="21">
        <v>1</v>
      </c>
      <c r="L3035" s="21">
        <f t="shared" si="315"/>
        <v>0</v>
      </c>
      <c r="M3035" s="21" t="s">
        <v>4853</v>
      </c>
      <c r="N3035" s="30">
        <v>45936</v>
      </c>
      <c r="O3035" s="48">
        <v>36270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Kolkata</v>
      </c>
      <c r="W3035" s="38"/>
      <c r="X3035" s="30">
        <v>45937</v>
      </c>
      <c r="Y3035" s="21">
        <f t="shared" si="316"/>
        <v>1</v>
      </c>
      <c r="Z3035" s="21" t="str">
        <f t="shared" si="317"/>
        <v>Monday</v>
      </c>
      <c r="AA3035" s="21" t="str">
        <f t="shared" si="318"/>
        <v>Tuesday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90.3</v>
      </c>
      <c r="F3036" s="47">
        <f t="shared" si="313"/>
        <v>7946.4</v>
      </c>
      <c r="G3036" s="48">
        <f t="shared" si="314"/>
        <v>7946.4</v>
      </c>
      <c r="H3036" s="21">
        <v>795604</v>
      </c>
      <c r="I3036" s="21" t="s">
        <v>4325</v>
      </c>
      <c r="J3036" s="21">
        <v>1</v>
      </c>
      <c r="K3036" s="21">
        <v>1</v>
      </c>
      <c r="L3036" s="21">
        <f t="shared" si="315"/>
        <v>0</v>
      </c>
      <c r="M3036" s="21" t="s">
        <v>4932</v>
      </c>
      <c r="N3036" s="30">
        <v>45927</v>
      </c>
      <c r="O3036" s="48">
        <v>12996.75</v>
      </c>
      <c r="P3036" s="21" t="s">
        <v>165</v>
      </c>
      <c r="Q3036" s="21">
        <v>58156229353</v>
      </c>
      <c r="R3036" s="21" t="s">
        <v>40</v>
      </c>
      <c r="S3036" s="3">
        <v>-20</v>
      </c>
      <c r="T3036" s="37"/>
      <c r="U3036" s="21" t="s">
        <v>18</v>
      </c>
      <c r="V3036" s="21" t="str">
        <f>VLOOKUP(P3036,'Customer List'!B:C,2,)</f>
        <v>Lucknow</v>
      </c>
      <c r="W3036" s="38"/>
      <c r="X3036" s="30">
        <v>45929</v>
      </c>
      <c r="Y3036" s="21">
        <f t="shared" si="316"/>
        <v>2</v>
      </c>
      <c r="Z3036" s="21" t="str">
        <f t="shared" si="317"/>
        <v>Saturday</v>
      </c>
      <c r="AA3036" s="21" t="str">
        <f t="shared" si="318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1320</v>
      </c>
      <c r="F3037" s="47">
        <f t="shared" si="313"/>
        <v>116160</v>
      </c>
      <c r="G3037" s="48">
        <f t="shared" si="314"/>
        <v>232320</v>
      </c>
      <c r="H3037" s="21">
        <v>900000034</v>
      </c>
      <c r="I3037" s="21" t="s">
        <v>4326</v>
      </c>
      <c r="J3037" s="21">
        <v>2</v>
      </c>
      <c r="K3037" s="21">
        <v>2</v>
      </c>
      <c r="L3037" s="21">
        <f t="shared" si="315"/>
        <v>0</v>
      </c>
      <c r="M3037" s="21" t="s">
        <v>4925</v>
      </c>
      <c r="N3037" s="30">
        <v>45927</v>
      </c>
      <c r="O3037" s="48">
        <v>363660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16"/>
        <v>2</v>
      </c>
      <c r="Z3037" s="21" t="str">
        <f t="shared" si="317"/>
        <v>Saturday</v>
      </c>
      <c r="AA3037" s="21" t="str">
        <f t="shared" si="318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1210</v>
      </c>
      <c r="F3038" s="47">
        <f t="shared" si="313"/>
        <v>106480</v>
      </c>
      <c r="G3038" s="48">
        <f t="shared" si="314"/>
        <v>212960</v>
      </c>
      <c r="H3038" s="21">
        <v>900000035</v>
      </c>
      <c r="I3038" s="21" t="s">
        <v>4327</v>
      </c>
      <c r="J3038" s="21">
        <v>2</v>
      </c>
      <c r="K3038" s="21">
        <v>2</v>
      </c>
      <c r="L3038" s="21">
        <f t="shared" si="315"/>
        <v>0</v>
      </c>
      <c r="M3038" s="21" t="s">
        <v>4925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16"/>
        <v>2</v>
      </c>
      <c r="Z3038" s="21" t="str">
        <f t="shared" si="317"/>
        <v>Saturday</v>
      </c>
      <c r="AA3038" s="21" t="str">
        <f t="shared" si="318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3"/>
        <v>106480</v>
      </c>
      <c r="G3039" s="48">
        <f t="shared" si="314"/>
        <v>212960</v>
      </c>
      <c r="H3039" s="21">
        <v>900000036</v>
      </c>
      <c r="I3039" s="21" t="s">
        <v>4328</v>
      </c>
      <c r="J3039" s="21">
        <v>2</v>
      </c>
      <c r="K3039" s="21">
        <v>2</v>
      </c>
      <c r="L3039" s="21">
        <f t="shared" si="315"/>
        <v>0</v>
      </c>
      <c r="M3039" s="21" t="s">
        <v>4925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16"/>
        <v>2</v>
      </c>
      <c r="Z3039" s="21" t="str">
        <f t="shared" si="317"/>
        <v>Saturday</v>
      </c>
      <c r="AA3039" s="21" t="str">
        <f t="shared" si="318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1760</v>
      </c>
      <c r="F3040" s="47">
        <f t="shared" si="313"/>
        <v>154880</v>
      </c>
      <c r="G3040" s="48">
        <f t="shared" si="314"/>
        <v>309760</v>
      </c>
      <c r="H3040" s="21">
        <v>900000866</v>
      </c>
      <c r="I3040" s="21" t="s">
        <v>4329</v>
      </c>
      <c r="J3040" s="21">
        <v>2</v>
      </c>
      <c r="K3040" s="21">
        <v>2</v>
      </c>
      <c r="L3040" s="21">
        <f t="shared" si="315"/>
        <v>0</v>
      </c>
      <c r="M3040" s="21" t="s">
        <v>4925</v>
      </c>
      <c r="N3040" s="30">
        <v>45927</v>
      </c>
      <c r="O3040" s="48">
        <v>484880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16"/>
        <v>2</v>
      </c>
      <c r="Z3040" s="21" t="str">
        <f t="shared" si="317"/>
        <v>Saturday</v>
      </c>
      <c r="AA3040" s="21" t="str">
        <f t="shared" si="318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135.80000000000001</v>
      </c>
      <c r="F3041" s="47">
        <f t="shared" si="313"/>
        <v>11950.400000000001</v>
      </c>
      <c r="G3041" s="48">
        <f t="shared" si="314"/>
        <v>11950.400000000001</v>
      </c>
      <c r="H3041" s="21">
        <v>947203</v>
      </c>
      <c r="I3041" s="21" t="s">
        <v>4330</v>
      </c>
      <c r="J3041" s="21">
        <v>1</v>
      </c>
      <c r="K3041" s="21">
        <v>1</v>
      </c>
      <c r="L3041" s="21">
        <f t="shared" si="315"/>
        <v>0</v>
      </c>
      <c r="M3041" s="21" t="s">
        <v>4945</v>
      </c>
      <c r="N3041" s="30">
        <v>45938</v>
      </c>
      <c r="O3041" s="48">
        <v>16587</v>
      </c>
      <c r="P3041" s="21" t="s">
        <v>42</v>
      </c>
      <c r="Q3041" s="21" t="s">
        <v>636</v>
      </c>
      <c r="R3041" s="21" t="s">
        <v>847</v>
      </c>
      <c r="S3041" s="3">
        <v>4</v>
      </c>
      <c r="T3041" s="37"/>
      <c r="U3041" s="21" t="s">
        <v>18</v>
      </c>
      <c r="V3041" s="21" t="str">
        <f>VLOOKUP(P3041,'Customer List'!B:C,2,)</f>
        <v>Faridabad</v>
      </c>
      <c r="W3041" s="38"/>
      <c r="X3041" s="30">
        <f>IF(OR(R3041 = "PRIYANKA MADAM", R3041 = "DEEPAK", R3041 = "PORTER"),N3041,"")</f>
        <v>45938</v>
      </c>
      <c r="Y3041" s="21">
        <f t="shared" si="316"/>
        <v>0</v>
      </c>
      <c r="Z3041" s="21" t="str">
        <f t="shared" si="317"/>
        <v>Wednesday</v>
      </c>
      <c r="AA3041" s="21" t="str">
        <f t="shared" si="318"/>
        <v>Wednesday</v>
      </c>
      <c r="AB3041" s="21" t="str">
        <f>VLOOKUP(U3041,'Currency Sheet'!A:C,3,)</f>
        <v>DOLLAR</v>
      </c>
      <c r="AC3041" s="42" t="str">
        <f>VLOOKUP(P3041,'Customer List'!B:D,3,)</f>
        <v>Local</v>
      </c>
    </row>
    <row r="3042" spans="1:29" x14ac:dyDescent="0.25">
      <c r="A3042" s="21">
        <v>3041</v>
      </c>
      <c r="B3042" s="21" t="s">
        <v>3710</v>
      </c>
      <c r="C3042" s="30">
        <v>45923</v>
      </c>
      <c r="D3042" s="30">
        <v>45926</v>
      </c>
      <c r="E3042" s="47">
        <v>294.60000000000002</v>
      </c>
      <c r="F3042" s="47">
        <f t="shared" si="313"/>
        <v>25924.800000000003</v>
      </c>
      <c r="G3042" s="48">
        <f t="shared" si="314"/>
        <v>25924.800000000003</v>
      </c>
      <c r="H3042" s="21" t="s">
        <v>3711</v>
      </c>
      <c r="I3042" s="21"/>
      <c r="J3042" s="21">
        <v>1</v>
      </c>
      <c r="K3042" s="21">
        <v>1</v>
      </c>
      <c r="L3042" s="21">
        <f t="shared" si="315"/>
        <v>0</v>
      </c>
      <c r="M3042" s="21" t="s">
        <v>4862</v>
      </c>
      <c r="N3042" s="30">
        <v>45927</v>
      </c>
      <c r="O3042" s="48">
        <v>49836.5</v>
      </c>
      <c r="P3042" s="21" t="s">
        <v>2048</v>
      </c>
      <c r="Q3042" s="21">
        <v>58156225665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Hyderabad</v>
      </c>
      <c r="W3042" s="38"/>
      <c r="X3042" s="30">
        <v>45929</v>
      </c>
      <c r="Y3042" s="21">
        <f t="shared" si="316"/>
        <v>2</v>
      </c>
      <c r="Z3042" s="21" t="str">
        <f t="shared" si="317"/>
        <v>Saturday</v>
      </c>
      <c r="AA3042" s="21" t="str">
        <f t="shared" si="318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3042</v>
      </c>
      <c r="B3043" s="21" t="s">
        <v>3713</v>
      </c>
      <c r="C3043" s="30">
        <v>45923</v>
      </c>
      <c r="D3043" s="30">
        <v>45926</v>
      </c>
      <c r="E3043" s="47">
        <v>106.8</v>
      </c>
      <c r="F3043" s="47">
        <f t="shared" si="313"/>
        <v>9398.4</v>
      </c>
      <c r="G3043" s="48">
        <f t="shared" si="314"/>
        <v>18796.8</v>
      </c>
      <c r="H3043" s="21" t="s">
        <v>2384</v>
      </c>
      <c r="I3043" s="21" t="s">
        <v>4131</v>
      </c>
      <c r="J3043" s="21">
        <v>2</v>
      </c>
      <c r="K3043" s="21">
        <v>2</v>
      </c>
      <c r="L3043" s="21">
        <f t="shared" si="315"/>
        <v>0</v>
      </c>
      <c r="M3043" s="21" t="s">
        <v>4919</v>
      </c>
      <c r="N3043" s="30">
        <v>45934</v>
      </c>
      <c r="O3043" s="48">
        <v>16776</v>
      </c>
      <c r="P3043" s="21" t="s">
        <v>3712</v>
      </c>
      <c r="Q3043" s="21">
        <v>58156475322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JAIPUR</v>
      </c>
      <c r="W3043" s="38"/>
      <c r="X3043" s="30">
        <v>45937</v>
      </c>
      <c r="Y3043" s="21">
        <f t="shared" si="316"/>
        <v>3</v>
      </c>
      <c r="Z3043" s="21" t="str">
        <f t="shared" si="317"/>
        <v>Saturday</v>
      </c>
      <c r="AA3043" s="21" t="str">
        <f t="shared" si="318"/>
        <v>Tuesday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x14ac:dyDescent="0.25">
      <c r="A3044" s="21">
        <v>3043</v>
      </c>
      <c r="B3044" s="21" t="s">
        <v>4333</v>
      </c>
      <c r="C3044" s="30">
        <v>45922</v>
      </c>
      <c r="D3044" s="30">
        <v>45929</v>
      </c>
      <c r="E3044" s="47">
        <v>104.8</v>
      </c>
      <c r="F3044" s="47">
        <f t="shared" si="313"/>
        <v>9222.4</v>
      </c>
      <c r="G3044" s="48">
        <f t="shared" si="314"/>
        <v>9222.4</v>
      </c>
      <c r="H3044" s="21" t="s">
        <v>665</v>
      </c>
      <c r="I3044" s="21" t="s">
        <v>5241</v>
      </c>
      <c r="J3044" s="21">
        <v>1</v>
      </c>
      <c r="K3044" s="21">
        <v>1</v>
      </c>
      <c r="L3044" s="21">
        <f t="shared" si="315"/>
        <v>0</v>
      </c>
      <c r="M3044" s="21" t="s">
        <v>4927</v>
      </c>
      <c r="N3044" s="30">
        <v>45930</v>
      </c>
      <c r="O3044" s="48">
        <v>15228.75</v>
      </c>
      <c r="P3044" s="21" t="s">
        <v>668</v>
      </c>
      <c r="Q3044" s="21" t="s">
        <v>2070</v>
      </c>
      <c r="R3044" s="21" t="s">
        <v>847</v>
      </c>
      <c r="S3044" s="3">
        <v>4</v>
      </c>
      <c r="T3044" s="37"/>
      <c r="U3044" s="21" t="s">
        <v>507</v>
      </c>
      <c r="V3044" s="21" t="str">
        <f>VLOOKUP(P3044,'Customer List'!B:C,2,)</f>
        <v>Manesar</v>
      </c>
      <c r="W3044" s="38"/>
      <c r="X3044" s="30">
        <f>IF(OR(R3044 = "PRIYANKA MADAM", R3044 = "DEEPAK", R3044 = "PORTER"),N3044,"")</f>
        <v>45930</v>
      </c>
      <c r="Y3044" s="21">
        <f t="shared" si="316"/>
        <v>0</v>
      </c>
      <c r="Z3044" s="21" t="str">
        <f t="shared" si="317"/>
        <v>Tuesday</v>
      </c>
      <c r="AA3044" s="21" t="str">
        <f t="shared" si="318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x14ac:dyDescent="0.25">
      <c r="A3045" s="21">
        <v>3044</v>
      </c>
      <c r="B3045" s="21" t="s">
        <v>4333</v>
      </c>
      <c r="C3045" s="30">
        <v>45922</v>
      </c>
      <c r="D3045" s="30">
        <v>45929</v>
      </c>
      <c r="E3045" s="47">
        <v>246.4</v>
      </c>
      <c r="F3045" s="47">
        <f t="shared" si="313"/>
        <v>21683.200000000001</v>
      </c>
      <c r="G3045" s="48">
        <f t="shared" si="314"/>
        <v>21683.200000000001</v>
      </c>
      <c r="H3045" s="21">
        <v>30002</v>
      </c>
      <c r="I3045" s="21" t="s">
        <v>5242</v>
      </c>
      <c r="J3045" s="21">
        <v>1</v>
      </c>
      <c r="K3045" s="21">
        <v>1</v>
      </c>
      <c r="L3045" s="21">
        <f t="shared" si="315"/>
        <v>0</v>
      </c>
      <c r="M3045" s="21" t="s">
        <v>3722</v>
      </c>
      <c r="N3045" s="30">
        <v>45930</v>
      </c>
      <c r="O3045" s="48">
        <v>29203.200000000001</v>
      </c>
      <c r="P3045" s="21" t="s">
        <v>625</v>
      </c>
      <c r="Q3045" s="21" t="s">
        <v>2070</v>
      </c>
      <c r="R3045" s="21" t="s">
        <v>637</v>
      </c>
      <c r="S3045" s="3">
        <v>-20</v>
      </c>
      <c r="T3045" s="37" t="s">
        <v>4427</v>
      </c>
      <c r="U3045" s="21" t="s">
        <v>507</v>
      </c>
      <c r="V3045" s="21" t="str">
        <f>VLOOKUP(P3045,'Customer List'!B:C,2,)</f>
        <v>Delhi</v>
      </c>
      <c r="W3045" s="38"/>
      <c r="X3045" s="30">
        <f>IF(OR(R3045 = "PRIYANKA MADAM", R3045 = "DEEPAK", R3045 = "PORTER"),N3045,"")</f>
        <v>45930</v>
      </c>
      <c r="Y3045" s="21">
        <f t="shared" si="316"/>
        <v>0</v>
      </c>
      <c r="Z3045" s="21" t="str">
        <f t="shared" si="317"/>
        <v>Tuesday</v>
      </c>
      <c r="AA3045" s="21" t="str">
        <f t="shared" si="318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13"/>
        <v>33264</v>
      </c>
      <c r="G3046" s="48">
        <f t="shared" si="314"/>
        <v>33264</v>
      </c>
      <c r="H3046" s="21" t="s">
        <v>441</v>
      </c>
      <c r="I3046" s="21" t="s">
        <v>4331</v>
      </c>
      <c r="J3046" s="21">
        <v>1</v>
      </c>
      <c r="K3046" s="21">
        <v>1</v>
      </c>
      <c r="L3046" s="21">
        <f t="shared" si="315"/>
        <v>0</v>
      </c>
      <c r="M3046" s="21" t="s">
        <v>4719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16"/>
        <v>2</v>
      </c>
      <c r="Z3046" s="21" t="str">
        <f t="shared" si="317"/>
        <v>Saturday</v>
      </c>
      <c r="AA3046" s="21" t="str">
        <f t="shared" si="318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3"/>
        <v>33264</v>
      </c>
      <c r="G3047" s="48">
        <f t="shared" si="314"/>
        <v>33264</v>
      </c>
      <c r="H3047" s="21" t="s">
        <v>934</v>
      </c>
      <c r="I3047" s="21" t="s">
        <v>4120</v>
      </c>
      <c r="J3047" s="21">
        <v>1</v>
      </c>
      <c r="K3047" s="21">
        <v>1</v>
      </c>
      <c r="L3047" s="21">
        <f t="shared" si="315"/>
        <v>0</v>
      </c>
      <c r="M3047" s="21" t="s">
        <v>4719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16"/>
        <v>2</v>
      </c>
      <c r="Z3047" s="21" t="str">
        <f t="shared" si="317"/>
        <v>Saturday</v>
      </c>
      <c r="AA3047" s="21" t="str">
        <f t="shared" si="318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3"/>
        <v>33264</v>
      </c>
      <c r="G3048" s="48">
        <f t="shared" si="314"/>
        <v>33264</v>
      </c>
      <c r="H3048" s="21" t="s">
        <v>3718</v>
      </c>
      <c r="I3048" s="21" t="s">
        <v>4332</v>
      </c>
      <c r="J3048" s="21">
        <v>1</v>
      </c>
      <c r="K3048" s="21">
        <v>1</v>
      </c>
      <c r="L3048" s="21">
        <f t="shared" si="315"/>
        <v>0</v>
      </c>
      <c r="M3048" s="21" t="s">
        <v>4913</v>
      </c>
      <c r="N3048" s="30">
        <v>45937</v>
      </c>
      <c r="O3048" s="48">
        <v>46305</v>
      </c>
      <c r="P3048" s="21" t="s">
        <v>172</v>
      </c>
      <c r="Q3048" s="21">
        <v>58156571163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Kolkata</v>
      </c>
      <c r="W3048" s="38"/>
      <c r="X3048" s="30">
        <v>45939</v>
      </c>
      <c r="Y3048" s="21">
        <f t="shared" si="316"/>
        <v>2</v>
      </c>
      <c r="Z3048" s="21" t="str">
        <f t="shared" si="317"/>
        <v>Tuesday</v>
      </c>
      <c r="AA3048" s="21" t="str">
        <f t="shared" si="318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3048</v>
      </c>
      <c r="B3049" s="21">
        <v>66452</v>
      </c>
      <c r="C3049" s="30">
        <v>45922</v>
      </c>
      <c r="D3049" s="30">
        <v>45929</v>
      </c>
      <c r="E3049" s="47">
        <v>579</v>
      </c>
      <c r="F3049" s="47">
        <f t="shared" si="313"/>
        <v>50952</v>
      </c>
      <c r="G3049" s="48">
        <f t="shared" si="314"/>
        <v>50952</v>
      </c>
      <c r="H3049" s="21" t="s">
        <v>4336</v>
      </c>
      <c r="I3049" s="21" t="s">
        <v>4718</v>
      </c>
      <c r="J3049" s="21">
        <v>1</v>
      </c>
      <c r="K3049" s="21">
        <v>1</v>
      </c>
      <c r="L3049" s="21">
        <f t="shared" si="315"/>
        <v>0</v>
      </c>
      <c r="M3049" s="21" t="s">
        <v>4904</v>
      </c>
      <c r="N3049" s="30">
        <v>45938</v>
      </c>
      <c r="O3049" s="48">
        <v>70927.5</v>
      </c>
      <c r="P3049" s="21" t="s">
        <v>4337</v>
      </c>
      <c r="Q3049" s="21">
        <v>58156648572</v>
      </c>
      <c r="R3049" s="21" t="s">
        <v>40</v>
      </c>
      <c r="S3049" s="3">
        <v>-20</v>
      </c>
      <c r="T3049" s="37"/>
      <c r="U3049" s="21" t="s">
        <v>2372</v>
      </c>
      <c r="V3049" s="21" t="str">
        <f>VLOOKUP(P3049,'Customer List'!B:C,2,)</f>
        <v xml:space="preserve"> BANGLORE</v>
      </c>
      <c r="W3049" s="38"/>
      <c r="X3049" s="30">
        <v>45939</v>
      </c>
      <c r="Y3049" s="21">
        <f t="shared" si="316"/>
        <v>1</v>
      </c>
      <c r="Z3049" s="21" t="str">
        <f t="shared" si="317"/>
        <v>Wednesday</v>
      </c>
      <c r="AA3049" s="21" t="str">
        <f t="shared" si="318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3049</v>
      </c>
      <c r="B3050" s="21" t="s">
        <v>4339</v>
      </c>
      <c r="C3050" s="30">
        <v>45924</v>
      </c>
      <c r="D3050" s="30">
        <v>45929</v>
      </c>
      <c r="E3050" s="47">
        <v>13000</v>
      </c>
      <c r="F3050" s="47">
        <f t="shared" si="313"/>
        <v>13000</v>
      </c>
      <c r="G3050" s="48">
        <f t="shared" si="314"/>
        <v>26000</v>
      </c>
      <c r="H3050" s="21" t="s">
        <v>4340</v>
      </c>
      <c r="I3050" s="21" t="s">
        <v>4342</v>
      </c>
      <c r="J3050" s="21">
        <v>2</v>
      </c>
      <c r="K3050" s="21">
        <v>2</v>
      </c>
      <c r="L3050" s="21">
        <f t="shared" si="315"/>
        <v>0</v>
      </c>
      <c r="M3050" s="21" t="s">
        <v>4963</v>
      </c>
      <c r="N3050" s="30">
        <v>45930</v>
      </c>
      <c r="O3050" s="48">
        <v>40204</v>
      </c>
      <c r="P3050" s="21" t="s">
        <v>30</v>
      </c>
      <c r="Q3050" s="21" t="s">
        <v>2070</v>
      </c>
      <c r="R3050" s="21" t="s">
        <v>637</v>
      </c>
      <c r="S3050" s="3" t="s">
        <v>299</v>
      </c>
      <c r="T3050" s="37"/>
      <c r="U3050" s="21" t="s">
        <v>4341</v>
      </c>
      <c r="V3050" s="21" t="str">
        <f>VLOOKUP(P3050,'Customer List'!B:C,2,)</f>
        <v>Delhi</v>
      </c>
      <c r="W3050" s="38"/>
      <c r="X3050" s="30">
        <f>IF(OR(R3050 = "PRIYANKA MADAM", R3050 = "DEEPAK", R3050 = "PORTER"),N3050,"")</f>
        <v>45930</v>
      </c>
      <c r="Y3050" s="21">
        <f t="shared" si="316"/>
        <v>0</v>
      </c>
      <c r="Z3050" s="21" t="str">
        <f t="shared" si="317"/>
        <v>Tuesday</v>
      </c>
      <c r="AA3050" s="21" t="str">
        <f t="shared" si="318"/>
        <v>Tuesday</v>
      </c>
      <c r="AB3050" s="21" t="str">
        <f>VLOOKUP(U3050,'Currency Sheet'!A:C,3,)</f>
        <v>INR</v>
      </c>
      <c r="AC3050" s="42" t="str">
        <f>VLOOKUP(P3050,'Customer List'!B:D,3,)</f>
        <v>Local</v>
      </c>
    </row>
    <row r="3051" spans="1:29" x14ac:dyDescent="0.25">
      <c r="A3051" s="21">
        <v>3050</v>
      </c>
      <c r="B3051" s="21">
        <v>339467</v>
      </c>
      <c r="C3051" s="30">
        <v>45924</v>
      </c>
      <c r="D3051" s="30">
        <v>45929</v>
      </c>
      <c r="E3051" s="47">
        <v>83.25</v>
      </c>
      <c r="F3051" s="47">
        <f t="shared" si="313"/>
        <v>7326</v>
      </c>
      <c r="G3051" s="48">
        <f t="shared" si="314"/>
        <v>7326</v>
      </c>
      <c r="H3051" s="21" t="s">
        <v>4334</v>
      </c>
      <c r="I3051" s="21" t="s">
        <v>4717</v>
      </c>
      <c r="J3051" s="21">
        <v>1</v>
      </c>
      <c r="K3051" s="21">
        <v>1</v>
      </c>
      <c r="L3051" s="21">
        <f t="shared" si="315"/>
        <v>0</v>
      </c>
      <c r="M3051" s="21" t="s">
        <v>4944</v>
      </c>
      <c r="N3051" s="30">
        <v>45938</v>
      </c>
      <c r="O3051" s="48">
        <v>12904</v>
      </c>
      <c r="P3051" s="21" t="s">
        <v>42</v>
      </c>
      <c r="Q3051" s="21" t="s">
        <v>636</v>
      </c>
      <c r="R3051" s="21" t="s">
        <v>847</v>
      </c>
      <c r="S3051" s="3">
        <v>4</v>
      </c>
      <c r="T3051" s="37"/>
      <c r="U3051" s="21" t="s">
        <v>4335</v>
      </c>
      <c r="V3051" s="21" t="str">
        <f>VLOOKUP(P3051,'Customer List'!B:C,2,)</f>
        <v>Faridabad</v>
      </c>
      <c r="W3051" s="38"/>
      <c r="X3051" s="30">
        <f>IF(OR(R3051 = "PRIYANKA MADAM", R3051 = "DEEPAK", R3051 = "PORTER"),N3051,"")</f>
        <v>45938</v>
      </c>
      <c r="Y3051" s="21">
        <f t="shared" si="316"/>
        <v>0</v>
      </c>
      <c r="Z3051" s="21" t="str">
        <f t="shared" si="317"/>
        <v>Wednesday</v>
      </c>
      <c r="AA3051" s="21" t="str">
        <f t="shared" si="318"/>
        <v>Wednesday</v>
      </c>
      <c r="AB3051" s="21" t="str">
        <f>VLOOKUP(U3051,'Currency Sheet'!A:C,3,)</f>
        <v>DOLLAR</v>
      </c>
      <c r="AC3051" s="42" t="str">
        <f>VLOOKUP(P3051,'Customer List'!B:D,3,)</f>
        <v>Local</v>
      </c>
    </row>
    <row r="3052" spans="1:29" x14ac:dyDescent="0.25">
      <c r="A3052" s="21">
        <v>3051</v>
      </c>
      <c r="B3052" s="21" t="s">
        <v>4420</v>
      </c>
      <c r="C3052" s="30">
        <v>45924</v>
      </c>
      <c r="D3052" s="30">
        <v>45930</v>
      </c>
      <c r="E3052" s="47">
        <v>954</v>
      </c>
      <c r="F3052" s="47">
        <f t="shared" si="313"/>
        <v>83952</v>
      </c>
      <c r="G3052" s="48">
        <f t="shared" si="314"/>
        <v>83952</v>
      </c>
      <c r="H3052" s="21" t="s">
        <v>4422</v>
      </c>
      <c r="I3052" s="21" t="s">
        <v>4423</v>
      </c>
      <c r="J3052" s="21">
        <v>1</v>
      </c>
      <c r="K3052" s="21">
        <v>1</v>
      </c>
      <c r="L3052" s="21">
        <f t="shared" si="315"/>
        <v>0</v>
      </c>
      <c r="M3052" s="21" t="s">
        <v>4933</v>
      </c>
      <c r="N3052" s="30">
        <v>45934</v>
      </c>
      <c r="O3052" s="48">
        <v>175297.5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16"/>
        <v>2</v>
      </c>
      <c r="Z3052" s="21" t="str">
        <f t="shared" si="317"/>
        <v>Saturday</v>
      </c>
      <c r="AA3052" s="21" t="str">
        <f t="shared" si="318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x14ac:dyDescent="0.25">
      <c r="A3053" s="21">
        <v>3052</v>
      </c>
      <c r="B3053" s="21" t="s">
        <v>4420</v>
      </c>
      <c r="C3053" s="30">
        <v>45924</v>
      </c>
      <c r="D3053" s="30">
        <v>45930</v>
      </c>
      <c r="E3053" s="47">
        <v>411</v>
      </c>
      <c r="F3053" s="47">
        <f t="shared" si="313"/>
        <v>36168</v>
      </c>
      <c r="G3053" s="48">
        <f t="shared" si="314"/>
        <v>36168</v>
      </c>
      <c r="H3053" s="21">
        <v>80580</v>
      </c>
      <c r="I3053" s="21" t="s">
        <v>4424</v>
      </c>
      <c r="J3053" s="21">
        <v>1</v>
      </c>
      <c r="K3053" s="21">
        <v>1</v>
      </c>
      <c r="L3053" s="21">
        <f t="shared" si="315"/>
        <v>0</v>
      </c>
      <c r="M3053" s="21" t="s">
        <v>4933</v>
      </c>
      <c r="N3053" s="30">
        <v>45934</v>
      </c>
      <c r="O3053" s="48">
        <v>75521.25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16"/>
        <v>2</v>
      </c>
      <c r="Z3053" s="21" t="str">
        <f t="shared" si="317"/>
        <v>Saturday</v>
      </c>
      <c r="AA3053" s="21" t="str">
        <f t="shared" si="318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3053</v>
      </c>
      <c r="B3054" s="21" t="s">
        <v>4420</v>
      </c>
      <c r="C3054" s="30">
        <v>45924</v>
      </c>
      <c r="D3054" s="30">
        <v>45930</v>
      </c>
      <c r="E3054" s="47">
        <v>99</v>
      </c>
      <c r="F3054" s="47">
        <f t="shared" si="313"/>
        <v>8712</v>
      </c>
      <c r="G3054" s="48">
        <f t="shared" si="314"/>
        <v>8712</v>
      </c>
      <c r="H3054" s="21">
        <v>82511</v>
      </c>
      <c r="I3054" s="21" t="s">
        <v>4425</v>
      </c>
      <c r="J3054" s="21">
        <v>1</v>
      </c>
      <c r="K3054" s="21">
        <v>1</v>
      </c>
      <c r="L3054" s="21">
        <f t="shared" si="315"/>
        <v>0</v>
      </c>
      <c r="M3054" s="21" t="s">
        <v>4874</v>
      </c>
      <c r="N3054" s="30">
        <v>45939</v>
      </c>
      <c r="O3054" s="48">
        <v>20212.5</v>
      </c>
      <c r="P3054" s="21" t="s">
        <v>4421</v>
      </c>
      <c r="Q3054" s="21" t="s">
        <v>636</v>
      </c>
      <c r="R3054" s="21" t="s">
        <v>723</v>
      </c>
      <c r="S3054" s="3">
        <v>-80</v>
      </c>
      <c r="T3054" s="37"/>
      <c r="U3054" s="21" t="s">
        <v>492</v>
      </c>
      <c r="V3054" s="21" t="str">
        <f>VLOOKUP(P3054,'Customer List'!B:C,2,)</f>
        <v>Noida</v>
      </c>
      <c r="W3054" s="38"/>
      <c r="X3054" s="30">
        <f>IF(OR(R3054 = "PRIYANKA MADAM", R3054 = "DEEPAK", R3054 = "PORTER"),N3054,"")</f>
        <v>45939</v>
      </c>
      <c r="Y3054" s="21">
        <f t="shared" si="316"/>
        <v>0</v>
      </c>
      <c r="Z3054" s="21" t="str">
        <f t="shared" si="317"/>
        <v>Thursday</v>
      </c>
      <c r="AA3054" s="21" t="str">
        <f t="shared" si="318"/>
        <v>Thursday</v>
      </c>
      <c r="AB3054" s="21" t="str">
        <f>VLOOKUP(U3054,'Currency Sheet'!A:C,3,)</f>
        <v>DOLLAR</v>
      </c>
      <c r="AC3054" s="42" t="str">
        <f>VLOOKUP(P3054,'Customer List'!B:D,3,)</f>
        <v>Local</v>
      </c>
    </row>
    <row r="3055" spans="1:29" x14ac:dyDescent="0.25">
      <c r="A3055" s="21">
        <v>3054</v>
      </c>
      <c r="B3055" s="21" t="s">
        <v>4683</v>
      </c>
      <c r="C3055" s="30">
        <v>45927</v>
      </c>
      <c r="D3055" s="30">
        <v>45933</v>
      </c>
      <c r="E3055" s="47">
        <v>75.599999999999994</v>
      </c>
      <c r="F3055" s="47">
        <f t="shared" si="313"/>
        <v>6652.7999999999993</v>
      </c>
      <c r="G3055" s="48">
        <f t="shared" si="314"/>
        <v>6652.7999999999993</v>
      </c>
      <c r="H3055" s="21" t="s">
        <v>4674</v>
      </c>
      <c r="I3055" s="21" t="s">
        <v>4687</v>
      </c>
      <c r="J3055" s="21">
        <v>1</v>
      </c>
      <c r="K3055" s="21">
        <v>1</v>
      </c>
      <c r="L3055" s="21">
        <f t="shared" si="315"/>
        <v>0</v>
      </c>
      <c r="M3055" s="21" t="s">
        <v>4919</v>
      </c>
      <c r="N3055" s="30">
        <v>45934</v>
      </c>
      <c r="O3055" s="48">
        <v>11875.5</v>
      </c>
      <c r="P3055" s="21" t="s">
        <v>3712</v>
      </c>
      <c r="Q3055" s="21">
        <v>58156475322</v>
      </c>
      <c r="R3055" s="21" t="s">
        <v>40</v>
      </c>
      <c r="S3055" s="3">
        <v>-20</v>
      </c>
      <c r="T3055" s="37"/>
      <c r="U3055" s="21" t="s">
        <v>4686</v>
      </c>
      <c r="V3055" s="21" t="str">
        <f>VLOOKUP(P3055,'Customer List'!B:C,2,)</f>
        <v>JAIPUR</v>
      </c>
      <c r="W3055" s="38"/>
      <c r="X3055" s="30">
        <v>45937</v>
      </c>
      <c r="Y3055" s="21">
        <f t="shared" si="316"/>
        <v>3</v>
      </c>
      <c r="Z3055" s="21" t="str">
        <f t="shared" si="317"/>
        <v>Saturday</v>
      </c>
      <c r="AA3055" s="21" t="str">
        <f t="shared" si="318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3055</v>
      </c>
      <c r="B3056" s="21" t="s">
        <v>4683</v>
      </c>
      <c r="C3056" s="30">
        <v>45927</v>
      </c>
      <c r="D3056" s="30">
        <v>45933</v>
      </c>
      <c r="E3056" s="47">
        <v>0</v>
      </c>
      <c r="F3056" s="47">
        <f t="shared" si="313"/>
        <v>0</v>
      </c>
      <c r="G3056" s="48">
        <f t="shared" si="314"/>
        <v>0</v>
      </c>
      <c r="H3056" s="21" t="s">
        <v>4675</v>
      </c>
      <c r="I3056" s="21" t="s">
        <v>4688</v>
      </c>
      <c r="J3056" s="21">
        <v>1</v>
      </c>
      <c r="K3056" s="21">
        <v>1</v>
      </c>
      <c r="L3056" s="21">
        <f t="shared" si="315"/>
        <v>0</v>
      </c>
      <c r="M3056" s="21" t="s">
        <v>5922</v>
      </c>
      <c r="N3056" s="30">
        <v>45979</v>
      </c>
      <c r="O3056" s="48">
        <v>45979</v>
      </c>
      <c r="P3056" s="21" t="s">
        <v>945</v>
      </c>
      <c r="Q3056" s="21">
        <v>58158291461</v>
      </c>
      <c r="R3056" s="21" t="s">
        <v>5913</v>
      </c>
      <c r="S3056" s="3">
        <v>-20</v>
      </c>
      <c r="T3056" s="37"/>
      <c r="U3056" s="21" t="s">
        <v>4686</v>
      </c>
      <c r="V3056" s="21" t="str">
        <f>VLOOKUP(P3056,'Customer List'!B:C,2,)</f>
        <v>Banglore</v>
      </c>
      <c r="W3056" s="38" t="s">
        <v>5518</v>
      </c>
      <c r="X3056" s="30">
        <v>45980</v>
      </c>
      <c r="Y3056" s="21">
        <f t="shared" si="316"/>
        <v>1</v>
      </c>
      <c r="Z3056" s="21" t="str">
        <f t="shared" si="317"/>
        <v>Tuesday</v>
      </c>
      <c r="AA3056" s="21" t="str">
        <f t="shared" si="318"/>
        <v>Wednesday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3056</v>
      </c>
      <c r="B3057" s="21" t="s">
        <v>4683</v>
      </c>
      <c r="C3057" s="30">
        <v>45927</v>
      </c>
      <c r="D3057" s="30">
        <v>45933</v>
      </c>
      <c r="E3057" s="47">
        <v>30</v>
      </c>
      <c r="F3057" s="47">
        <f t="shared" si="313"/>
        <v>2640</v>
      </c>
      <c r="G3057" s="48">
        <f t="shared" si="314"/>
        <v>2640</v>
      </c>
      <c r="H3057" s="21" t="s">
        <v>4676</v>
      </c>
      <c r="I3057" s="21" t="s">
        <v>4689</v>
      </c>
      <c r="J3057" s="21">
        <v>1</v>
      </c>
      <c r="K3057" s="21">
        <v>1</v>
      </c>
      <c r="L3057" s="21">
        <f t="shared" si="315"/>
        <v>0</v>
      </c>
      <c r="M3057" s="21" t="s">
        <v>4919</v>
      </c>
      <c r="N3057" s="30">
        <v>45934</v>
      </c>
      <c r="O3057" s="48">
        <v>4712.5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4686</v>
      </c>
      <c r="V3057" s="21" t="str">
        <f>VLOOKUP(P3057,'Customer List'!B:C,2,)</f>
        <v>JAIPUR</v>
      </c>
      <c r="W3057" s="38"/>
      <c r="X3057" s="30">
        <v>45937</v>
      </c>
      <c r="Y3057" s="21">
        <f t="shared" si="316"/>
        <v>3</v>
      </c>
      <c r="Z3057" s="21" t="str">
        <f t="shared" si="317"/>
        <v>Saturday</v>
      </c>
      <c r="AA3057" s="21" t="str">
        <f t="shared" si="318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3057</v>
      </c>
      <c r="B3058" s="21" t="s">
        <v>4683</v>
      </c>
      <c r="C3058" s="30">
        <v>45927</v>
      </c>
      <c r="D3058" s="30">
        <v>45933</v>
      </c>
      <c r="E3058" s="47">
        <v>58.8</v>
      </c>
      <c r="F3058" s="47">
        <f t="shared" si="313"/>
        <v>5174.3999999999996</v>
      </c>
      <c r="G3058" s="48">
        <f t="shared" si="314"/>
        <v>5174.3999999999996</v>
      </c>
      <c r="H3058" s="21" t="s">
        <v>4677</v>
      </c>
      <c r="I3058" s="21" t="s">
        <v>4690</v>
      </c>
      <c r="J3058" s="21">
        <v>1</v>
      </c>
      <c r="K3058" s="21">
        <v>1</v>
      </c>
      <c r="L3058" s="21">
        <f t="shared" si="315"/>
        <v>0</v>
      </c>
      <c r="M3058" s="21" t="s">
        <v>4919</v>
      </c>
      <c r="N3058" s="30">
        <v>45934</v>
      </c>
      <c r="O3058" s="48">
        <v>9236.5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4686</v>
      </c>
      <c r="V3058" s="21" t="str">
        <f>VLOOKUP(P3058,'Customer List'!B:C,2,)</f>
        <v>JAIPUR</v>
      </c>
      <c r="W3058" s="38"/>
      <c r="X3058" s="30">
        <v>45937</v>
      </c>
      <c r="Y3058" s="21">
        <f t="shared" si="316"/>
        <v>3</v>
      </c>
      <c r="Z3058" s="21" t="str">
        <f t="shared" si="317"/>
        <v>Saturday</v>
      </c>
      <c r="AA3058" s="21" t="str">
        <f t="shared" si="318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3058</v>
      </c>
      <c r="B3059" s="21" t="s">
        <v>4683</v>
      </c>
      <c r="C3059" s="30">
        <v>45927</v>
      </c>
      <c r="D3059" s="30">
        <v>45933</v>
      </c>
      <c r="E3059" s="47">
        <v>93.6</v>
      </c>
      <c r="F3059" s="47">
        <f t="shared" si="313"/>
        <v>8236.7999999999993</v>
      </c>
      <c r="G3059" s="48">
        <f t="shared" si="314"/>
        <v>8236.7999999999993</v>
      </c>
      <c r="H3059" s="21" t="s">
        <v>4678</v>
      </c>
      <c r="I3059" s="21" t="s">
        <v>4691</v>
      </c>
      <c r="J3059" s="21">
        <v>1</v>
      </c>
      <c r="K3059" s="21">
        <v>1</v>
      </c>
      <c r="L3059" s="21">
        <f t="shared" si="315"/>
        <v>0</v>
      </c>
      <c r="M3059" s="21" t="s">
        <v>4919</v>
      </c>
      <c r="N3059" s="30">
        <v>45934</v>
      </c>
      <c r="O3059" s="48">
        <v>14703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4686</v>
      </c>
      <c r="V3059" s="21" t="str">
        <f>VLOOKUP(P3059,'Customer List'!B:C,2,)</f>
        <v>JAIPUR</v>
      </c>
      <c r="W3059" s="38"/>
      <c r="X3059" s="30">
        <v>45937</v>
      </c>
      <c r="Y3059" s="21">
        <f t="shared" si="316"/>
        <v>3</v>
      </c>
      <c r="Z3059" s="21" t="str">
        <f t="shared" si="317"/>
        <v>Saturday</v>
      </c>
      <c r="AA3059" s="21" t="str">
        <f t="shared" si="318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3059</v>
      </c>
      <c r="B3060" s="21" t="s">
        <v>4683</v>
      </c>
      <c r="C3060" s="30">
        <v>45927</v>
      </c>
      <c r="D3060" s="30">
        <v>45933</v>
      </c>
      <c r="E3060" s="47">
        <v>30</v>
      </c>
      <c r="F3060" s="47">
        <f t="shared" si="313"/>
        <v>2640</v>
      </c>
      <c r="G3060" s="48">
        <f t="shared" si="314"/>
        <v>2640</v>
      </c>
      <c r="H3060" s="21" t="s">
        <v>4679</v>
      </c>
      <c r="I3060" s="21" t="s">
        <v>4692</v>
      </c>
      <c r="J3060" s="21">
        <v>1</v>
      </c>
      <c r="K3060" s="21">
        <v>1</v>
      </c>
      <c r="L3060" s="21">
        <f t="shared" si="315"/>
        <v>0</v>
      </c>
      <c r="M3060" s="21" t="s">
        <v>4919</v>
      </c>
      <c r="N3060" s="30">
        <v>45934</v>
      </c>
      <c r="O3060" s="48">
        <v>4712.5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4686</v>
      </c>
      <c r="V3060" s="21" t="str">
        <f>VLOOKUP(P3060,'Customer List'!B:C,2,)</f>
        <v>JAIPUR</v>
      </c>
      <c r="W3060" s="38"/>
      <c r="X3060" s="30">
        <v>45937</v>
      </c>
      <c r="Y3060" s="21">
        <f t="shared" si="316"/>
        <v>3</v>
      </c>
      <c r="Z3060" s="21" t="str">
        <f t="shared" si="317"/>
        <v>Saturday</v>
      </c>
      <c r="AA3060" s="21" t="str">
        <f t="shared" si="318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3060</v>
      </c>
      <c r="B3061" s="21" t="s">
        <v>4683</v>
      </c>
      <c r="C3061" s="30">
        <v>45927</v>
      </c>
      <c r="D3061" s="30">
        <v>45933</v>
      </c>
      <c r="E3061" s="47">
        <v>358.8</v>
      </c>
      <c r="F3061" s="47">
        <f t="shared" si="313"/>
        <v>31574.400000000001</v>
      </c>
      <c r="G3061" s="48">
        <f t="shared" si="314"/>
        <v>31574.400000000001</v>
      </c>
      <c r="H3061" s="21" t="s">
        <v>4680</v>
      </c>
      <c r="I3061" s="21" t="s">
        <v>4693</v>
      </c>
      <c r="J3061" s="21">
        <v>1</v>
      </c>
      <c r="K3061" s="21">
        <v>1</v>
      </c>
      <c r="L3061" s="21">
        <f t="shared" si="315"/>
        <v>0</v>
      </c>
      <c r="M3061" s="21" t="s">
        <v>4948</v>
      </c>
      <c r="N3061" s="30">
        <v>45936</v>
      </c>
      <c r="O3061" s="48">
        <v>60119</v>
      </c>
      <c r="P3061" s="21" t="s">
        <v>4684</v>
      </c>
      <c r="Q3061" s="21">
        <v>58156535312</v>
      </c>
      <c r="R3061" s="21" t="s">
        <v>40</v>
      </c>
      <c r="S3061" s="3">
        <v>-20</v>
      </c>
      <c r="T3061" s="37"/>
      <c r="U3061" s="21" t="s">
        <v>4686</v>
      </c>
      <c r="V3061" s="21" t="str">
        <f>VLOOKUP(P3061,'Customer List'!B:C,2,)</f>
        <v>Mumbai</v>
      </c>
      <c r="W3061" s="38"/>
      <c r="X3061" s="30">
        <v>45937</v>
      </c>
      <c r="Y3061" s="21">
        <f t="shared" si="316"/>
        <v>1</v>
      </c>
      <c r="Z3061" s="21" t="str">
        <f t="shared" si="317"/>
        <v>Monday</v>
      </c>
      <c r="AA3061" s="21" t="str">
        <f t="shared" si="318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3061</v>
      </c>
      <c r="B3062" s="21" t="s">
        <v>4683</v>
      </c>
      <c r="C3062" s="30">
        <v>45927</v>
      </c>
      <c r="D3062" s="30">
        <v>45933</v>
      </c>
      <c r="E3062" s="47">
        <v>18</v>
      </c>
      <c r="F3062" s="47">
        <f t="shared" si="313"/>
        <v>1584</v>
      </c>
      <c r="G3062" s="48">
        <f t="shared" si="314"/>
        <v>1584</v>
      </c>
      <c r="H3062" s="21" t="s">
        <v>4681</v>
      </c>
      <c r="I3062" s="21" t="s">
        <v>4694</v>
      </c>
      <c r="J3062" s="21">
        <v>1</v>
      </c>
      <c r="K3062" s="21">
        <v>1</v>
      </c>
      <c r="L3062" s="21">
        <f t="shared" si="315"/>
        <v>0</v>
      </c>
      <c r="M3062" s="21" t="s">
        <v>4948</v>
      </c>
      <c r="N3062" s="30">
        <v>45936</v>
      </c>
      <c r="O3062" s="48">
        <v>3016</v>
      </c>
      <c r="P3062" s="21" t="s">
        <v>4684</v>
      </c>
      <c r="Q3062" s="21">
        <v>58156535312</v>
      </c>
      <c r="R3062" s="21" t="s">
        <v>40</v>
      </c>
      <c r="S3062" s="3">
        <v>-20</v>
      </c>
      <c r="T3062" s="37"/>
      <c r="U3062" s="21" t="s">
        <v>4686</v>
      </c>
      <c r="V3062" s="21" t="str">
        <f>VLOOKUP(P3062,'Customer List'!B:C,2,)</f>
        <v>Mumbai</v>
      </c>
      <c r="W3062" s="38"/>
      <c r="X3062" s="30">
        <v>45937</v>
      </c>
      <c r="Y3062" s="21">
        <f t="shared" si="316"/>
        <v>1</v>
      </c>
      <c r="Z3062" s="21" t="str">
        <f t="shared" si="317"/>
        <v>Monday</v>
      </c>
      <c r="AA3062" s="21" t="str">
        <f t="shared" si="318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3062</v>
      </c>
      <c r="B3063" s="21" t="s">
        <v>4683</v>
      </c>
      <c r="C3063" s="30">
        <v>45927</v>
      </c>
      <c r="D3063" s="30">
        <v>45933</v>
      </c>
      <c r="E3063" s="47">
        <v>40.799999999999997</v>
      </c>
      <c r="F3063" s="47">
        <f t="shared" si="313"/>
        <v>3590.3999999999996</v>
      </c>
      <c r="G3063" s="48">
        <f t="shared" si="314"/>
        <v>7180.7999999999993</v>
      </c>
      <c r="H3063" s="21" t="s">
        <v>4682</v>
      </c>
      <c r="I3063" s="21" t="s">
        <v>4695</v>
      </c>
      <c r="J3063" s="21">
        <v>2</v>
      </c>
      <c r="K3063" s="21">
        <v>2</v>
      </c>
      <c r="L3063" s="21">
        <f t="shared" si="315"/>
        <v>0</v>
      </c>
      <c r="M3063" s="21" t="s">
        <v>4882</v>
      </c>
      <c r="N3063" s="30">
        <v>45934</v>
      </c>
      <c r="O3063" s="48">
        <v>6902</v>
      </c>
      <c r="P3063" s="21" t="s">
        <v>4685</v>
      </c>
      <c r="Q3063" s="21">
        <v>58156477724</v>
      </c>
      <c r="R3063" s="21" t="s">
        <v>40</v>
      </c>
      <c r="S3063" s="3">
        <v>-20</v>
      </c>
      <c r="T3063" s="37"/>
      <c r="U3063" s="21" t="s">
        <v>4686</v>
      </c>
      <c r="V3063" s="21" t="str">
        <f>VLOOKUP(P3063,'Customer List'!B:C,2,)</f>
        <v>Mumbai</v>
      </c>
      <c r="W3063" s="39"/>
      <c r="X3063" s="30">
        <v>45936</v>
      </c>
      <c r="Y3063" s="21">
        <f t="shared" si="316"/>
        <v>2</v>
      </c>
      <c r="Z3063" s="21" t="str">
        <f t="shared" si="317"/>
        <v>Saturday</v>
      </c>
      <c r="AA3063" s="21" t="str">
        <f t="shared" si="318"/>
        <v>Monday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3063</v>
      </c>
      <c r="B3064" s="49" t="s">
        <v>4702</v>
      </c>
      <c r="C3064" s="30">
        <v>45929</v>
      </c>
      <c r="D3064" s="30">
        <v>45934</v>
      </c>
      <c r="E3064" s="47">
        <v>6500</v>
      </c>
      <c r="F3064" s="47">
        <f t="shared" si="313"/>
        <v>6500</v>
      </c>
      <c r="G3064" s="48">
        <f t="shared" si="314"/>
        <v>6500</v>
      </c>
      <c r="H3064" s="21" t="s">
        <v>4697</v>
      </c>
      <c r="I3064" s="21" t="s">
        <v>4698</v>
      </c>
      <c r="J3064" s="21">
        <v>1</v>
      </c>
      <c r="K3064" s="21">
        <v>1</v>
      </c>
      <c r="L3064" s="21">
        <f t="shared" si="315"/>
        <v>0</v>
      </c>
      <c r="M3064" s="21" t="s">
        <v>5675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2084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16"/>
        <v>0</v>
      </c>
      <c r="Z3064" s="21" t="str">
        <f t="shared" si="317"/>
        <v>Tuesday</v>
      </c>
      <c r="AA3064" s="21" t="str">
        <f t="shared" si="318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3064</v>
      </c>
      <c r="B3065" s="49" t="s">
        <v>4702</v>
      </c>
      <c r="C3065" s="30">
        <v>45929</v>
      </c>
      <c r="D3065" s="30">
        <v>45934</v>
      </c>
      <c r="E3065" s="47">
        <v>16000</v>
      </c>
      <c r="F3065" s="47">
        <f t="shared" si="313"/>
        <v>16000</v>
      </c>
      <c r="G3065" s="48">
        <f t="shared" si="314"/>
        <v>16000</v>
      </c>
      <c r="H3065" s="21" t="s">
        <v>2631</v>
      </c>
      <c r="I3065" s="21" t="s">
        <v>4699</v>
      </c>
      <c r="J3065" s="21">
        <v>1</v>
      </c>
      <c r="K3065" s="21">
        <v>1</v>
      </c>
      <c r="L3065" s="21">
        <f t="shared" si="315"/>
        <v>0</v>
      </c>
      <c r="M3065" s="21" t="s">
        <v>4964</v>
      </c>
      <c r="N3065" s="30">
        <v>45939</v>
      </c>
      <c r="O3065" s="48">
        <v>18200</v>
      </c>
      <c r="P3065" s="21" t="s">
        <v>2634</v>
      </c>
      <c r="Q3065" s="21" t="s">
        <v>2070</v>
      </c>
      <c r="R3065" s="21" t="s">
        <v>637</v>
      </c>
      <c r="S3065" s="3" t="s">
        <v>299</v>
      </c>
      <c r="T3065" s="37"/>
      <c r="U3065" s="21" t="s">
        <v>4341</v>
      </c>
      <c r="V3065" s="21" t="e">
        <f>VLOOKUP(P3065,'Customer List'!B:C,2,)</f>
        <v>#N/A</v>
      </c>
      <c r="W3065" s="39"/>
      <c r="X3065" s="30">
        <f>IF(OR(R3065 = "PRIYANKA MADAM", R3065 = "DEEPAK", R3065 = "PORTER"),N3065,"")</f>
        <v>45939</v>
      </c>
      <c r="Y3065" s="21">
        <f t="shared" si="316"/>
        <v>0</v>
      </c>
      <c r="Z3065" s="21" t="str">
        <f t="shared" si="317"/>
        <v>Thursday</v>
      </c>
      <c r="AA3065" s="21" t="str">
        <f t="shared" si="318"/>
        <v>Thursday</v>
      </c>
      <c r="AB3065" s="21" t="str">
        <f>VLOOKUP(U3065,'Currency Sheet'!A:C,3,)</f>
        <v>INR</v>
      </c>
      <c r="AC3065" s="42" t="e">
        <f>VLOOKUP(P3065,'Customer List'!B:D,3,)</f>
        <v>#N/A</v>
      </c>
    </row>
    <row r="3066" spans="1:29" x14ac:dyDescent="0.25">
      <c r="A3066" s="21">
        <v>3065</v>
      </c>
      <c r="B3066" s="49" t="s">
        <v>4702</v>
      </c>
      <c r="C3066" s="30">
        <v>45929</v>
      </c>
      <c r="D3066" s="30">
        <v>45934</v>
      </c>
      <c r="E3066" s="47">
        <v>6500</v>
      </c>
      <c r="F3066" s="47">
        <f t="shared" si="313"/>
        <v>6500</v>
      </c>
      <c r="G3066" s="48">
        <f t="shared" si="314"/>
        <v>6500</v>
      </c>
      <c r="H3066" s="21" t="s">
        <v>4700</v>
      </c>
      <c r="I3066" s="21" t="s">
        <v>4701</v>
      </c>
      <c r="J3066" s="21">
        <v>1</v>
      </c>
      <c r="K3066" s="21">
        <v>1</v>
      </c>
      <c r="L3066" s="21">
        <f t="shared" si="315"/>
        <v>0</v>
      </c>
      <c r="M3066" s="21" t="s">
        <v>5675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16"/>
        <v>0</v>
      </c>
      <c r="Z3066" s="21" t="str">
        <f t="shared" si="317"/>
        <v>Tuesday</v>
      </c>
      <c r="AA3066" s="21" t="str">
        <f t="shared" si="318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x14ac:dyDescent="0.25">
      <c r="A3067" s="21">
        <v>3066</v>
      </c>
      <c r="B3067" s="21" t="s">
        <v>4721</v>
      </c>
      <c r="C3067" s="30">
        <v>45926</v>
      </c>
      <c r="D3067" s="30">
        <v>45936</v>
      </c>
      <c r="E3067" s="47">
        <v>321.75</v>
      </c>
      <c r="F3067" s="47">
        <f t="shared" si="313"/>
        <v>28314</v>
      </c>
      <c r="G3067" s="48">
        <f t="shared" si="314"/>
        <v>56628</v>
      </c>
      <c r="H3067" s="21">
        <v>301344</v>
      </c>
      <c r="I3067" s="21" t="s">
        <v>4558</v>
      </c>
      <c r="J3067" s="21">
        <v>2</v>
      </c>
      <c r="K3067" s="21">
        <v>2</v>
      </c>
      <c r="L3067" s="21">
        <f t="shared" si="315"/>
        <v>0</v>
      </c>
      <c r="M3067" s="21" t="s">
        <v>4923</v>
      </c>
      <c r="N3067" s="30">
        <v>45937</v>
      </c>
      <c r="O3067" s="48">
        <v>86444</v>
      </c>
      <c r="P3067" s="21" t="s">
        <v>183</v>
      </c>
      <c r="Q3067" s="21">
        <v>58156566646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Mumbai</v>
      </c>
      <c r="W3067" s="38"/>
      <c r="X3067" s="30">
        <v>45938</v>
      </c>
      <c r="Y3067" s="21">
        <f t="shared" si="316"/>
        <v>1</v>
      </c>
      <c r="Z3067" s="21" t="str">
        <f t="shared" si="317"/>
        <v>Tuesday</v>
      </c>
      <c r="AA3067" s="21" t="str">
        <f t="shared" si="318"/>
        <v>Wednesday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3067</v>
      </c>
      <c r="B3068" s="21" t="s">
        <v>4721</v>
      </c>
      <c r="C3068" s="30">
        <v>45926</v>
      </c>
      <c r="D3068" s="30">
        <v>45936</v>
      </c>
      <c r="E3068" s="47">
        <v>154.69999999999999</v>
      </c>
      <c r="F3068" s="47">
        <f t="shared" si="313"/>
        <v>13613.599999999999</v>
      </c>
      <c r="G3068" s="48">
        <f t="shared" si="314"/>
        <v>13613.599999999999</v>
      </c>
      <c r="H3068" s="21">
        <v>100209</v>
      </c>
      <c r="I3068" s="21" t="s">
        <v>4518</v>
      </c>
      <c r="J3068" s="21">
        <v>1</v>
      </c>
      <c r="K3068" s="21">
        <v>1</v>
      </c>
      <c r="L3068" s="21">
        <f t="shared" si="315"/>
        <v>0</v>
      </c>
      <c r="M3068" s="21" t="s">
        <v>5023</v>
      </c>
      <c r="N3068" s="30">
        <v>45937</v>
      </c>
      <c r="O3068" s="48">
        <v>18895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16"/>
        <v>4</v>
      </c>
      <c r="Z3068" s="21" t="str">
        <f t="shared" si="317"/>
        <v>Tuesday</v>
      </c>
      <c r="AA3068" s="21" t="str">
        <f t="shared" si="318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3068</v>
      </c>
      <c r="B3069" s="21" t="s">
        <v>4721</v>
      </c>
      <c r="C3069" s="30">
        <v>45926</v>
      </c>
      <c r="D3069" s="30">
        <v>45936</v>
      </c>
      <c r="E3069" s="47">
        <v>73.5</v>
      </c>
      <c r="F3069" s="47">
        <f t="shared" si="313"/>
        <v>6468</v>
      </c>
      <c r="G3069" s="48">
        <f t="shared" si="314"/>
        <v>6468</v>
      </c>
      <c r="H3069" s="21">
        <v>100219</v>
      </c>
      <c r="I3069" s="21" t="s">
        <v>4229</v>
      </c>
      <c r="J3069" s="21">
        <v>1</v>
      </c>
      <c r="K3069" s="21">
        <v>1</v>
      </c>
      <c r="L3069" s="21">
        <f t="shared" si="315"/>
        <v>0</v>
      </c>
      <c r="M3069" s="21" t="s">
        <v>5023</v>
      </c>
      <c r="N3069" s="30">
        <v>45937</v>
      </c>
      <c r="O3069" s="48">
        <v>8977.5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16"/>
        <v>4</v>
      </c>
      <c r="Z3069" s="21" t="str">
        <f t="shared" si="317"/>
        <v>Tuesday</v>
      </c>
      <c r="AA3069" s="21" t="str">
        <f t="shared" si="318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3069</v>
      </c>
      <c r="B3070" s="21" t="s">
        <v>4721</v>
      </c>
      <c r="C3070" s="30">
        <v>45926</v>
      </c>
      <c r="D3070" s="30">
        <v>45936</v>
      </c>
      <c r="E3070" s="47">
        <v>57.4</v>
      </c>
      <c r="F3070" s="47">
        <f t="shared" si="313"/>
        <v>5051.2</v>
      </c>
      <c r="G3070" s="48">
        <f t="shared" si="314"/>
        <v>5051.2</v>
      </c>
      <c r="H3070" s="21">
        <v>100327</v>
      </c>
      <c r="I3070" s="21" t="s">
        <v>4519</v>
      </c>
      <c r="J3070" s="21">
        <v>1</v>
      </c>
      <c r="K3070" s="21">
        <v>1</v>
      </c>
      <c r="L3070" s="21">
        <f t="shared" si="315"/>
        <v>0</v>
      </c>
      <c r="M3070" s="21" t="s">
        <v>4864</v>
      </c>
      <c r="N3070" s="30">
        <v>45937</v>
      </c>
      <c r="O3070" s="48">
        <v>9532</v>
      </c>
      <c r="P3070" s="21" t="s">
        <v>4656</v>
      </c>
      <c r="Q3070" s="21">
        <v>58156568330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Hyderabad</v>
      </c>
      <c r="W3070" s="38"/>
      <c r="X3070" s="30">
        <v>45939</v>
      </c>
      <c r="Y3070" s="21">
        <f t="shared" si="316"/>
        <v>2</v>
      </c>
      <c r="Z3070" s="21" t="str">
        <f t="shared" si="317"/>
        <v>Tuesday</v>
      </c>
      <c r="AA3070" s="21" t="str">
        <f t="shared" si="318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3070</v>
      </c>
      <c r="B3071" s="21" t="s">
        <v>4721</v>
      </c>
      <c r="C3071" s="30">
        <v>45926</v>
      </c>
      <c r="D3071" s="30">
        <v>45936</v>
      </c>
      <c r="E3071" s="47">
        <v>224</v>
      </c>
      <c r="F3071" s="47">
        <f t="shared" si="313"/>
        <v>19712</v>
      </c>
      <c r="G3071" s="48">
        <f t="shared" si="314"/>
        <v>19712</v>
      </c>
      <c r="H3071" s="21">
        <v>100496</v>
      </c>
      <c r="I3071" s="21" t="s">
        <v>4520</v>
      </c>
      <c r="J3071" s="21">
        <v>1</v>
      </c>
      <c r="K3071" s="21">
        <v>1</v>
      </c>
      <c r="L3071" s="21">
        <f t="shared" si="315"/>
        <v>0</v>
      </c>
      <c r="M3071" s="21" t="s">
        <v>4912</v>
      </c>
      <c r="N3071" s="30">
        <v>45937</v>
      </c>
      <c r="O3071" s="48">
        <v>29760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16"/>
        <v>2</v>
      </c>
      <c r="Z3071" s="21" t="str">
        <f t="shared" si="317"/>
        <v>Tuesday</v>
      </c>
      <c r="AA3071" s="21" t="str">
        <f t="shared" si="318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3071</v>
      </c>
      <c r="B3072" s="21" t="s">
        <v>4721</v>
      </c>
      <c r="C3072" s="30">
        <v>45926</v>
      </c>
      <c r="D3072" s="30">
        <v>45936</v>
      </c>
      <c r="E3072" s="47">
        <v>138.6</v>
      </c>
      <c r="F3072" s="47">
        <f t="shared" si="313"/>
        <v>12196.8</v>
      </c>
      <c r="G3072" s="48">
        <f t="shared" si="314"/>
        <v>12196.8</v>
      </c>
      <c r="H3072" s="21">
        <v>100526</v>
      </c>
      <c r="I3072" s="21" t="s">
        <v>4521</v>
      </c>
      <c r="J3072" s="21">
        <v>1</v>
      </c>
      <c r="K3072" s="21">
        <v>1</v>
      </c>
      <c r="L3072" s="21">
        <f t="shared" si="315"/>
        <v>0</v>
      </c>
      <c r="M3072" s="21" t="s">
        <v>4912</v>
      </c>
      <c r="N3072" s="30">
        <v>45937</v>
      </c>
      <c r="O3072" s="48">
        <v>18414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16"/>
        <v>2</v>
      </c>
      <c r="Z3072" s="21" t="str">
        <f t="shared" si="317"/>
        <v>Tuesday</v>
      </c>
      <c r="AA3072" s="21" t="str">
        <f t="shared" si="318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3072</v>
      </c>
      <c r="B3073" s="21" t="s">
        <v>4721</v>
      </c>
      <c r="C3073" s="30">
        <v>45926</v>
      </c>
      <c r="D3073" s="30">
        <v>45936</v>
      </c>
      <c r="E3073" s="47">
        <v>73.5</v>
      </c>
      <c r="F3073" s="47">
        <f t="shared" si="313"/>
        <v>6468</v>
      </c>
      <c r="G3073" s="48">
        <f t="shared" si="314"/>
        <v>6468</v>
      </c>
      <c r="H3073" s="21">
        <v>101212</v>
      </c>
      <c r="I3073" s="21" t="s">
        <v>3910</v>
      </c>
      <c r="J3073" s="21">
        <v>1</v>
      </c>
      <c r="K3073" s="21">
        <v>1</v>
      </c>
      <c r="L3073" s="21">
        <f t="shared" si="315"/>
        <v>0</v>
      </c>
      <c r="M3073" s="21" t="s">
        <v>4912</v>
      </c>
      <c r="N3073" s="30">
        <v>45937</v>
      </c>
      <c r="O3073" s="48">
        <v>9765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16"/>
        <v>2</v>
      </c>
      <c r="Z3073" s="21" t="str">
        <f t="shared" si="317"/>
        <v>Tuesday</v>
      </c>
      <c r="AA3073" s="21" t="str">
        <f t="shared" si="318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3073</v>
      </c>
      <c r="B3074" s="21" t="s">
        <v>4721</v>
      </c>
      <c r="C3074" s="30">
        <v>45926</v>
      </c>
      <c r="D3074" s="30">
        <v>45936</v>
      </c>
      <c r="E3074" s="47">
        <v>201.6</v>
      </c>
      <c r="F3074" s="47">
        <f t="shared" si="313"/>
        <v>17740.8</v>
      </c>
      <c r="G3074" s="48">
        <f t="shared" si="314"/>
        <v>17740.8</v>
      </c>
      <c r="H3074" s="21">
        <v>101230</v>
      </c>
      <c r="I3074" s="21" t="s">
        <v>4522</v>
      </c>
      <c r="J3074" s="21">
        <v>1</v>
      </c>
      <c r="K3074" s="21">
        <v>1</v>
      </c>
      <c r="L3074" s="21">
        <f t="shared" si="315"/>
        <v>0</v>
      </c>
      <c r="M3074" s="21" t="s">
        <v>4855</v>
      </c>
      <c r="N3074" s="30">
        <v>45937</v>
      </c>
      <c r="O3074" s="48">
        <v>24611.040000000001</v>
      </c>
      <c r="P3074" s="21" t="s">
        <v>242</v>
      </c>
      <c r="Q3074" s="21">
        <v>58156569435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Mumbai</v>
      </c>
      <c r="W3074" s="38"/>
      <c r="X3074" s="30">
        <v>45938</v>
      </c>
      <c r="Y3074" s="21">
        <f t="shared" si="316"/>
        <v>1</v>
      </c>
      <c r="Z3074" s="21" t="str">
        <f t="shared" si="317"/>
        <v>Tuesday</v>
      </c>
      <c r="AA3074" s="21" t="str">
        <f t="shared" si="318"/>
        <v>Wednesday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3074</v>
      </c>
      <c r="B3075" s="21" t="s">
        <v>4721</v>
      </c>
      <c r="C3075" s="30">
        <v>45926</v>
      </c>
      <c r="D3075" s="30">
        <v>45936</v>
      </c>
      <c r="E3075" s="47">
        <v>181.5</v>
      </c>
      <c r="F3075" s="47">
        <f t="shared" ref="F3075:F3138" si="319">IF(AB3075="DOLLAR",E3075*88,E3075)</f>
        <v>15972</v>
      </c>
      <c r="G3075" s="48">
        <f t="shared" ref="G3075:G3138" si="320">F3075*J3075</f>
        <v>15972</v>
      </c>
      <c r="H3075" s="21">
        <v>101251</v>
      </c>
      <c r="I3075" s="21" t="s">
        <v>4523</v>
      </c>
      <c r="J3075" s="21">
        <v>1</v>
      </c>
      <c r="K3075" s="21">
        <v>1</v>
      </c>
      <c r="L3075" s="21">
        <f t="shared" ref="L3075:L3138" si="321">J3075-K3075</f>
        <v>0</v>
      </c>
      <c r="M3075" s="21" t="s">
        <v>5304</v>
      </c>
      <c r="N3075" s="30">
        <v>45955</v>
      </c>
      <c r="O3075" s="48">
        <v>21598.5</v>
      </c>
      <c r="P3075" s="21" t="s">
        <v>1133</v>
      </c>
      <c r="Q3075" s="54">
        <v>58157407534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Kerala</v>
      </c>
      <c r="W3075" s="38"/>
      <c r="X3075" s="30">
        <v>45957</v>
      </c>
      <c r="Y3075" s="21">
        <f t="shared" ref="Y3075:Y3138" si="322">IF(X3075="", "", X3075-N3075)</f>
        <v>2</v>
      </c>
      <c r="Z3075" s="21" t="str">
        <f t="shared" ref="Z3075:Z3138" si="323">IF(N3075="", "", TEXT(N3075, "dddd"))</f>
        <v>Saturday</v>
      </c>
      <c r="AA3075" s="21" t="str">
        <f t="shared" ref="AA3075:AA3138" si="324">IF(X3075="", "", TEXT(X3075, "dddd"))</f>
        <v>Monday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3075</v>
      </c>
      <c r="B3076" s="21" t="s">
        <v>4721</v>
      </c>
      <c r="C3076" s="30">
        <v>45926</v>
      </c>
      <c r="D3076" s="30">
        <v>45936</v>
      </c>
      <c r="E3076" s="47">
        <v>214.5</v>
      </c>
      <c r="F3076" s="47">
        <f t="shared" si="319"/>
        <v>18876</v>
      </c>
      <c r="G3076" s="48">
        <f t="shared" si="320"/>
        <v>18876</v>
      </c>
      <c r="H3076" s="21">
        <v>101337</v>
      </c>
      <c r="I3076" s="21" t="s">
        <v>4524</v>
      </c>
      <c r="J3076" s="21">
        <v>1</v>
      </c>
      <c r="K3076" s="21">
        <v>1</v>
      </c>
      <c r="L3076" s="21">
        <f t="shared" si="321"/>
        <v>0</v>
      </c>
      <c r="M3076" s="21" t="s">
        <v>4912</v>
      </c>
      <c r="N3076" s="30">
        <v>45937</v>
      </c>
      <c r="O3076" s="48">
        <v>26598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22"/>
        <v>2</v>
      </c>
      <c r="Z3076" s="21" t="str">
        <f t="shared" si="323"/>
        <v>Tuesday</v>
      </c>
      <c r="AA3076" s="21" t="str">
        <f t="shared" si="324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3076</v>
      </c>
      <c r="B3077" s="21" t="s">
        <v>4721</v>
      </c>
      <c r="C3077" s="30">
        <v>45926</v>
      </c>
      <c r="D3077" s="30">
        <v>45936</v>
      </c>
      <c r="E3077" s="47">
        <v>107.1</v>
      </c>
      <c r="F3077" s="47">
        <f t="shared" si="319"/>
        <v>9424.7999999999993</v>
      </c>
      <c r="G3077" s="48">
        <f t="shared" si="320"/>
        <v>9424.7999999999993</v>
      </c>
      <c r="H3077" s="21">
        <v>102615</v>
      </c>
      <c r="I3077" s="21" t="s">
        <v>4525</v>
      </c>
      <c r="J3077" s="21">
        <v>1</v>
      </c>
      <c r="K3077" s="21">
        <v>1</v>
      </c>
      <c r="L3077" s="21">
        <f t="shared" si="321"/>
        <v>0</v>
      </c>
      <c r="M3077" s="21" t="s">
        <v>4912</v>
      </c>
      <c r="N3077" s="30">
        <v>45937</v>
      </c>
      <c r="O3077" s="48">
        <v>14229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2"/>
        <v>2</v>
      </c>
      <c r="Z3077" s="21" t="str">
        <f t="shared" si="323"/>
        <v>Tuesday</v>
      </c>
      <c r="AA3077" s="21" t="str">
        <f t="shared" si="324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3077</v>
      </c>
      <c r="B3078" s="21" t="s">
        <v>4721</v>
      </c>
      <c r="C3078" s="30">
        <v>45926</v>
      </c>
      <c r="D3078" s="30">
        <v>45936</v>
      </c>
      <c r="E3078" s="47">
        <v>65.8</v>
      </c>
      <c r="F3078" s="47">
        <f t="shared" si="319"/>
        <v>5790.4</v>
      </c>
      <c r="G3078" s="48">
        <f t="shared" si="320"/>
        <v>5790.4</v>
      </c>
      <c r="H3078" s="21">
        <v>103025</v>
      </c>
      <c r="I3078" s="21" t="s">
        <v>4526</v>
      </c>
      <c r="J3078" s="21">
        <v>1</v>
      </c>
      <c r="K3078" s="21">
        <v>1</v>
      </c>
      <c r="L3078" s="21">
        <f t="shared" si="321"/>
        <v>0</v>
      </c>
      <c r="M3078" s="21" t="s">
        <v>4864</v>
      </c>
      <c r="N3078" s="30">
        <v>45937</v>
      </c>
      <c r="O3078" s="48">
        <v>10927</v>
      </c>
      <c r="P3078" s="21" t="s">
        <v>4656</v>
      </c>
      <c r="Q3078" s="21">
        <v>58156568330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Hyderabad</v>
      </c>
      <c r="W3078" s="38"/>
      <c r="X3078" s="30">
        <v>45939</v>
      </c>
      <c r="Y3078" s="21">
        <f t="shared" si="322"/>
        <v>2</v>
      </c>
      <c r="Z3078" s="21" t="str">
        <f t="shared" si="323"/>
        <v>Tuesday</v>
      </c>
      <c r="AA3078" s="21" t="str">
        <f t="shared" si="324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3078</v>
      </c>
      <c r="B3079" s="21" t="s">
        <v>4721</v>
      </c>
      <c r="C3079" s="30">
        <v>45926</v>
      </c>
      <c r="D3079" s="30">
        <v>45936</v>
      </c>
      <c r="E3079" s="47">
        <v>154.69999999999999</v>
      </c>
      <c r="F3079" s="47">
        <f t="shared" si="319"/>
        <v>13613.599999999999</v>
      </c>
      <c r="G3079" s="48">
        <f t="shared" si="320"/>
        <v>13613.599999999999</v>
      </c>
      <c r="H3079" s="21">
        <v>103132</v>
      </c>
      <c r="I3079" s="21" t="s">
        <v>4527</v>
      </c>
      <c r="J3079" s="21">
        <v>1</v>
      </c>
      <c r="K3079" s="21">
        <v>1</v>
      </c>
      <c r="L3079" s="21">
        <f t="shared" si="321"/>
        <v>0</v>
      </c>
      <c r="M3079" s="21" t="s">
        <v>4912</v>
      </c>
      <c r="N3079" s="30">
        <v>45937</v>
      </c>
      <c r="O3079" s="48">
        <v>20553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22"/>
        <v>2</v>
      </c>
      <c r="Z3079" s="21" t="str">
        <f t="shared" si="323"/>
        <v>Tuesday</v>
      </c>
      <c r="AA3079" s="21" t="str">
        <f t="shared" si="324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3079</v>
      </c>
      <c r="B3080" s="21" t="s">
        <v>4721</v>
      </c>
      <c r="C3080" s="30">
        <v>45926</v>
      </c>
      <c r="D3080" s="30">
        <v>45936</v>
      </c>
      <c r="E3080" s="47">
        <v>326.25</v>
      </c>
      <c r="F3080" s="47">
        <f t="shared" si="319"/>
        <v>28710</v>
      </c>
      <c r="G3080" s="48">
        <f t="shared" si="320"/>
        <v>28710</v>
      </c>
      <c r="H3080" s="21">
        <v>103140</v>
      </c>
      <c r="I3080" s="21" t="s">
        <v>4528</v>
      </c>
      <c r="J3080" s="21">
        <v>1</v>
      </c>
      <c r="K3080" s="21">
        <v>1</v>
      </c>
      <c r="L3080" s="21">
        <f t="shared" si="321"/>
        <v>0</v>
      </c>
      <c r="M3080" s="21" t="s">
        <v>4912</v>
      </c>
      <c r="N3080" s="30">
        <v>45937</v>
      </c>
      <c r="O3080" s="48">
        <v>40455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2"/>
        <v>2</v>
      </c>
      <c r="Z3080" s="21" t="str">
        <f t="shared" si="323"/>
        <v>Tuesday</v>
      </c>
      <c r="AA3080" s="21" t="str">
        <f t="shared" si="324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3080</v>
      </c>
      <c r="B3081" s="21" t="s">
        <v>4721</v>
      </c>
      <c r="C3081" s="30">
        <v>45926</v>
      </c>
      <c r="D3081" s="30">
        <v>45936</v>
      </c>
      <c r="E3081" s="47">
        <v>231.75</v>
      </c>
      <c r="F3081" s="47">
        <f t="shared" si="319"/>
        <v>20394</v>
      </c>
      <c r="G3081" s="48">
        <f t="shared" si="320"/>
        <v>40788</v>
      </c>
      <c r="H3081" s="21">
        <v>103157</v>
      </c>
      <c r="I3081" s="21" t="s">
        <v>4529</v>
      </c>
      <c r="J3081" s="21">
        <v>2</v>
      </c>
      <c r="K3081" s="21">
        <v>2</v>
      </c>
      <c r="L3081" s="21">
        <f t="shared" si="321"/>
        <v>0</v>
      </c>
      <c r="M3081" s="21" t="s">
        <v>5023</v>
      </c>
      <c r="N3081" s="30">
        <v>45937</v>
      </c>
      <c r="O3081" s="48">
        <v>52839</v>
      </c>
      <c r="P3081" s="21" t="s">
        <v>617</v>
      </c>
      <c r="Q3081" s="21">
        <v>58156578664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Bhuvneshwar</v>
      </c>
      <c r="W3081" s="38"/>
      <c r="X3081" s="30">
        <v>45941</v>
      </c>
      <c r="Y3081" s="21">
        <f t="shared" si="322"/>
        <v>4</v>
      </c>
      <c r="Z3081" s="21" t="str">
        <f t="shared" si="323"/>
        <v>Tuesday</v>
      </c>
      <c r="AA3081" s="21" t="str">
        <f t="shared" si="324"/>
        <v>Saturday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3081</v>
      </c>
      <c r="B3082" s="21" t="s">
        <v>4721</v>
      </c>
      <c r="C3082" s="30">
        <v>45926</v>
      </c>
      <c r="D3082" s="30">
        <v>45936</v>
      </c>
      <c r="E3082" s="47">
        <v>45.5</v>
      </c>
      <c r="F3082" s="47">
        <f t="shared" si="319"/>
        <v>4004</v>
      </c>
      <c r="G3082" s="48">
        <f t="shared" si="320"/>
        <v>4004</v>
      </c>
      <c r="H3082" s="21">
        <v>104103</v>
      </c>
      <c r="I3082" s="21" t="s">
        <v>4530</v>
      </c>
      <c r="J3082" s="21">
        <v>1</v>
      </c>
      <c r="K3082" s="21">
        <v>1</v>
      </c>
      <c r="L3082" s="21">
        <f t="shared" si="321"/>
        <v>0</v>
      </c>
      <c r="M3082" s="21" t="s">
        <v>4920</v>
      </c>
      <c r="N3082" s="30">
        <v>45937</v>
      </c>
      <c r="O3082" s="48">
        <v>4937.3999999999996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22"/>
        <v>1</v>
      </c>
      <c r="Z3082" s="21" t="str">
        <f t="shared" si="323"/>
        <v>Tuesday</v>
      </c>
      <c r="AA3082" s="21" t="str">
        <f t="shared" si="324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3082</v>
      </c>
      <c r="B3083" s="21" t="s">
        <v>4721</v>
      </c>
      <c r="C3083" s="30">
        <v>45926</v>
      </c>
      <c r="D3083" s="30">
        <v>45936</v>
      </c>
      <c r="E3083" s="47">
        <v>212.8</v>
      </c>
      <c r="F3083" s="47">
        <f t="shared" si="319"/>
        <v>18726.400000000001</v>
      </c>
      <c r="G3083" s="48">
        <f t="shared" si="320"/>
        <v>18726.400000000001</v>
      </c>
      <c r="H3083" s="21">
        <v>104106</v>
      </c>
      <c r="I3083" s="21" t="s">
        <v>4531</v>
      </c>
      <c r="J3083" s="21">
        <v>1</v>
      </c>
      <c r="K3083" s="21">
        <v>1</v>
      </c>
      <c r="L3083" s="21">
        <f t="shared" si="321"/>
        <v>0</v>
      </c>
      <c r="M3083" s="21" t="s">
        <v>4920</v>
      </c>
      <c r="N3083" s="30">
        <v>45937</v>
      </c>
      <c r="O3083" s="48">
        <v>23091.84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2"/>
        <v>1</v>
      </c>
      <c r="Z3083" s="21" t="str">
        <f t="shared" si="323"/>
        <v>Tuesday</v>
      </c>
      <c r="AA3083" s="21" t="str">
        <f t="shared" si="324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3083</v>
      </c>
      <c r="B3084" s="21" t="s">
        <v>4721</v>
      </c>
      <c r="C3084" s="30">
        <v>45926</v>
      </c>
      <c r="D3084" s="30">
        <v>45936</v>
      </c>
      <c r="E3084" s="47">
        <v>201.6</v>
      </c>
      <c r="F3084" s="47">
        <f t="shared" si="319"/>
        <v>17740.8</v>
      </c>
      <c r="G3084" s="48">
        <f t="shared" si="320"/>
        <v>17740.8</v>
      </c>
      <c r="H3084" s="21">
        <v>105322</v>
      </c>
      <c r="I3084" s="21" t="s">
        <v>4532</v>
      </c>
      <c r="J3084" s="21">
        <v>1</v>
      </c>
      <c r="K3084" s="21">
        <v>1</v>
      </c>
      <c r="L3084" s="21">
        <f t="shared" si="321"/>
        <v>0</v>
      </c>
      <c r="M3084" s="21" t="s">
        <v>4912</v>
      </c>
      <c r="N3084" s="30">
        <v>45937</v>
      </c>
      <c r="O3084" s="48">
        <v>26784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2"/>
        <v>2</v>
      </c>
      <c r="Z3084" s="21" t="str">
        <f t="shared" si="323"/>
        <v>Tuesday</v>
      </c>
      <c r="AA3084" s="21" t="str">
        <f t="shared" si="324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3084</v>
      </c>
      <c r="B3085" s="21" t="s">
        <v>4721</v>
      </c>
      <c r="C3085" s="30">
        <v>45926</v>
      </c>
      <c r="D3085" s="30">
        <v>45936</v>
      </c>
      <c r="E3085" s="47">
        <v>186.9</v>
      </c>
      <c r="F3085" s="47">
        <f t="shared" si="319"/>
        <v>16447.2</v>
      </c>
      <c r="G3085" s="48">
        <f t="shared" si="320"/>
        <v>16447.2</v>
      </c>
      <c r="H3085" s="21">
        <v>106610</v>
      </c>
      <c r="I3085" s="21" t="s">
        <v>4533</v>
      </c>
      <c r="J3085" s="21">
        <v>1</v>
      </c>
      <c r="K3085" s="21">
        <v>1</v>
      </c>
      <c r="L3085" s="21">
        <f t="shared" si="321"/>
        <v>0</v>
      </c>
      <c r="M3085" s="21" t="s">
        <v>4951</v>
      </c>
      <c r="N3085" s="30">
        <v>45938</v>
      </c>
      <c r="O3085" s="48">
        <v>28969.5</v>
      </c>
      <c r="P3085" s="21" t="s">
        <v>1136</v>
      </c>
      <c r="Q3085" s="21" t="s">
        <v>636</v>
      </c>
      <c r="R3085" s="21" t="s">
        <v>723</v>
      </c>
      <c r="S3085" s="3">
        <v>4</v>
      </c>
      <c r="T3085" s="37"/>
      <c r="U3085" s="21" t="s">
        <v>18</v>
      </c>
      <c r="V3085" s="21" t="str">
        <f>VLOOKUP(P3085,'Customer List'!B:C,2,)</f>
        <v>Delhi</v>
      </c>
      <c r="W3085" s="38"/>
      <c r="X3085" s="30">
        <f>IF(OR(R3085 = "PRIYANKA MADAM", R3085 = "DEEPAK", R3085 = "PORTER"),N3085,"")</f>
        <v>45938</v>
      </c>
      <c r="Y3085" s="21">
        <f t="shared" si="322"/>
        <v>0</v>
      </c>
      <c r="Z3085" s="21" t="str">
        <f t="shared" si="323"/>
        <v>Wednesday</v>
      </c>
      <c r="AA3085" s="21" t="str">
        <f t="shared" si="324"/>
        <v>Wednesday</v>
      </c>
      <c r="AB3085" s="21" t="str">
        <f>VLOOKUP(U3085,'Currency Sheet'!A:C,3,)</f>
        <v>DOLLAR</v>
      </c>
      <c r="AC3085" s="42" t="str">
        <f>VLOOKUP(P3085,'Customer List'!B:D,3,)</f>
        <v>Local</v>
      </c>
    </row>
    <row r="3086" spans="1:29" x14ac:dyDescent="0.25">
      <c r="A3086" s="21">
        <v>3085</v>
      </c>
      <c r="B3086" s="21" t="s">
        <v>4721</v>
      </c>
      <c r="C3086" s="30">
        <v>45926</v>
      </c>
      <c r="D3086" s="30">
        <v>45936</v>
      </c>
      <c r="E3086" s="47">
        <v>85.4</v>
      </c>
      <c r="F3086" s="47">
        <f t="shared" si="319"/>
        <v>7515.2000000000007</v>
      </c>
      <c r="G3086" s="48">
        <f t="shared" si="320"/>
        <v>7515.2000000000007</v>
      </c>
      <c r="H3086" s="21">
        <v>108907</v>
      </c>
      <c r="I3086" s="21" t="s">
        <v>4534</v>
      </c>
      <c r="J3086" s="21">
        <v>1</v>
      </c>
      <c r="K3086" s="21">
        <v>1</v>
      </c>
      <c r="L3086" s="21">
        <f t="shared" si="321"/>
        <v>0</v>
      </c>
      <c r="M3086" s="21" t="s">
        <v>4914</v>
      </c>
      <c r="N3086" s="30">
        <v>45937</v>
      </c>
      <c r="O3086" s="48">
        <v>12810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22"/>
        <v>2</v>
      </c>
      <c r="Z3086" s="21" t="str">
        <f t="shared" si="323"/>
        <v>Tuesday</v>
      </c>
      <c r="AA3086" s="21" t="str">
        <f t="shared" si="324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3086</v>
      </c>
      <c r="B3087" s="21" t="s">
        <v>4721</v>
      </c>
      <c r="C3087" s="30">
        <v>45926</v>
      </c>
      <c r="D3087" s="30">
        <v>45936</v>
      </c>
      <c r="E3087" s="47">
        <v>51.1</v>
      </c>
      <c r="F3087" s="47">
        <f t="shared" si="319"/>
        <v>4496.8</v>
      </c>
      <c r="G3087" s="48">
        <f t="shared" si="320"/>
        <v>4496.8</v>
      </c>
      <c r="H3087" s="21">
        <v>109207</v>
      </c>
      <c r="I3087" s="21" t="s">
        <v>4535</v>
      </c>
      <c r="J3087" s="21">
        <v>1</v>
      </c>
      <c r="K3087" s="21">
        <v>1</v>
      </c>
      <c r="L3087" s="21">
        <f t="shared" si="321"/>
        <v>0</v>
      </c>
      <c r="M3087" s="21" t="s">
        <v>4912</v>
      </c>
      <c r="N3087" s="30">
        <v>45937</v>
      </c>
      <c r="O3087" s="48">
        <v>6789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2"/>
        <v>2</v>
      </c>
      <c r="Z3087" s="21" t="str">
        <f t="shared" si="323"/>
        <v>Tuesday</v>
      </c>
      <c r="AA3087" s="21" t="str">
        <f t="shared" si="324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3087</v>
      </c>
      <c r="B3088" s="21" t="s">
        <v>4721</v>
      </c>
      <c r="C3088" s="30">
        <v>45926</v>
      </c>
      <c r="D3088" s="30">
        <v>45936</v>
      </c>
      <c r="E3088" s="47">
        <v>214.5</v>
      </c>
      <c r="F3088" s="47">
        <f t="shared" si="319"/>
        <v>18876</v>
      </c>
      <c r="G3088" s="48">
        <f t="shared" si="320"/>
        <v>18876</v>
      </c>
      <c r="H3088" s="21">
        <v>115555</v>
      </c>
      <c r="I3088" s="21" t="s">
        <v>4536</v>
      </c>
      <c r="J3088" s="21">
        <v>1</v>
      </c>
      <c r="K3088" s="21">
        <v>1</v>
      </c>
      <c r="L3088" s="21">
        <f t="shared" si="321"/>
        <v>0</v>
      </c>
      <c r="M3088" s="21" t="s">
        <v>5023</v>
      </c>
      <c r="N3088" s="30">
        <v>45937</v>
      </c>
      <c r="O3088" s="48">
        <v>24453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22"/>
        <v>4</v>
      </c>
      <c r="Z3088" s="21" t="str">
        <f t="shared" si="323"/>
        <v>Tuesday</v>
      </c>
      <c r="AA3088" s="21" t="str">
        <f t="shared" si="324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3088</v>
      </c>
      <c r="B3089" s="21" t="s">
        <v>4721</v>
      </c>
      <c r="C3089" s="30">
        <v>45926</v>
      </c>
      <c r="D3089" s="30">
        <v>45936</v>
      </c>
      <c r="E3089" s="47">
        <v>219</v>
      </c>
      <c r="F3089" s="47">
        <f t="shared" si="319"/>
        <v>19272</v>
      </c>
      <c r="G3089" s="48">
        <f t="shared" si="320"/>
        <v>19272</v>
      </c>
      <c r="H3089" s="21">
        <v>117339</v>
      </c>
      <c r="I3089" s="21" t="s">
        <v>4537</v>
      </c>
      <c r="J3089" s="21">
        <v>1</v>
      </c>
      <c r="K3089" s="21">
        <v>1</v>
      </c>
      <c r="L3089" s="21">
        <f t="shared" si="321"/>
        <v>0</v>
      </c>
      <c r="M3089" s="21" t="s">
        <v>5023</v>
      </c>
      <c r="N3089" s="30">
        <v>45937</v>
      </c>
      <c r="O3089" s="48">
        <v>24966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2"/>
        <v>4</v>
      </c>
      <c r="Z3089" s="21" t="str">
        <f t="shared" si="323"/>
        <v>Tuesday</v>
      </c>
      <c r="AA3089" s="21" t="str">
        <f t="shared" si="324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3089</v>
      </c>
      <c r="B3090" s="21" t="s">
        <v>4721</v>
      </c>
      <c r="C3090" s="30">
        <v>45926</v>
      </c>
      <c r="D3090" s="30">
        <v>45936</v>
      </c>
      <c r="E3090" s="47">
        <v>285.60000000000002</v>
      </c>
      <c r="F3090" s="47">
        <f t="shared" si="319"/>
        <v>25132.800000000003</v>
      </c>
      <c r="G3090" s="48">
        <f t="shared" si="320"/>
        <v>25132.800000000003</v>
      </c>
      <c r="H3090" s="21">
        <v>119806</v>
      </c>
      <c r="I3090" s="21" t="s">
        <v>4538</v>
      </c>
      <c r="J3090" s="21">
        <v>1</v>
      </c>
      <c r="K3090" s="21">
        <v>1</v>
      </c>
      <c r="L3090" s="21">
        <f t="shared" si="321"/>
        <v>0</v>
      </c>
      <c r="M3090" s="21" t="s">
        <v>4920</v>
      </c>
      <c r="N3090" s="30">
        <v>45937</v>
      </c>
      <c r="O3090" s="48">
        <v>30991.68</v>
      </c>
      <c r="P3090" s="21" t="s">
        <v>276</v>
      </c>
      <c r="Q3090" s="21">
        <v>58156565795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Pune</v>
      </c>
      <c r="W3090" s="38"/>
      <c r="X3090" s="30">
        <v>45938</v>
      </c>
      <c r="Y3090" s="21">
        <f t="shared" si="322"/>
        <v>1</v>
      </c>
      <c r="Z3090" s="21" t="str">
        <f t="shared" si="323"/>
        <v>Tuesday</v>
      </c>
      <c r="AA3090" s="21" t="str">
        <f t="shared" si="324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3090</v>
      </c>
      <c r="B3091" s="21" t="s">
        <v>4721</v>
      </c>
      <c r="C3091" s="30">
        <v>45926</v>
      </c>
      <c r="D3091" s="30">
        <v>45936</v>
      </c>
      <c r="E3091" s="47">
        <v>98.7</v>
      </c>
      <c r="F3091" s="47">
        <f t="shared" si="319"/>
        <v>8685.6</v>
      </c>
      <c r="G3091" s="48">
        <f t="shared" si="320"/>
        <v>8685.6</v>
      </c>
      <c r="H3091" s="21">
        <v>123110</v>
      </c>
      <c r="I3091" s="21" t="s">
        <v>4539</v>
      </c>
      <c r="J3091" s="21">
        <v>1</v>
      </c>
      <c r="K3091" s="21">
        <v>1</v>
      </c>
      <c r="L3091" s="21">
        <f t="shared" si="321"/>
        <v>0</v>
      </c>
      <c r="M3091" s="21" t="s">
        <v>5023</v>
      </c>
      <c r="N3091" s="30">
        <v>45937</v>
      </c>
      <c r="O3091" s="48">
        <v>12055.5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22"/>
        <v>4</v>
      </c>
      <c r="Z3091" s="21" t="str">
        <f t="shared" si="323"/>
        <v>Tuesday</v>
      </c>
      <c r="AA3091" s="21" t="str">
        <f t="shared" si="324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3091</v>
      </c>
      <c r="B3092" s="21" t="s">
        <v>4721</v>
      </c>
      <c r="C3092" s="30">
        <v>45926</v>
      </c>
      <c r="D3092" s="30">
        <v>45936</v>
      </c>
      <c r="E3092" s="47">
        <v>100.1</v>
      </c>
      <c r="F3092" s="47">
        <f t="shared" si="319"/>
        <v>8808.7999999999993</v>
      </c>
      <c r="G3092" s="48">
        <f t="shared" si="320"/>
        <v>8808.7999999999993</v>
      </c>
      <c r="H3092" s="21">
        <v>123116</v>
      </c>
      <c r="I3092" s="21" t="s">
        <v>4540</v>
      </c>
      <c r="J3092" s="21">
        <v>1</v>
      </c>
      <c r="K3092" s="21">
        <v>1</v>
      </c>
      <c r="L3092" s="21">
        <f t="shared" si="321"/>
        <v>0</v>
      </c>
      <c r="M3092" s="21" t="s">
        <v>4866</v>
      </c>
      <c r="N3092" s="30">
        <v>45937</v>
      </c>
      <c r="O3092" s="48">
        <v>15015</v>
      </c>
      <c r="P3092" s="21" t="s">
        <v>621</v>
      </c>
      <c r="Q3092" s="21">
        <v>58156569730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Hyderabad</v>
      </c>
      <c r="W3092" s="38"/>
      <c r="X3092" s="30">
        <v>45938</v>
      </c>
      <c r="Y3092" s="21">
        <f t="shared" si="322"/>
        <v>1</v>
      </c>
      <c r="Z3092" s="21" t="str">
        <f t="shared" si="323"/>
        <v>Tuesday</v>
      </c>
      <c r="AA3092" s="21" t="str">
        <f t="shared" si="324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3092</v>
      </c>
      <c r="B3093" s="21" t="s">
        <v>4721</v>
      </c>
      <c r="C3093" s="30">
        <v>45926</v>
      </c>
      <c r="D3093" s="30">
        <v>45936</v>
      </c>
      <c r="E3093" s="47">
        <v>250.6</v>
      </c>
      <c r="F3093" s="47">
        <f t="shared" si="319"/>
        <v>22052.799999999999</v>
      </c>
      <c r="G3093" s="48">
        <f t="shared" si="320"/>
        <v>22052.799999999999</v>
      </c>
      <c r="H3093" s="21">
        <v>123128</v>
      </c>
      <c r="I3093" s="21" t="s">
        <v>4541</v>
      </c>
      <c r="J3093" s="21">
        <v>1</v>
      </c>
      <c r="K3093" s="21">
        <v>1</v>
      </c>
      <c r="L3093" s="21">
        <f t="shared" si="321"/>
        <v>0</v>
      </c>
      <c r="M3093" s="21" t="s">
        <v>4912</v>
      </c>
      <c r="N3093" s="30">
        <v>45937</v>
      </c>
      <c r="O3093" s="48">
        <v>33294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Kolkata</v>
      </c>
      <c r="W3093" s="38"/>
      <c r="X3093" s="30">
        <v>45939</v>
      </c>
      <c r="Y3093" s="21">
        <f t="shared" si="322"/>
        <v>2</v>
      </c>
      <c r="Z3093" s="21" t="str">
        <f t="shared" si="323"/>
        <v>Tuesday</v>
      </c>
      <c r="AA3093" s="21" t="str">
        <f t="shared" si="324"/>
        <v>Thursday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3093</v>
      </c>
      <c r="B3094" s="21" t="s">
        <v>4721</v>
      </c>
      <c r="C3094" s="30">
        <v>45926</v>
      </c>
      <c r="D3094" s="30">
        <v>45936</v>
      </c>
      <c r="E3094" s="47">
        <v>185.5</v>
      </c>
      <c r="F3094" s="47">
        <f t="shared" si="319"/>
        <v>16324</v>
      </c>
      <c r="G3094" s="48">
        <f t="shared" si="320"/>
        <v>16324</v>
      </c>
      <c r="H3094" s="21">
        <v>125226</v>
      </c>
      <c r="I3094" s="21" t="s">
        <v>4542</v>
      </c>
      <c r="J3094" s="21">
        <v>1</v>
      </c>
      <c r="K3094" s="21">
        <v>1</v>
      </c>
      <c r="L3094" s="21">
        <f t="shared" si="321"/>
        <v>0</v>
      </c>
      <c r="M3094" s="21" t="s">
        <v>5023</v>
      </c>
      <c r="N3094" s="30">
        <v>45937</v>
      </c>
      <c r="O3094" s="48">
        <v>22657.5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22"/>
        <v>4</v>
      </c>
      <c r="Z3094" s="21" t="str">
        <f t="shared" si="323"/>
        <v>Tuesday</v>
      </c>
      <c r="AA3094" s="21" t="str">
        <f t="shared" si="324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3094</v>
      </c>
      <c r="B3095" s="21" t="s">
        <v>4721</v>
      </c>
      <c r="C3095" s="30">
        <v>45926</v>
      </c>
      <c r="D3095" s="30">
        <v>45936</v>
      </c>
      <c r="E3095" s="47">
        <v>217.7</v>
      </c>
      <c r="F3095" s="47">
        <f t="shared" si="319"/>
        <v>19157.599999999999</v>
      </c>
      <c r="G3095" s="48">
        <f t="shared" si="320"/>
        <v>19157.599999999999</v>
      </c>
      <c r="H3095" s="21">
        <v>126622</v>
      </c>
      <c r="I3095" s="21" t="s">
        <v>4543</v>
      </c>
      <c r="J3095" s="21">
        <v>1</v>
      </c>
      <c r="K3095" s="21">
        <v>1</v>
      </c>
      <c r="L3095" s="21">
        <f t="shared" si="321"/>
        <v>0</v>
      </c>
      <c r="M3095" s="21" t="s">
        <v>5023</v>
      </c>
      <c r="N3095" s="30">
        <v>45937</v>
      </c>
      <c r="O3095" s="48">
        <v>26590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2"/>
        <v>4</v>
      </c>
      <c r="Z3095" s="21" t="str">
        <f t="shared" si="323"/>
        <v>Tuesday</v>
      </c>
      <c r="AA3095" s="21" t="str">
        <f t="shared" si="324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3095</v>
      </c>
      <c r="B3096" s="21" t="s">
        <v>4721</v>
      </c>
      <c r="C3096" s="30">
        <v>45926</v>
      </c>
      <c r="D3096" s="30">
        <v>45936</v>
      </c>
      <c r="E3096" s="47">
        <v>219</v>
      </c>
      <c r="F3096" s="47">
        <f t="shared" si="319"/>
        <v>19272</v>
      </c>
      <c r="G3096" s="48">
        <f t="shared" si="320"/>
        <v>19272</v>
      </c>
      <c r="H3096" s="21">
        <v>126633</v>
      </c>
      <c r="I3096" s="21" t="s">
        <v>4544</v>
      </c>
      <c r="J3096" s="21">
        <v>1</v>
      </c>
      <c r="K3096" s="21">
        <v>1</v>
      </c>
      <c r="L3096" s="21">
        <f t="shared" si="321"/>
        <v>0</v>
      </c>
      <c r="M3096" s="21" t="s">
        <v>4912</v>
      </c>
      <c r="N3096" s="30">
        <v>45937</v>
      </c>
      <c r="O3096" s="48">
        <v>27156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22"/>
        <v>2</v>
      </c>
      <c r="Z3096" s="21" t="str">
        <f t="shared" si="323"/>
        <v>Tuesday</v>
      </c>
      <c r="AA3096" s="21" t="str">
        <f t="shared" si="324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3096</v>
      </c>
      <c r="B3097" s="21" t="s">
        <v>4721</v>
      </c>
      <c r="C3097" s="30">
        <v>45926</v>
      </c>
      <c r="D3097" s="30">
        <v>45936</v>
      </c>
      <c r="E3097" s="47">
        <v>198.1</v>
      </c>
      <c r="F3097" s="47">
        <f t="shared" si="319"/>
        <v>17432.8</v>
      </c>
      <c r="G3097" s="48">
        <f t="shared" si="320"/>
        <v>17432.8</v>
      </c>
      <c r="H3097" s="21">
        <v>127608</v>
      </c>
      <c r="I3097" s="21" t="s">
        <v>4545</v>
      </c>
      <c r="J3097" s="21">
        <v>1</v>
      </c>
      <c r="K3097" s="21">
        <v>1</v>
      </c>
      <c r="L3097" s="21">
        <f t="shared" si="321"/>
        <v>0</v>
      </c>
      <c r="M3097" s="21" t="s">
        <v>4912</v>
      </c>
      <c r="N3097" s="30">
        <v>45937</v>
      </c>
      <c r="O3097" s="48">
        <v>26319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2"/>
        <v>2</v>
      </c>
      <c r="Z3097" s="21" t="str">
        <f t="shared" si="323"/>
        <v>Tuesday</v>
      </c>
      <c r="AA3097" s="21" t="str">
        <f t="shared" si="324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3097</v>
      </c>
      <c r="B3098" s="21" t="s">
        <v>4721</v>
      </c>
      <c r="C3098" s="30">
        <v>45926</v>
      </c>
      <c r="D3098" s="30">
        <v>45936</v>
      </c>
      <c r="E3098" s="47">
        <v>212.1</v>
      </c>
      <c r="F3098" s="47">
        <f t="shared" si="319"/>
        <v>18664.8</v>
      </c>
      <c r="G3098" s="48">
        <f t="shared" si="320"/>
        <v>18664.8</v>
      </c>
      <c r="H3098" s="21">
        <v>127618</v>
      </c>
      <c r="I3098" s="21" t="s">
        <v>4546</v>
      </c>
      <c r="J3098" s="21">
        <v>1</v>
      </c>
      <c r="K3098" s="21">
        <v>1</v>
      </c>
      <c r="L3098" s="21">
        <f t="shared" si="321"/>
        <v>0</v>
      </c>
      <c r="M3098" s="21" t="s">
        <v>5023</v>
      </c>
      <c r="N3098" s="30">
        <v>45937</v>
      </c>
      <c r="O3098" s="48">
        <v>25906.5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2"/>
        <v>4</v>
      </c>
      <c r="Z3098" s="21" t="str">
        <f t="shared" si="323"/>
        <v>Tuesday</v>
      </c>
      <c r="AA3098" s="21" t="str">
        <f t="shared" si="324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3098</v>
      </c>
      <c r="B3099" s="21" t="s">
        <v>4721</v>
      </c>
      <c r="C3099" s="30">
        <v>45926</v>
      </c>
      <c r="D3099" s="30">
        <v>45936</v>
      </c>
      <c r="E3099" s="47">
        <v>217.7</v>
      </c>
      <c r="F3099" s="47">
        <f t="shared" si="319"/>
        <v>19157.599999999999</v>
      </c>
      <c r="G3099" s="48">
        <f t="shared" si="320"/>
        <v>19157.599999999999</v>
      </c>
      <c r="H3099" s="21">
        <v>128026</v>
      </c>
      <c r="I3099" s="21" t="s">
        <v>4547</v>
      </c>
      <c r="J3099" s="21">
        <v>1</v>
      </c>
      <c r="K3099" s="21">
        <v>1</v>
      </c>
      <c r="L3099" s="21">
        <f t="shared" si="321"/>
        <v>0</v>
      </c>
      <c r="M3099" s="21" t="s">
        <v>5023</v>
      </c>
      <c r="N3099" s="30">
        <v>45937</v>
      </c>
      <c r="O3099" s="48">
        <v>26590.5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2"/>
        <v>4</v>
      </c>
      <c r="Z3099" s="21" t="str">
        <f t="shared" si="323"/>
        <v>Tuesday</v>
      </c>
      <c r="AA3099" s="21" t="str">
        <f t="shared" si="324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3099</v>
      </c>
      <c r="B3100" s="21" t="s">
        <v>4721</v>
      </c>
      <c r="C3100" s="30">
        <v>45926</v>
      </c>
      <c r="D3100" s="30">
        <v>45936</v>
      </c>
      <c r="E3100" s="47">
        <v>123.2</v>
      </c>
      <c r="F3100" s="47">
        <f t="shared" si="319"/>
        <v>10841.6</v>
      </c>
      <c r="G3100" s="48">
        <f t="shared" si="320"/>
        <v>10841.6</v>
      </c>
      <c r="H3100" s="21">
        <v>128811</v>
      </c>
      <c r="I3100" s="21" t="s">
        <v>4548</v>
      </c>
      <c r="J3100" s="21">
        <v>1</v>
      </c>
      <c r="K3100" s="21">
        <v>1</v>
      </c>
      <c r="L3100" s="21">
        <f t="shared" si="321"/>
        <v>0</v>
      </c>
      <c r="M3100" s="21" t="s">
        <v>5023</v>
      </c>
      <c r="N3100" s="30">
        <v>45937</v>
      </c>
      <c r="O3100" s="48">
        <v>15048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2"/>
        <v>4</v>
      </c>
      <c r="Z3100" s="21" t="str">
        <f t="shared" si="323"/>
        <v>Tuesday</v>
      </c>
      <c r="AA3100" s="21" t="str">
        <f t="shared" si="324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3100</v>
      </c>
      <c r="B3101" s="21" t="s">
        <v>4721</v>
      </c>
      <c r="C3101" s="30">
        <v>45926</v>
      </c>
      <c r="D3101" s="30">
        <v>45936</v>
      </c>
      <c r="E3101" s="47">
        <v>86.8</v>
      </c>
      <c r="F3101" s="47">
        <f t="shared" si="319"/>
        <v>7638.4</v>
      </c>
      <c r="G3101" s="48">
        <f t="shared" si="320"/>
        <v>7638.4</v>
      </c>
      <c r="H3101" s="21">
        <v>130213</v>
      </c>
      <c r="I3101" s="21" t="s">
        <v>4549</v>
      </c>
      <c r="J3101" s="21">
        <v>1</v>
      </c>
      <c r="K3101" s="21">
        <v>1</v>
      </c>
      <c r="L3101" s="21">
        <f t="shared" si="321"/>
        <v>0</v>
      </c>
      <c r="M3101" s="21" t="s">
        <v>5023</v>
      </c>
      <c r="N3101" s="30">
        <v>45937</v>
      </c>
      <c r="O3101" s="48">
        <v>10602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2"/>
        <v>4</v>
      </c>
      <c r="Z3101" s="21" t="str">
        <f t="shared" si="323"/>
        <v>Tuesday</v>
      </c>
      <c r="AA3101" s="21" t="str">
        <f t="shared" si="324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3101</v>
      </c>
      <c r="B3102" s="21" t="s">
        <v>4721</v>
      </c>
      <c r="C3102" s="30">
        <v>45926</v>
      </c>
      <c r="D3102" s="30">
        <v>45936</v>
      </c>
      <c r="E3102" s="47">
        <v>145.6</v>
      </c>
      <c r="F3102" s="47">
        <f t="shared" si="319"/>
        <v>12812.8</v>
      </c>
      <c r="G3102" s="48">
        <f t="shared" si="320"/>
        <v>12812.8</v>
      </c>
      <c r="H3102" s="21">
        <v>137221</v>
      </c>
      <c r="I3102" s="21" t="s">
        <v>4550</v>
      </c>
      <c r="J3102" s="21">
        <v>1</v>
      </c>
      <c r="K3102" s="21">
        <v>1</v>
      </c>
      <c r="L3102" s="21">
        <f t="shared" si="321"/>
        <v>0</v>
      </c>
      <c r="M3102" s="21" t="s">
        <v>4912</v>
      </c>
      <c r="N3102" s="30">
        <v>45937</v>
      </c>
      <c r="O3102" s="48">
        <v>19344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Kolkata</v>
      </c>
      <c r="W3102" s="38"/>
      <c r="X3102" s="30">
        <v>45939</v>
      </c>
      <c r="Y3102" s="21">
        <f t="shared" si="322"/>
        <v>2</v>
      </c>
      <c r="Z3102" s="21" t="str">
        <f t="shared" si="323"/>
        <v>Tuesday</v>
      </c>
      <c r="AA3102" s="21" t="str">
        <f t="shared" si="324"/>
        <v>Thursday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3102</v>
      </c>
      <c r="B3103" s="21" t="s">
        <v>4721</v>
      </c>
      <c r="C3103" s="30">
        <v>45926</v>
      </c>
      <c r="D3103" s="30">
        <v>45936</v>
      </c>
      <c r="E3103" s="47">
        <v>185.5</v>
      </c>
      <c r="F3103" s="47">
        <f t="shared" si="319"/>
        <v>16324</v>
      </c>
      <c r="G3103" s="48">
        <f t="shared" si="320"/>
        <v>16324</v>
      </c>
      <c r="H3103" s="21" t="s">
        <v>4551</v>
      </c>
      <c r="I3103" s="21" t="s">
        <v>4665</v>
      </c>
      <c r="J3103" s="21">
        <v>1</v>
      </c>
      <c r="K3103" s="21">
        <v>1</v>
      </c>
      <c r="L3103" s="21">
        <f t="shared" si="321"/>
        <v>0</v>
      </c>
      <c r="M3103" s="21" t="s">
        <v>5304</v>
      </c>
      <c r="N3103" s="30">
        <v>45955</v>
      </c>
      <c r="O3103" s="48">
        <v>23651.25</v>
      </c>
      <c r="P3103" s="21" t="s">
        <v>1133</v>
      </c>
      <c r="Q3103" s="54">
        <v>58157407534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Kerala</v>
      </c>
      <c r="W3103" s="38"/>
      <c r="X3103" s="30">
        <v>45957</v>
      </c>
      <c r="Y3103" s="21">
        <f t="shared" si="322"/>
        <v>2</v>
      </c>
      <c r="Z3103" s="21" t="str">
        <f t="shared" si="323"/>
        <v>Saturday</v>
      </c>
      <c r="AA3103" s="21" t="str">
        <f t="shared" si="324"/>
        <v>Monday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3103</v>
      </c>
      <c r="B3104" s="21" t="s">
        <v>4721</v>
      </c>
      <c r="C3104" s="30">
        <v>45926</v>
      </c>
      <c r="D3104" s="30">
        <v>45936</v>
      </c>
      <c r="E3104" s="47">
        <v>95.2</v>
      </c>
      <c r="F3104" s="47">
        <f t="shared" si="319"/>
        <v>8377.6</v>
      </c>
      <c r="G3104" s="48">
        <f t="shared" si="320"/>
        <v>8377.6</v>
      </c>
      <c r="H3104" s="21">
        <v>141703</v>
      </c>
      <c r="I3104" s="21" t="s">
        <v>3934</v>
      </c>
      <c r="J3104" s="21">
        <v>1</v>
      </c>
      <c r="K3104" s="21">
        <v>1</v>
      </c>
      <c r="L3104" s="21">
        <f t="shared" si="321"/>
        <v>0</v>
      </c>
      <c r="M3104" s="21" t="s">
        <v>4866</v>
      </c>
      <c r="N3104" s="30">
        <v>45937</v>
      </c>
      <c r="O3104" s="48">
        <v>14280</v>
      </c>
      <c r="P3104" s="21" t="s">
        <v>621</v>
      </c>
      <c r="Q3104" s="21">
        <v>58156569730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Hyderabad</v>
      </c>
      <c r="W3104" s="38"/>
      <c r="X3104" s="30">
        <v>45938</v>
      </c>
      <c r="Y3104" s="21">
        <f t="shared" si="322"/>
        <v>1</v>
      </c>
      <c r="Z3104" s="21" t="str">
        <f t="shared" si="323"/>
        <v>Tuesday</v>
      </c>
      <c r="AA3104" s="21" t="str">
        <f t="shared" si="324"/>
        <v>Wednesday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3104</v>
      </c>
      <c r="B3105" s="21" t="s">
        <v>4721</v>
      </c>
      <c r="C3105" s="30">
        <v>45926</v>
      </c>
      <c r="D3105" s="30">
        <v>45936</v>
      </c>
      <c r="E3105" s="47">
        <v>153</v>
      </c>
      <c r="F3105" s="47">
        <f t="shared" si="319"/>
        <v>13464</v>
      </c>
      <c r="G3105" s="48">
        <f t="shared" si="320"/>
        <v>13464</v>
      </c>
      <c r="H3105" s="21">
        <v>141717</v>
      </c>
      <c r="I3105" s="21" t="s">
        <v>4552</v>
      </c>
      <c r="J3105" s="21">
        <v>1</v>
      </c>
      <c r="K3105" s="21">
        <v>1</v>
      </c>
      <c r="L3105" s="21">
        <f t="shared" si="321"/>
        <v>0</v>
      </c>
      <c r="M3105" s="21" t="s">
        <v>5023</v>
      </c>
      <c r="N3105" s="30">
        <v>45937</v>
      </c>
      <c r="O3105" s="48">
        <v>17442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2"/>
        <v>4</v>
      </c>
      <c r="Z3105" s="21" t="str">
        <f t="shared" si="323"/>
        <v>Tuesday</v>
      </c>
      <c r="AA3105" s="21" t="str">
        <f t="shared" si="324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3105</v>
      </c>
      <c r="B3106" s="21" t="s">
        <v>4721</v>
      </c>
      <c r="C3106" s="30">
        <v>45926</v>
      </c>
      <c r="D3106" s="30">
        <v>45936</v>
      </c>
      <c r="E3106" s="47">
        <v>205.1</v>
      </c>
      <c r="F3106" s="47">
        <f t="shared" si="319"/>
        <v>18048.8</v>
      </c>
      <c r="G3106" s="48">
        <f t="shared" si="320"/>
        <v>18048.8</v>
      </c>
      <c r="H3106" s="21">
        <v>141734</v>
      </c>
      <c r="I3106" s="21" t="s">
        <v>4553</v>
      </c>
      <c r="J3106" s="21">
        <v>1</v>
      </c>
      <c r="K3106" s="21">
        <v>1</v>
      </c>
      <c r="L3106" s="21">
        <f t="shared" si="321"/>
        <v>0</v>
      </c>
      <c r="M3106" s="21" t="s">
        <v>4912</v>
      </c>
      <c r="N3106" s="30">
        <v>45937</v>
      </c>
      <c r="O3106" s="48">
        <v>27249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2"/>
        <v>2</v>
      </c>
      <c r="Z3106" s="21" t="str">
        <f t="shared" si="323"/>
        <v>Tuesday</v>
      </c>
      <c r="AA3106" s="21" t="str">
        <f t="shared" si="324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3106</v>
      </c>
      <c r="B3107" s="21" t="s">
        <v>4721</v>
      </c>
      <c r="C3107" s="30">
        <v>45926</v>
      </c>
      <c r="D3107" s="30">
        <v>45936</v>
      </c>
      <c r="E3107" s="47">
        <v>181.5</v>
      </c>
      <c r="F3107" s="47">
        <f t="shared" si="319"/>
        <v>15972</v>
      </c>
      <c r="G3107" s="48">
        <f t="shared" si="320"/>
        <v>15972</v>
      </c>
      <c r="H3107" s="21">
        <v>142111</v>
      </c>
      <c r="I3107" s="21" t="s">
        <v>4554</v>
      </c>
      <c r="J3107" s="21">
        <v>1</v>
      </c>
      <c r="K3107" s="21">
        <v>1</v>
      </c>
      <c r="L3107" s="21">
        <f t="shared" si="321"/>
        <v>0</v>
      </c>
      <c r="M3107" s="21" t="s">
        <v>5023</v>
      </c>
      <c r="N3107" s="30">
        <v>45937</v>
      </c>
      <c r="O3107" s="48">
        <v>20691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22"/>
        <v>4</v>
      </c>
      <c r="Z3107" s="21" t="str">
        <f t="shared" si="323"/>
        <v>Tuesday</v>
      </c>
      <c r="AA3107" s="21" t="str">
        <f t="shared" si="324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3107</v>
      </c>
      <c r="B3108" s="21" t="s">
        <v>4721</v>
      </c>
      <c r="C3108" s="30">
        <v>45926</v>
      </c>
      <c r="D3108" s="30">
        <v>45936</v>
      </c>
      <c r="E3108" s="47">
        <v>148.5</v>
      </c>
      <c r="F3108" s="47">
        <f t="shared" si="319"/>
        <v>13068</v>
      </c>
      <c r="G3108" s="48">
        <f t="shared" si="320"/>
        <v>13068</v>
      </c>
      <c r="H3108" s="21">
        <v>145209</v>
      </c>
      <c r="I3108" s="21" t="s">
        <v>4555</v>
      </c>
      <c r="J3108" s="21">
        <v>1</v>
      </c>
      <c r="K3108" s="21">
        <v>1</v>
      </c>
      <c r="L3108" s="21">
        <f t="shared" si="321"/>
        <v>0</v>
      </c>
      <c r="M3108" s="21" t="s">
        <v>4912</v>
      </c>
      <c r="N3108" s="30">
        <v>45937</v>
      </c>
      <c r="O3108" s="48">
        <v>18414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22"/>
        <v>2</v>
      </c>
      <c r="Z3108" s="21" t="str">
        <f t="shared" si="323"/>
        <v>Tuesday</v>
      </c>
      <c r="AA3108" s="21" t="str">
        <f t="shared" si="324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3108</v>
      </c>
      <c r="B3109" s="21" t="s">
        <v>4721</v>
      </c>
      <c r="C3109" s="30">
        <v>45926</v>
      </c>
      <c r="D3109" s="30">
        <v>45936</v>
      </c>
      <c r="E3109" s="47">
        <v>107.1</v>
      </c>
      <c r="F3109" s="47">
        <f t="shared" si="319"/>
        <v>9424.7999999999993</v>
      </c>
      <c r="G3109" s="48">
        <f t="shared" si="320"/>
        <v>9424.7999999999993</v>
      </c>
      <c r="H3109" s="21">
        <v>160908</v>
      </c>
      <c r="I3109" s="21" t="s">
        <v>4556</v>
      </c>
      <c r="J3109" s="21">
        <v>1</v>
      </c>
      <c r="K3109" s="21">
        <v>1</v>
      </c>
      <c r="L3109" s="21">
        <f t="shared" si="321"/>
        <v>0</v>
      </c>
      <c r="M3109" s="21" t="s">
        <v>4920</v>
      </c>
      <c r="N3109" s="30">
        <v>45937</v>
      </c>
      <c r="O3109" s="48">
        <v>11621.88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22"/>
        <v>1</v>
      </c>
      <c r="Z3109" s="21" t="str">
        <f t="shared" si="323"/>
        <v>Tuesday</v>
      </c>
      <c r="AA3109" s="21" t="str">
        <f t="shared" si="324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3109</v>
      </c>
      <c r="B3110" s="21" t="s">
        <v>4721</v>
      </c>
      <c r="C3110" s="30">
        <v>45926</v>
      </c>
      <c r="D3110" s="30">
        <v>45936</v>
      </c>
      <c r="E3110" s="47">
        <v>187.5</v>
      </c>
      <c r="F3110" s="47">
        <f t="shared" si="319"/>
        <v>16500</v>
      </c>
      <c r="G3110" s="48">
        <f t="shared" si="320"/>
        <v>16500</v>
      </c>
      <c r="H3110" s="21">
        <v>160909</v>
      </c>
      <c r="I3110" s="21" t="s">
        <v>4557</v>
      </c>
      <c r="J3110" s="21">
        <v>1</v>
      </c>
      <c r="K3110" s="21">
        <v>1</v>
      </c>
      <c r="L3110" s="21">
        <f t="shared" si="321"/>
        <v>0</v>
      </c>
      <c r="M3110" s="21" t="s">
        <v>4920</v>
      </c>
      <c r="N3110" s="30">
        <v>45937</v>
      </c>
      <c r="O3110" s="48">
        <v>18990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2"/>
        <v>1</v>
      </c>
      <c r="Z3110" s="21" t="str">
        <f t="shared" si="323"/>
        <v>Tuesday</v>
      </c>
      <c r="AA3110" s="21" t="str">
        <f t="shared" si="324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3110</v>
      </c>
      <c r="B3111" s="21" t="s">
        <v>4721</v>
      </c>
      <c r="C3111" s="30">
        <v>45926</v>
      </c>
      <c r="D3111" s="30">
        <v>45936</v>
      </c>
      <c r="E3111" s="47">
        <v>193.2</v>
      </c>
      <c r="F3111" s="47">
        <f t="shared" si="319"/>
        <v>17001.599999999999</v>
      </c>
      <c r="G3111" s="48">
        <f t="shared" si="320"/>
        <v>17001.599999999999</v>
      </c>
      <c r="H3111" s="21">
        <v>300326</v>
      </c>
      <c r="I3111" s="21" t="s">
        <v>3942</v>
      </c>
      <c r="J3111" s="21">
        <v>1</v>
      </c>
      <c r="K3111" s="21">
        <v>1</v>
      </c>
      <c r="L3111" s="21">
        <f t="shared" si="321"/>
        <v>0</v>
      </c>
      <c r="M3111" s="21" t="s">
        <v>4962</v>
      </c>
      <c r="N3111" s="30">
        <v>45937</v>
      </c>
      <c r="O3111" s="48">
        <v>0</v>
      </c>
      <c r="P3111" s="21" t="s">
        <v>2170</v>
      </c>
      <c r="Q3111" s="21">
        <v>58156573495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Gujrat</v>
      </c>
      <c r="W3111" s="38"/>
      <c r="X3111" s="30">
        <v>45939</v>
      </c>
      <c r="Y3111" s="21">
        <f t="shared" si="322"/>
        <v>2</v>
      </c>
      <c r="Z3111" s="21" t="str">
        <f t="shared" si="323"/>
        <v>Tuesday</v>
      </c>
      <c r="AA3111" s="21" t="str">
        <f t="shared" si="324"/>
        <v>Thursday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3111</v>
      </c>
      <c r="B3112" s="21" t="s">
        <v>4721</v>
      </c>
      <c r="C3112" s="30">
        <v>45926</v>
      </c>
      <c r="D3112" s="30">
        <v>45936</v>
      </c>
      <c r="E3112" s="47">
        <v>321.75</v>
      </c>
      <c r="F3112" s="47">
        <f t="shared" si="319"/>
        <v>28314</v>
      </c>
      <c r="G3112" s="48">
        <f t="shared" si="320"/>
        <v>56628</v>
      </c>
      <c r="H3112" s="21">
        <v>307640</v>
      </c>
      <c r="I3112" s="21" t="s">
        <v>4262</v>
      </c>
      <c r="J3112" s="21">
        <v>2</v>
      </c>
      <c r="K3112" s="21">
        <v>2</v>
      </c>
      <c r="L3112" s="21">
        <f t="shared" si="321"/>
        <v>0</v>
      </c>
      <c r="M3112" s="21" t="s">
        <v>4855</v>
      </c>
      <c r="N3112" s="30">
        <v>45937</v>
      </c>
      <c r="O3112" s="48">
        <v>73359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2"/>
        <v>1</v>
      </c>
      <c r="Z3112" s="21" t="str">
        <f t="shared" si="323"/>
        <v>Tuesday</v>
      </c>
      <c r="AA3112" s="21" t="str">
        <f t="shared" si="324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3112</v>
      </c>
      <c r="B3113" s="21" t="s">
        <v>4721</v>
      </c>
      <c r="C3113" s="30">
        <v>45926</v>
      </c>
      <c r="D3113" s="30">
        <v>45936</v>
      </c>
      <c r="E3113" s="47">
        <v>282</v>
      </c>
      <c r="F3113" s="47">
        <f t="shared" si="319"/>
        <v>24816</v>
      </c>
      <c r="G3113" s="48">
        <f t="shared" si="320"/>
        <v>24816</v>
      </c>
      <c r="H3113" s="21">
        <v>302048</v>
      </c>
      <c r="I3113" s="21" t="s">
        <v>4559</v>
      </c>
      <c r="J3113" s="21">
        <v>1</v>
      </c>
      <c r="K3113" s="21">
        <v>1</v>
      </c>
      <c r="L3113" s="21">
        <f t="shared" si="321"/>
        <v>0</v>
      </c>
      <c r="M3113" s="21" t="s">
        <v>4905</v>
      </c>
      <c r="N3113" s="30">
        <v>45937</v>
      </c>
      <c r="O3113" s="48">
        <v>34968</v>
      </c>
      <c r="P3113" s="21" t="s">
        <v>1134</v>
      </c>
      <c r="Q3113" s="21">
        <v>58156567700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45941</v>
      </c>
      <c r="Y3113" s="21">
        <f t="shared" si="322"/>
        <v>4</v>
      </c>
      <c r="Z3113" s="21" t="str">
        <f t="shared" si="323"/>
        <v>Tuesday</v>
      </c>
      <c r="AA3113" s="21" t="str">
        <f t="shared" si="324"/>
        <v>Saturday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3113</v>
      </c>
      <c r="B3114" s="21" t="s">
        <v>4721</v>
      </c>
      <c r="C3114" s="30">
        <v>45926</v>
      </c>
      <c r="D3114" s="30">
        <v>45936</v>
      </c>
      <c r="E3114" s="47">
        <v>267.39999999999998</v>
      </c>
      <c r="F3114" s="47">
        <f t="shared" si="319"/>
        <v>23531.199999999997</v>
      </c>
      <c r="G3114" s="48">
        <f t="shared" si="320"/>
        <v>23531.199999999997</v>
      </c>
      <c r="H3114" s="21">
        <v>302120</v>
      </c>
      <c r="I3114" s="21" t="s">
        <v>4560</v>
      </c>
      <c r="J3114" s="21">
        <v>1</v>
      </c>
      <c r="K3114" s="21">
        <v>1</v>
      </c>
      <c r="L3114" s="21">
        <f t="shared" si="321"/>
        <v>0</v>
      </c>
      <c r="M3114" s="21" t="s">
        <v>4855</v>
      </c>
      <c r="N3114" s="30">
        <v>45937</v>
      </c>
      <c r="O3114" s="48">
        <v>32661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22"/>
        <v>1</v>
      </c>
      <c r="Z3114" s="21" t="str">
        <f t="shared" si="323"/>
        <v>Tuesday</v>
      </c>
      <c r="AA3114" s="21" t="str">
        <f t="shared" si="324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3114</v>
      </c>
      <c r="B3115" s="21" t="s">
        <v>4721</v>
      </c>
      <c r="C3115" s="30">
        <v>45926</v>
      </c>
      <c r="D3115" s="30">
        <v>45936</v>
      </c>
      <c r="E3115" s="47">
        <v>73.5</v>
      </c>
      <c r="F3115" s="47">
        <f t="shared" si="319"/>
        <v>6468</v>
      </c>
      <c r="G3115" s="48">
        <f t="shared" si="320"/>
        <v>6468</v>
      </c>
      <c r="H3115" s="21">
        <v>302212</v>
      </c>
      <c r="I3115" s="21" t="s">
        <v>4561</v>
      </c>
      <c r="J3115" s="21">
        <v>1</v>
      </c>
      <c r="K3115" s="21">
        <v>1</v>
      </c>
      <c r="L3115" s="21">
        <f t="shared" si="321"/>
        <v>0</v>
      </c>
      <c r="M3115" s="21" t="s">
        <v>5714</v>
      </c>
      <c r="N3115" s="30">
        <v>45937</v>
      </c>
      <c r="O3115" s="48">
        <v>11392.5</v>
      </c>
      <c r="P3115" s="21" t="s">
        <v>2170</v>
      </c>
      <c r="Q3115" s="21">
        <v>58156573495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Gujrat</v>
      </c>
      <c r="W3115" s="38"/>
      <c r="X3115" s="30">
        <v>45939</v>
      </c>
      <c r="Y3115" s="21">
        <f t="shared" si="322"/>
        <v>2</v>
      </c>
      <c r="Z3115" s="21" t="str">
        <f t="shared" si="323"/>
        <v>Tuesday</v>
      </c>
      <c r="AA3115" s="21" t="str">
        <f t="shared" si="324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3115</v>
      </c>
      <c r="B3116" s="21" t="s">
        <v>4721</v>
      </c>
      <c r="C3116" s="30">
        <v>45926</v>
      </c>
      <c r="D3116" s="30">
        <v>45936</v>
      </c>
      <c r="E3116" s="47">
        <v>73.5</v>
      </c>
      <c r="F3116" s="47">
        <f t="shared" si="319"/>
        <v>6468</v>
      </c>
      <c r="G3116" s="48">
        <f t="shared" si="320"/>
        <v>6468</v>
      </c>
      <c r="H3116" s="21">
        <v>302212</v>
      </c>
      <c r="I3116" s="21" t="s">
        <v>4561</v>
      </c>
      <c r="J3116" s="21">
        <v>1</v>
      </c>
      <c r="K3116" s="21">
        <v>1</v>
      </c>
      <c r="L3116" s="21">
        <f t="shared" si="321"/>
        <v>0</v>
      </c>
      <c r="M3116" s="21" t="s">
        <v>5713</v>
      </c>
      <c r="N3116" s="30">
        <v>45937</v>
      </c>
      <c r="O3116" s="48">
        <v>12206.25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22"/>
        <v>2</v>
      </c>
      <c r="Z3116" s="21" t="str">
        <f t="shared" si="323"/>
        <v>Tuesday</v>
      </c>
      <c r="AA3116" s="21" t="str">
        <f t="shared" si="324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3116</v>
      </c>
      <c r="B3117" s="21" t="s">
        <v>4721</v>
      </c>
      <c r="C3117" s="30">
        <v>45926</v>
      </c>
      <c r="D3117" s="30">
        <v>45936</v>
      </c>
      <c r="E3117" s="47">
        <v>100.1</v>
      </c>
      <c r="F3117" s="47">
        <f t="shared" si="319"/>
        <v>8808.7999999999993</v>
      </c>
      <c r="G3117" s="48">
        <f t="shared" si="320"/>
        <v>8808.7999999999993</v>
      </c>
      <c r="H3117" s="21">
        <v>302611</v>
      </c>
      <c r="I3117" s="21" t="s">
        <v>4562</v>
      </c>
      <c r="J3117" s="21">
        <v>1</v>
      </c>
      <c r="K3117" s="21">
        <v>1</v>
      </c>
      <c r="L3117" s="21">
        <f t="shared" si="321"/>
        <v>0</v>
      </c>
      <c r="M3117" s="21" t="s">
        <v>5713</v>
      </c>
      <c r="N3117" s="30">
        <v>45937</v>
      </c>
      <c r="O3117" s="48">
        <v>16623.75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2"/>
        <v>2</v>
      </c>
      <c r="Z3117" s="21" t="str">
        <f t="shared" si="323"/>
        <v>Tuesday</v>
      </c>
      <c r="AA3117" s="21" t="str">
        <f t="shared" si="324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3117</v>
      </c>
      <c r="B3118" s="21" t="s">
        <v>4721</v>
      </c>
      <c r="C3118" s="30">
        <v>45926</v>
      </c>
      <c r="D3118" s="30">
        <v>45936</v>
      </c>
      <c r="E3118" s="47">
        <v>90.3</v>
      </c>
      <c r="F3118" s="47">
        <f t="shared" si="319"/>
        <v>7946.4</v>
      </c>
      <c r="G3118" s="48">
        <f t="shared" si="320"/>
        <v>7946.4</v>
      </c>
      <c r="H3118" s="21">
        <v>305105</v>
      </c>
      <c r="I3118" s="21" t="s">
        <v>4563</v>
      </c>
      <c r="J3118" s="21">
        <v>1</v>
      </c>
      <c r="K3118" s="21">
        <v>1</v>
      </c>
      <c r="L3118" s="21">
        <f t="shared" si="321"/>
        <v>0</v>
      </c>
      <c r="M3118" s="21" t="s">
        <v>4878</v>
      </c>
      <c r="N3118" s="30">
        <v>45937</v>
      </c>
      <c r="O3118" s="48">
        <v>13996.5</v>
      </c>
      <c r="P3118" s="21" t="s">
        <v>295</v>
      </c>
      <c r="Q3118" s="21">
        <v>58156572773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Kerala</v>
      </c>
      <c r="W3118" s="38"/>
      <c r="X3118" s="30">
        <v>45941</v>
      </c>
      <c r="Y3118" s="21">
        <f t="shared" si="322"/>
        <v>4</v>
      </c>
      <c r="Z3118" s="21" t="str">
        <f t="shared" si="323"/>
        <v>Tuesday</v>
      </c>
      <c r="AA3118" s="21" t="str">
        <f t="shared" si="324"/>
        <v>Saturday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3118</v>
      </c>
      <c r="B3119" s="21" t="s">
        <v>4721</v>
      </c>
      <c r="C3119" s="30">
        <v>45926</v>
      </c>
      <c r="D3119" s="30">
        <v>45936</v>
      </c>
      <c r="E3119" s="47">
        <v>102.9</v>
      </c>
      <c r="F3119" s="47">
        <f t="shared" si="319"/>
        <v>9055.2000000000007</v>
      </c>
      <c r="G3119" s="48">
        <f t="shared" si="320"/>
        <v>9055.2000000000007</v>
      </c>
      <c r="H3119" s="21">
        <v>305629</v>
      </c>
      <c r="I3119" s="21" t="s">
        <v>4564</v>
      </c>
      <c r="J3119" s="21">
        <v>1</v>
      </c>
      <c r="K3119" s="21">
        <v>1</v>
      </c>
      <c r="L3119" s="21">
        <f t="shared" si="321"/>
        <v>0</v>
      </c>
      <c r="M3119" s="21" t="s">
        <v>5713</v>
      </c>
      <c r="N3119" s="30">
        <v>45937</v>
      </c>
      <c r="O3119" s="48">
        <v>17088.75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22"/>
        <v>2</v>
      </c>
      <c r="Z3119" s="21" t="str">
        <f t="shared" si="323"/>
        <v>Tuesday</v>
      </c>
      <c r="AA3119" s="21" t="str">
        <f t="shared" si="324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3119</v>
      </c>
      <c r="B3120" s="21" t="s">
        <v>4721</v>
      </c>
      <c r="C3120" s="30">
        <v>45926</v>
      </c>
      <c r="D3120" s="30">
        <v>45936</v>
      </c>
      <c r="E3120" s="47">
        <v>205.1</v>
      </c>
      <c r="F3120" s="47">
        <f t="shared" si="319"/>
        <v>18048.8</v>
      </c>
      <c r="G3120" s="48">
        <f t="shared" si="320"/>
        <v>18048.8</v>
      </c>
      <c r="H3120" s="21">
        <v>306008</v>
      </c>
      <c r="I3120" s="21" t="s">
        <v>4260</v>
      </c>
      <c r="J3120" s="21">
        <v>1</v>
      </c>
      <c r="K3120" s="21">
        <v>1</v>
      </c>
      <c r="L3120" s="21">
        <f t="shared" si="321"/>
        <v>0</v>
      </c>
      <c r="M3120" s="21" t="s">
        <v>4855</v>
      </c>
      <c r="N3120" s="30">
        <v>45937</v>
      </c>
      <c r="O3120" s="48">
        <v>25051.5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2"/>
        <v>1</v>
      </c>
      <c r="Z3120" s="21" t="str">
        <f t="shared" si="323"/>
        <v>Tuesday</v>
      </c>
      <c r="AA3120" s="21" t="str">
        <f t="shared" si="324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3120</v>
      </c>
      <c r="B3121" s="21" t="s">
        <v>4721</v>
      </c>
      <c r="C3121" s="30">
        <v>45926</v>
      </c>
      <c r="D3121" s="30">
        <v>45936</v>
      </c>
      <c r="E3121" s="47">
        <v>74.900000000000006</v>
      </c>
      <c r="F3121" s="47">
        <f t="shared" si="319"/>
        <v>6591.2000000000007</v>
      </c>
      <c r="G3121" s="48">
        <f t="shared" si="320"/>
        <v>13182.400000000001</v>
      </c>
      <c r="H3121" s="21">
        <v>343107</v>
      </c>
      <c r="I3121" s="21" t="s">
        <v>4585</v>
      </c>
      <c r="J3121" s="21">
        <v>2</v>
      </c>
      <c r="K3121" s="21">
        <v>2</v>
      </c>
      <c r="L3121" s="21">
        <f t="shared" si="321"/>
        <v>0</v>
      </c>
      <c r="M3121" s="21" t="s">
        <v>4918</v>
      </c>
      <c r="N3121" s="30">
        <v>45937</v>
      </c>
      <c r="O3121" s="48">
        <v>23219</v>
      </c>
      <c r="P3121" s="21" t="s">
        <v>2170</v>
      </c>
      <c r="Q3121" s="21">
        <v>58156573495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Gujrat</v>
      </c>
      <c r="W3121" s="38"/>
      <c r="X3121" s="30">
        <v>45939</v>
      </c>
      <c r="Y3121" s="21">
        <f t="shared" si="322"/>
        <v>2</v>
      </c>
      <c r="Z3121" s="21" t="str">
        <f t="shared" si="323"/>
        <v>Tuesday</v>
      </c>
      <c r="AA3121" s="21" t="str">
        <f t="shared" si="324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3121</v>
      </c>
      <c r="B3122" s="21" t="s">
        <v>4721</v>
      </c>
      <c r="C3122" s="30">
        <v>45926</v>
      </c>
      <c r="D3122" s="30">
        <v>45936</v>
      </c>
      <c r="E3122" s="47">
        <v>179.2</v>
      </c>
      <c r="F3122" s="47">
        <f t="shared" si="319"/>
        <v>15769.599999999999</v>
      </c>
      <c r="G3122" s="48">
        <f t="shared" si="320"/>
        <v>15769.599999999999</v>
      </c>
      <c r="H3122" s="21">
        <v>306308</v>
      </c>
      <c r="I3122" s="21" t="s">
        <v>4566</v>
      </c>
      <c r="J3122" s="21">
        <v>1</v>
      </c>
      <c r="K3122" s="21">
        <v>1</v>
      </c>
      <c r="L3122" s="21">
        <f t="shared" si="321"/>
        <v>0</v>
      </c>
      <c r="M3122" s="21" t="s">
        <v>4855</v>
      </c>
      <c r="N3122" s="30">
        <v>45937</v>
      </c>
      <c r="O3122" s="48">
        <v>21888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22"/>
        <v>1</v>
      </c>
      <c r="Z3122" s="21" t="str">
        <f t="shared" si="323"/>
        <v>Tuesday</v>
      </c>
      <c r="AA3122" s="21" t="str">
        <f t="shared" si="324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3122</v>
      </c>
      <c r="B3123" s="21" t="s">
        <v>4721</v>
      </c>
      <c r="C3123" s="30">
        <v>45926</v>
      </c>
      <c r="D3123" s="30">
        <v>45936</v>
      </c>
      <c r="E3123" s="47">
        <v>131.6</v>
      </c>
      <c r="F3123" s="47">
        <f t="shared" si="319"/>
        <v>11580.8</v>
      </c>
      <c r="G3123" s="48">
        <f t="shared" si="320"/>
        <v>11580.8</v>
      </c>
      <c r="H3123" s="21">
        <v>306704</v>
      </c>
      <c r="I3123" s="21" t="s">
        <v>4567</v>
      </c>
      <c r="J3123" s="21">
        <v>1</v>
      </c>
      <c r="K3123" s="21">
        <v>1</v>
      </c>
      <c r="L3123" s="21">
        <f t="shared" si="321"/>
        <v>0</v>
      </c>
      <c r="M3123" s="21" t="s">
        <v>4878</v>
      </c>
      <c r="N3123" s="30">
        <v>45937</v>
      </c>
      <c r="O3123" s="48">
        <v>20398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22"/>
        <v>4</v>
      </c>
      <c r="Z3123" s="21" t="str">
        <f t="shared" si="323"/>
        <v>Tuesday</v>
      </c>
      <c r="AA3123" s="21" t="str">
        <f t="shared" si="324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3123</v>
      </c>
      <c r="B3124" s="21" t="s">
        <v>4721</v>
      </c>
      <c r="C3124" s="30">
        <v>45926</v>
      </c>
      <c r="D3124" s="30">
        <v>45936</v>
      </c>
      <c r="E3124" s="47">
        <v>326.25</v>
      </c>
      <c r="F3124" s="47">
        <f t="shared" si="319"/>
        <v>28710</v>
      </c>
      <c r="G3124" s="48">
        <f t="shared" si="320"/>
        <v>28710</v>
      </c>
      <c r="H3124" s="21">
        <v>306740</v>
      </c>
      <c r="I3124" s="21" t="s">
        <v>4568</v>
      </c>
      <c r="J3124" s="21">
        <v>1</v>
      </c>
      <c r="K3124" s="21">
        <v>1</v>
      </c>
      <c r="L3124" s="21">
        <f t="shared" si="321"/>
        <v>0</v>
      </c>
      <c r="M3124" s="21" t="s">
        <v>4878</v>
      </c>
      <c r="N3124" s="30">
        <v>45937</v>
      </c>
      <c r="O3124" s="48">
        <v>47197.5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2"/>
        <v>4</v>
      </c>
      <c r="Z3124" s="21" t="str">
        <f t="shared" si="323"/>
        <v>Tuesday</v>
      </c>
      <c r="AA3124" s="21" t="str">
        <f t="shared" si="324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3124</v>
      </c>
      <c r="B3125" s="21" t="s">
        <v>4721</v>
      </c>
      <c r="C3125" s="30">
        <v>45926</v>
      </c>
      <c r="D3125" s="30">
        <v>45936</v>
      </c>
      <c r="E3125" s="47">
        <v>267.39999999999998</v>
      </c>
      <c r="F3125" s="47">
        <f t="shared" si="319"/>
        <v>23531.199999999997</v>
      </c>
      <c r="G3125" s="48">
        <f t="shared" si="320"/>
        <v>47062.399999999994</v>
      </c>
      <c r="H3125" s="21">
        <v>368504</v>
      </c>
      <c r="I3125" s="21" t="s">
        <v>4596</v>
      </c>
      <c r="J3125" s="21">
        <v>2</v>
      </c>
      <c r="K3125" s="21">
        <v>2</v>
      </c>
      <c r="L3125" s="21">
        <f t="shared" si="321"/>
        <v>0</v>
      </c>
      <c r="M3125" s="21" t="s">
        <v>4894</v>
      </c>
      <c r="N3125" s="30">
        <v>45937</v>
      </c>
      <c r="O3125" s="48">
        <v>76973</v>
      </c>
      <c r="P3125" s="21" t="s">
        <v>4432</v>
      </c>
      <c r="Q3125" s="21">
        <v>58156570021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45938</v>
      </c>
      <c r="Y3125" s="21">
        <f t="shared" si="322"/>
        <v>1</v>
      </c>
      <c r="Z3125" s="21" t="str">
        <f t="shared" si="323"/>
        <v>Tuesday</v>
      </c>
      <c r="AA3125" s="21" t="str">
        <f t="shared" si="324"/>
        <v>Wednesday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3125</v>
      </c>
      <c r="B3126" s="21" t="s">
        <v>4721</v>
      </c>
      <c r="C3126" s="30">
        <v>45926</v>
      </c>
      <c r="D3126" s="30">
        <v>45936</v>
      </c>
      <c r="E3126" s="47">
        <v>21</v>
      </c>
      <c r="F3126" s="47">
        <f t="shared" si="319"/>
        <v>1848</v>
      </c>
      <c r="G3126" s="48">
        <f t="shared" si="320"/>
        <v>3696</v>
      </c>
      <c r="H3126" s="21">
        <v>400101</v>
      </c>
      <c r="I3126" s="21" t="s">
        <v>4601</v>
      </c>
      <c r="J3126" s="21">
        <v>2</v>
      </c>
      <c r="K3126" s="21">
        <v>2</v>
      </c>
      <c r="L3126" s="21">
        <f t="shared" si="321"/>
        <v>0</v>
      </c>
      <c r="M3126" s="21" t="s">
        <v>4865</v>
      </c>
      <c r="N3126" s="30">
        <v>45937</v>
      </c>
      <c r="O3126" s="48">
        <v>6975</v>
      </c>
      <c r="P3126" s="21" t="s">
        <v>3577</v>
      </c>
      <c r="Q3126" s="21">
        <v>58156565891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Bhopal</v>
      </c>
      <c r="W3126" s="38"/>
      <c r="X3126" s="30">
        <v>45939</v>
      </c>
      <c r="Y3126" s="21">
        <f t="shared" si="322"/>
        <v>2</v>
      </c>
      <c r="Z3126" s="21" t="str">
        <f t="shared" si="323"/>
        <v>Tuesday</v>
      </c>
      <c r="AA3126" s="21" t="str">
        <f t="shared" si="324"/>
        <v>Thursday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3126</v>
      </c>
      <c r="B3127" s="21" t="s">
        <v>4721</v>
      </c>
      <c r="C3127" s="30">
        <v>45926</v>
      </c>
      <c r="D3127" s="30">
        <v>45936</v>
      </c>
      <c r="E3127" s="47">
        <v>285</v>
      </c>
      <c r="F3127" s="47">
        <f t="shared" si="319"/>
        <v>25080</v>
      </c>
      <c r="G3127" s="48">
        <f t="shared" si="320"/>
        <v>25080</v>
      </c>
      <c r="H3127" s="21">
        <v>307646</v>
      </c>
      <c r="I3127" s="21" t="s">
        <v>4569</v>
      </c>
      <c r="J3127" s="21">
        <v>1</v>
      </c>
      <c r="K3127" s="21">
        <v>1</v>
      </c>
      <c r="L3127" s="21">
        <f t="shared" si="321"/>
        <v>0</v>
      </c>
      <c r="M3127" s="21" t="s">
        <v>4905</v>
      </c>
      <c r="N3127" s="30">
        <v>45937</v>
      </c>
      <c r="O3127" s="48">
        <v>41230</v>
      </c>
      <c r="P3127" s="21" t="s">
        <v>1134</v>
      </c>
      <c r="Q3127" s="21">
        <v>58156567700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45941</v>
      </c>
      <c r="Y3127" s="21">
        <f t="shared" si="322"/>
        <v>4</v>
      </c>
      <c r="Z3127" s="21" t="str">
        <f t="shared" si="323"/>
        <v>Tuesday</v>
      </c>
      <c r="AA3127" s="21" t="str">
        <f t="shared" si="324"/>
        <v>Saturday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3127</v>
      </c>
      <c r="B3128" s="21" t="s">
        <v>4721</v>
      </c>
      <c r="C3128" s="30">
        <v>45926</v>
      </c>
      <c r="D3128" s="30">
        <v>45936</v>
      </c>
      <c r="E3128" s="47">
        <v>285</v>
      </c>
      <c r="F3128" s="47">
        <f t="shared" si="319"/>
        <v>25080</v>
      </c>
      <c r="G3128" s="48">
        <f t="shared" si="320"/>
        <v>501600</v>
      </c>
      <c r="H3128" s="21">
        <v>307646</v>
      </c>
      <c r="I3128" s="21" t="s">
        <v>4569</v>
      </c>
      <c r="J3128" s="21">
        <v>20</v>
      </c>
      <c r="K3128" s="21">
        <v>20</v>
      </c>
      <c r="L3128" s="21">
        <f t="shared" si="321"/>
        <v>0</v>
      </c>
      <c r="M3128" s="21" t="s">
        <v>4855</v>
      </c>
      <c r="N3128" s="30">
        <v>45937</v>
      </c>
      <c r="O3128" s="48">
        <v>649800</v>
      </c>
      <c r="P3128" s="21" t="s">
        <v>242</v>
      </c>
      <c r="Q3128" s="21">
        <v>58156569435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45938</v>
      </c>
      <c r="Y3128" s="21">
        <f t="shared" si="322"/>
        <v>1</v>
      </c>
      <c r="Z3128" s="21" t="str">
        <f t="shared" si="323"/>
        <v>Tuesday</v>
      </c>
      <c r="AA3128" s="21" t="str">
        <f t="shared" si="324"/>
        <v>Wednesday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3128</v>
      </c>
      <c r="B3129" s="21" t="s">
        <v>4721</v>
      </c>
      <c r="C3129" s="30">
        <v>45926</v>
      </c>
      <c r="D3129" s="30">
        <v>45936</v>
      </c>
      <c r="E3129" s="47">
        <v>91.7</v>
      </c>
      <c r="F3129" s="47">
        <f t="shared" si="319"/>
        <v>8069.6</v>
      </c>
      <c r="G3129" s="48">
        <f t="shared" si="320"/>
        <v>8069.6</v>
      </c>
      <c r="H3129" s="21">
        <v>310805</v>
      </c>
      <c r="I3129" s="21" t="s">
        <v>4570</v>
      </c>
      <c r="J3129" s="21">
        <v>1</v>
      </c>
      <c r="K3129" s="21">
        <v>1</v>
      </c>
      <c r="L3129" s="21">
        <f t="shared" si="321"/>
        <v>0</v>
      </c>
      <c r="M3129" s="21" t="s">
        <v>5713</v>
      </c>
      <c r="N3129" s="30">
        <v>45937</v>
      </c>
      <c r="O3129" s="48">
        <v>15228.75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2"/>
        <v>2</v>
      </c>
      <c r="Z3129" s="21" t="str">
        <f t="shared" si="323"/>
        <v>Tuesday</v>
      </c>
      <c r="AA3129" s="21" t="str">
        <f t="shared" si="324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3129</v>
      </c>
      <c r="B3130" s="21" t="s">
        <v>4721</v>
      </c>
      <c r="C3130" s="30">
        <v>45926</v>
      </c>
      <c r="D3130" s="30">
        <v>45936</v>
      </c>
      <c r="E3130" s="47">
        <v>50.4</v>
      </c>
      <c r="F3130" s="47">
        <f t="shared" si="319"/>
        <v>4435.2</v>
      </c>
      <c r="G3130" s="48">
        <f t="shared" si="320"/>
        <v>4435.2</v>
      </c>
      <c r="H3130" s="21" t="s">
        <v>616</v>
      </c>
      <c r="I3130" s="21" t="s">
        <v>4571</v>
      </c>
      <c r="J3130" s="21">
        <v>1</v>
      </c>
      <c r="K3130" s="21">
        <v>1</v>
      </c>
      <c r="L3130" s="21">
        <f t="shared" si="321"/>
        <v>0</v>
      </c>
      <c r="M3130" s="21" t="s">
        <v>5713</v>
      </c>
      <c r="N3130" s="30">
        <v>45937</v>
      </c>
      <c r="O3130" s="48">
        <v>8370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2"/>
        <v>2</v>
      </c>
      <c r="Z3130" s="21" t="str">
        <f t="shared" si="323"/>
        <v>Tuesday</v>
      </c>
      <c r="AA3130" s="21" t="str">
        <f t="shared" si="324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3130</v>
      </c>
      <c r="B3131" s="21" t="s">
        <v>4721</v>
      </c>
      <c r="C3131" s="30">
        <v>45926</v>
      </c>
      <c r="D3131" s="30">
        <v>45936</v>
      </c>
      <c r="E3131" s="47">
        <v>108.5</v>
      </c>
      <c r="F3131" s="47">
        <f t="shared" si="319"/>
        <v>9548</v>
      </c>
      <c r="G3131" s="48">
        <f t="shared" si="320"/>
        <v>9548</v>
      </c>
      <c r="H3131" s="21">
        <v>310913</v>
      </c>
      <c r="I3131" s="21" t="s">
        <v>4572</v>
      </c>
      <c r="J3131" s="21">
        <v>1</v>
      </c>
      <c r="K3131" s="21">
        <v>1</v>
      </c>
      <c r="L3131" s="21">
        <f t="shared" si="321"/>
        <v>0</v>
      </c>
      <c r="M3131" s="21" t="s">
        <v>5713</v>
      </c>
      <c r="N3131" s="30">
        <v>45937</v>
      </c>
      <c r="O3131" s="48">
        <v>18018.75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2"/>
        <v>2</v>
      </c>
      <c r="Z3131" s="21" t="str">
        <f t="shared" si="323"/>
        <v>Tuesday</v>
      </c>
      <c r="AA3131" s="21" t="str">
        <f t="shared" si="324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3131</v>
      </c>
      <c r="B3132" s="21" t="s">
        <v>4721</v>
      </c>
      <c r="C3132" s="30">
        <v>45926</v>
      </c>
      <c r="D3132" s="30">
        <v>45936</v>
      </c>
      <c r="E3132" s="47">
        <v>177.1</v>
      </c>
      <c r="F3132" s="47">
        <f t="shared" si="319"/>
        <v>15584.8</v>
      </c>
      <c r="G3132" s="48">
        <f t="shared" si="320"/>
        <v>31169.599999999999</v>
      </c>
      <c r="H3132" s="21">
        <v>640922</v>
      </c>
      <c r="I3132" s="21" t="s">
        <v>4620</v>
      </c>
      <c r="J3132" s="21">
        <v>2</v>
      </c>
      <c r="K3132" s="21">
        <v>2</v>
      </c>
      <c r="L3132" s="21">
        <f t="shared" si="321"/>
        <v>0</v>
      </c>
      <c r="M3132" s="21" t="s">
        <v>4922</v>
      </c>
      <c r="N3132" s="30">
        <v>45937</v>
      </c>
      <c r="O3132" s="48">
        <v>57253.9</v>
      </c>
      <c r="P3132" s="21" t="s">
        <v>491</v>
      </c>
      <c r="Q3132" s="48" t="s">
        <v>4743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Haridwar</v>
      </c>
      <c r="W3132" s="38"/>
      <c r="X3132" s="30">
        <v>45940</v>
      </c>
      <c r="Y3132" s="21">
        <f t="shared" si="322"/>
        <v>3</v>
      </c>
      <c r="Z3132" s="21" t="str">
        <f t="shared" si="323"/>
        <v>Tuesday</v>
      </c>
      <c r="AA3132" s="21" t="str">
        <f t="shared" si="324"/>
        <v>Friday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3132</v>
      </c>
      <c r="B3133" s="21" t="s">
        <v>4721</v>
      </c>
      <c r="C3133" s="30">
        <v>45926</v>
      </c>
      <c r="D3133" s="30">
        <v>45936</v>
      </c>
      <c r="E3133" s="47">
        <v>267.39999999999998</v>
      </c>
      <c r="F3133" s="47">
        <f t="shared" si="319"/>
        <v>23531.199999999997</v>
      </c>
      <c r="G3133" s="48">
        <f t="shared" si="320"/>
        <v>23531.199999999997</v>
      </c>
      <c r="H3133" s="21">
        <v>314512</v>
      </c>
      <c r="I3133" s="21" t="s">
        <v>4573</v>
      </c>
      <c r="J3133" s="21">
        <v>1</v>
      </c>
      <c r="K3133" s="21">
        <v>1</v>
      </c>
      <c r="L3133" s="21">
        <f t="shared" si="321"/>
        <v>0</v>
      </c>
      <c r="M3133" s="21" t="s">
        <v>4923</v>
      </c>
      <c r="N3133" s="30">
        <v>45937</v>
      </c>
      <c r="O3133" s="48">
        <v>38487</v>
      </c>
      <c r="P3133" s="21" t="s">
        <v>183</v>
      </c>
      <c r="Q3133" s="21">
        <v>58156566646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Mumbai</v>
      </c>
      <c r="W3133" s="38"/>
      <c r="X3133" s="30">
        <v>45938</v>
      </c>
      <c r="Y3133" s="21">
        <f t="shared" si="322"/>
        <v>1</v>
      </c>
      <c r="Z3133" s="21" t="str">
        <f t="shared" si="323"/>
        <v>Tuesday</v>
      </c>
      <c r="AA3133" s="21" t="str">
        <f t="shared" si="324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3133</v>
      </c>
      <c r="B3134" s="21" t="s">
        <v>4721</v>
      </c>
      <c r="C3134" s="30">
        <v>45926</v>
      </c>
      <c r="D3134" s="30">
        <v>45936</v>
      </c>
      <c r="E3134" s="47">
        <v>273.75</v>
      </c>
      <c r="F3134" s="47">
        <f t="shared" si="319"/>
        <v>24090</v>
      </c>
      <c r="G3134" s="48">
        <f t="shared" si="320"/>
        <v>24090</v>
      </c>
      <c r="H3134" s="21">
        <v>317332</v>
      </c>
      <c r="I3134" s="21" t="s">
        <v>4574</v>
      </c>
      <c r="J3134" s="21">
        <v>1</v>
      </c>
      <c r="K3134" s="21">
        <v>1</v>
      </c>
      <c r="L3134" s="21">
        <f t="shared" si="321"/>
        <v>0</v>
      </c>
      <c r="M3134" s="21" t="s">
        <v>4877</v>
      </c>
      <c r="N3134" s="30">
        <v>45937</v>
      </c>
      <c r="O3134" s="48">
        <v>42431</v>
      </c>
      <c r="P3134" s="21" t="s">
        <v>288</v>
      </c>
      <c r="Q3134" s="21">
        <v>58156567033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2"/>
        <v>1</v>
      </c>
      <c r="Z3134" s="21" t="str">
        <f t="shared" si="323"/>
        <v>Tuesday</v>
      </c>
      <c r="AA3134" s="21" t="str">
        <f t="shared" si="324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3134</v>
      </c>
      <c r="B3135" s="21" t="s">
        <v>4721</v>
      </c>
      <c r="C3135" s="30">
        <v>45926</v>
      </c>
      <c r="D3135" s="30">
        <v>45936</v>
      </c>
      <c r="E3135" s="47">
        <v>78.400000000000006</v>
      </c>
      <c r="F3135" s="47">
        <f t="shared" si="319"/>
        <v>6899.2000000000007</v>
      </c>
      <c r="G3135" s="48">
        <f t="shared" si="320"/>
        <v>6899.2000000000007</v>
      </c>
      <c r="H3135" s="21">
        <v>317335</v>
      </c>
      <c r="I3135" s="21" t="s">
        <v>4575</v>
      </c>
      <c r="J3135" s="21">
        <v>1</v>
      </c>
      <c r="K3135" s="21">
        <v>1</v>
      </c>
      <c r="L3135" s="21">
        <f t="shared" si="321"/>
        <v>0</v>
      </c>
      <c r="M3135" s="21" t="s">
        <v>4912</v>
      </c>
      <c r="N3135" s="30">
        <v>45937</v>
      </c>
      <c r="O3135" s="48">
        <v>10416</v>
      </c>
      <c r="P3135" s="21" t="s">
        <v>172</v>
      </c>
      <c r="Q3135" s="21">
        <v>58156571163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Kolkata</v>
      </c>
      <c r="W3135" s="38"/>
      <c r="X3135" s="30">
        <v>45939</v>
      </c>
      <c r="Y3135" s="21">
        <f t="shared" si="322"/>
        <v>2</v>
      </c>
      <c r="Z3135" s="21" t="str">
        <f t="shared" si="323"/>
        <v>Tuesday</v>
      </c>
      <c r="AA3135" s="21" t="str">
        <f t="shared" si="324"/>
        <v>Thursday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3135</v>
      </c>
      <c r="B3136" s="21" t="s">
        <v>4721</v>
      </c>
      <c r="C3136" s="30">
        <v>45926</v>
      </c>
      <c r="D3136" s="30">
        <v>45936</v>
      </c>
      <c r="E3136" s="47">
        <v>270</v>
      </c>
      <c r="F3136" s="47">
        <f t="shared" si="319"/>
        <v>23760</v>
      </c>
      <c r="G3136" s="48">
        <f t="shared" si="320"/>
        <v>23760</v>
      </c>
      <c r="H3136" s="21">
        <v>317344</v>
      </c>
      <c r="I3136" s="21" t="s">
        <v>4237</v>
      </c>
      <c r="J3136" s="21">
        <v>1</v>
      </c>
      <c r="K3136" s="21">
        <v>1</v>
      </c>
      <c r="L3136" s="21">
        <f t="shared" si="321"/>
        <v>0</v>
      </c>
      <c r="M3136" s="21" t="s">
        <v>4857</v>
      </c>
      <c r="N3136" s="30">
        <v>45937</v>
      </c>
      <c r="O3136" s="48">
        <v>39060</v>
      </c>
      <c r="P3136" s="21" t="s">
        <v>2046</v>
      </c>
      <c r="Q3136" s="21">
        <v>58156571955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22"/>
        <v>1</v>
      </c>
      <c r="Z3136" s="21" t="str">
        <f t="shared" si="323"/>
        <v>Tuesday</v>
      </c>
      <c r="AA3136" s="21" t="str">
        <f t="shared" si="324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3136</v>
      </c>
      <c r="B3137" s="21" t="s">
        <v>4721</v>
      </c>
      <c r="C3137" s="30">
        <v>45926</v>
      </c>
      <c r="D3137" s="30">
        <v>45936</v>
      </c>
      <c r="E3137" s="47">
        <v>217.7</v>
      </c>
      <c r="F3137" s="47">
        <f t="shared" si="319"/>
        <v>19157.599999999999</v>
      </c>
      <c r="G3137" s="48">
        <f t="shared" si="320"/>
        <v>19157.599999999999</v>
      </c>
      <c r="H3137" s="21">
        <v>318318</v>
      </c>
      <c r="I3137" s="21" t="s">
        <v>4576</v>
      </c>
      <c r="J3137" s="21">
        <v>1</v>
      </c>
      <c r="K3137" s="21">
        <v>1</v>
      </c>
      <c r="L3137" s="21">
        <f t="shared" si="321"/>
        <v>0</v>
      </c>
      <c r="M3137" s="21" t="s">
        <v>4952</v>
      </c>
      <c r="N3137" s="30">
        <v>45938</v>
      </c>
      <c r="O3137" s="48">
        <v>33743.5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2"/>
        <v>0</v>
      </c>
      <c r="Z3137" s="21" t="str">
        <f t="shared" si="323"/>
        <v>Wednesday</v>
      </c>
      <c r="AA3137" s="21" t="str">
        <f t="shared" si="324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3137</v>
      </c>
      <c r="B3138" s="21" t="s">
        <v>4721</v>
      </c>
      <c r="C3138" s="30">
        <v>45926</v>
      </c>
      <c r="D3138" s="30">
        <v>45936</v>
      </c>
      <c r="E3138" s="47">
        <v>4.8999999999999995</v>
      </c>
      <c r="F3138" s="47">
        <f t="shared" si="319"/>
        <v>431.19999999999993</v>
      </c>
      <c r="G3138" s="48">
        <f t="shared" si="320"/>
        <v>862.39999999999986</v>
      </c>
      <c r="H3138" s="21">
        <v>740379</v>
      </c>
      <c r="I3138" s="21" t="s">
        <v>3751</v>
      </c>
      <c r="J3138" s="21">
        <v>2</v>
      </c>
      <c r="K3138" s="21">
        <v>2</v>
      </c>
      <c r="L3138" s="21">
        <f t="shared" si="321"/>
        <v>0</v>
      </c>
      <c r="M3138" s="21" t="s">
        <v>4942</v>
      </c>
      <c r="N3138" s="30">
        <v>45937</v>
      </c>
      <c r="O3138" s="48">
        <f>2*700</f>
        <v>1400</v>
      </c>
      <c r="P3138" s="21" t="s">
        <v>629</v>
      </c>
      <c r="Q3138" s="21">
        <v>58156564491</v>
      </c>
      <c r="R3138" s="21" t="s">
        <v>40</v>
      </c>
      <c r="S3138" s="3" t="s">
        <v>299</v>
      </c>
      <c r="T3138" s="37"/>
      <c r="U3138" s="21" t="s">
        <v>18</v>
      </c>
      <c r="V3138" s="21" t="str">
        <f>VLOOKUP(P3138,'Customer List'!B:C,2,)</f>
        <v>Gujrat</v>
      </c>
      <c r="W3138" s="38"/>
      <c r="X3138" s="30">
        <v>45939</v>
      </c>
      <c r="Y3138" s="21">
        <f t="shared" si="322"/>
        <v>2</v>
      </c>
      <c r="Z3138" s="21" t="str">
        <f t="shared" si="323"/>
        <v>Tuesday</v>
      </c>
      <c r="AA3138" s="21" t="str">
        <f t="shared" si="324"/>
        <v>Thursday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3138</v>
      </c>
      <c r="B3139" s="21" t="s">
        <v>4721</v>
      </c>
      <c r="C3139" s="30">
        <v>45926</v>
      </c>
      <c r="D3139" s="30">
        <v>45936</v>
      </c>
      <c r="E3139" s="47">
        <v>259</v>
      </c>
      <c r="F3139" s="47">
        <f t="shared" ref="F3139:F3202" si="325">IF(AB3139="DOLLAR",E3139*88,E3139)</f>
        <v>22792</v>
      </c>
      <c r="G3139" s="48">
        <f t="shared" ref="G3139:G3202" si="326">F3139*J3139</f>
        <v>22792</v>
      </c>
      <c r="H3139" s="21">
        <v>320216</v>
      </c>
      <c r="I3139" s="21" t="s">
        <v>4577</v>
      </c>
      <c r="J3139" s="21">
        <v>1</v>
      </c>
      <c r="K3139" s="21">
        <v>1</v>
      </c>
      <c r="L3139" s="21">
        <f t="shared" ref="L3139:L3202" si="327">J3139-K3139</f>
        <v>0</v>
      </c>
      <c r="M3139" s="21" t="s">
        <v>4951</v>
      </c>
      <c r="N3139" s="30">
        <v>45938</v>
      </c>
      <c r="O3139" s="48">
        <v>40145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ref="Y3139:Y3202" si="328">IF(X3139="", "", X3139-N3139)</f>
        <v>0</v>
      </c>
      <c r="Z3139" s="21" t="str">
        <f t="shared" ref="Z3139:Z3202" si="329">IF(N3139="", "", TEXT(N3139, "dddd"))</f>
        <v>Wednesday</v>
      </c>
      <c r="AA3139" s="21" t="str">
        <f t="shared" ref="AA3139:AA3202" si="330"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x14ac:dyDescent="0.25">
      <c r="A3140" s="21">
        <v>3139</v>
      </c>
      <c r="B3140" s="21" t="s">
        <v>4721</v>
      </c>
      <c r="C3140" s="30">
        <v>45926</v>
      </c>
      <c r="D3140" s="30">
        <v>45936</v>
      </c>
      <c r="E3140" s="47">
        <v>313.5</v>
      </c>
      <c r="F3140" s="47">
        <f t="shared" si="325"/>
        <v>27588</v>
      </c>
      <c r="G3140" s="48">
        <f t="shared" si="326"/>
        <v>27588</v>
      </c>
      <c r="H3140" s="21">
        <v>321142</v>
      </c>
      <c r="I3140" s="21" t="s">
        <v>4578</v>
      </c>
      <c r="J3140" s="21">
        <v>1</v>
      </c>
      <c r="K3140" s="21">
        <v>1</v>
      </c>
      <c r="L3140" s="21">
        <f t="shared" si="327"/>
        <v>0</v>
      </c>
      <c r="M3140" s="21" t="s">
        <v>4877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8"/>
        <v>1</v>
      </c>
      <c r="Z3140" s="21" t="str">
        <f t="shared" si="329"/>
        <v>Tuesday</v>
      </c>
      <c r="AA3140" s="21" t="str">
        <f t="shared" si="330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3140</v>
      </c>
      <c r="B3141" s="21" t="s">
        <v>4721</v>
      </c>
      <c r="C3141" s="30">
        <v>45926</v>
      </c>
      <c r="D3141" s="30">
        <v>45936</v>
      </c>
      <c r="E3141" s="47">
        <v>313.5</v>
      </c>
      <c r="F3141" s="47">
        <f t="shared" si="325"/>
        <v>27588</v>
      </c>
      <c r="G3141" s="48">
        <f t="shared" si="326"/>
        <v>27588</v>
      </c>
      <c r="H3141" s="21">
        <v>323050</v>
      </c>
      <c r="I3141" s="21" t="s">
        <v>4579</v>
      </c>
      <c r="J3141" s="21">
        <v>1</v>
      </c>
      <c r="K3141" s="21">
        <v>1</v>
      </c>
      <c r="L3141" s="21">
        <f t="shared" si="327"/>
        <v>0</v>
      </c>
      <c r="M3141" s="21" t="s">
        <v>4877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8"/>
        <v>1</v>
      </c>
      <c r="Z3141" s="21" t="str">
        <f t="shared" si="329"/>
        <v>Tuesday</v>
      </c>
      <c r="AA3141" s="21" t="str">
        <f t="shared" si="330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3141</v>
      </c>
      <c r="B3142" s="21" t="s">
        <v>4721</v>
      </c>
      <c r="C3142" s="30">
        <v>45926</v>
      </c>
      <c r="D3142" s="30">
        <v>45936</v>
      </c>
      <c r="E3142" s="47">
        <v>267.39999999999998</v>
      </c>
      <c r="F3142" s="47">
        <f t="shared" si="325"/>
        <v>23531.199999999997</v>
      </c>
      <c r="G3142" s="48">
        <f t="shared" si="326"/>
        <v>23531.199999999997</v>
      </c>
      <c r="H3142" s="21">
        <v>325622</v>
      </c>
      <c r="I3142" s="21" t="s">
        <v>4580</v>
      </c>
      <c r="J3142" s="21">
        <v>1</v>
      </c>
      <c r="K3142" s="21">
        <v>1</v>
      </c>
      <c r="L3142" s="21">
        <f t="shared" si="327"/>
        <v>0</v>
      </c>
      <c r="M3142" s="21" t="s">
        <v>4877</v>
      </c>
      <c r="N3142" s="30">
        <v>45937</v>
      </c>
      <c r="O3142" s="48">
        <v>44407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28"/>
        <v>1</v>
      </c>
      <c r="Z3142" s="21" t="str">
        <f t="shared" si="329"/>
        <v>Tuesday</v>
      </c>
      <c r="AA3142" s="21" t="str">
        <f t="shared" si="330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3142</v>
      </c>
      <c r="B3143" s="21" t="s">
        <v>4721</v>
      </c>
      <c r="C3143" s="30">
        <v>45926</v>
      </c>
      <c r="D3143" s="30">
        <v>45936</v>
      </c>
      <c r="E3143" s="47">
        <v>187.6</v>
      </c>
      <c r="F3143" s="47">
        <f t="shared" si="325"/>
        <v>16508.8</v>
      </c>
      <c r="G3143" s="48">
        <f t="shared" si="326"/>
        <v>16508.8</v>
      </c>
      <c r="H3143" s="21">
        <v>328708</v>
      </c>
      <c r="I3143" s="21" t="s">
        <v>4581</v>
      </c>
      <c r="J3143" s="21">
        <v>1</v>
      </c>
      <c r="K3143" s="21">
        <v>1</v>
      </c>
      <c r="L3143" s="21">
        <f t="shared" si="327"/>
        <v>0</v>
      </c>
      <c r="M3143" s="21" t="s">
        <v>4940</v>
      </c>
      <c r="N3143" s="30">
        <v>45937</v>
      </c>
      <c r="O3143" s="48">
        <v>31155</v>
      </c>
      <c r="P3143" s="21" t="s">
        <v>1089</v>
      </c>
      <c r="Q3143" s="21">
        <v>58156567490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Hyderabad</v>
      </c>
      <c r="W3143" s="38"/>
      <c r="X3143" s="30">
        <v>45938</v>
      </c>
      <c r="Y3143" s="21">
        <f t="shared" si="328"/>
        <v>1</v>
      </c>
      <c r="Z3143" s="21" t="str">
        <f t="shared" si="329"/>
        <v>Tuesday</v>
      </c>
      <c r="AA3143" s="21" t="str">
        <f t="shared" si="330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3143</v>
      </c>
      <c r="B3144" s="21" t="s">
        <v>4721</v>
      </c>
      <c r="C3144" s="30">
        <v>45926</v>
      </c>
      <c r="D3144" s="30">
        <v>45936</v>
      </c>
      <c r="E3144" s="47">
        <v>160.30000000000001</v>
      </c>
      <c r="F3144" s="47">
        <f t="shared" si="325"/>
        <v>14106.400000000001</v>
      </c>
      <c r="G3144" s="48">
        <f t="shared" si="326"/>
        <v>14106.400000000001</v>
      </c>
      <c r="H3144" s="21">
        <v>329904</v>
      </c>
      <c r="I3144" s="21" t="s">
        <v>4582</v>
      </c>
      <c r="J3144" s="21">
        <v>1</v>
      </c>
      <c r="K3144" s="21">
        <v>1</v>
      </c>
      <c r="L3144" s="21">
        <f t="shared" si="327"/>
        <v>0</v>
      </c>
      <c r="M3144" s="21" t="s">
        <v>4965</v>
      </c>
      <c r="N3144" s="30">
        <v>45937</v>
      </c>
      <c r="O3144" s="48">
        <v>35495</v>
      </c>
      <c r="P3144" s="21" t="s">
        <v>4430</v>
      </c>
      <c r="Q3144" s="21">
        <v>58156568142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MUMBAI</v>
      </c>
      <c r="W3144" s="38"/>
      <c r="X3144" s="30">
        <v>45939</v>
      </c>
      <c r="Y3144" s="21">
        <f t="shared" si="328"/>
        <v>2</v>
      </c>
      <c r="Z3144" s="21" t="str">
        <f t="shared" si="329"/>
        <v>Tuesday</v>
      </c>
      <c r="AA3144" s="21" t="str">
        <f t="shared" si="330"/>
        <v>Thursday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3144</v>
      </c>
      <c r="B3145" s="21" t="s">
        <v>4721</v>
      </c>
      <c r="C3145" s="30">
        <v>45926</v>
      </c>
      <c r="D3145" s="30">
        <v>45936</v>
      </c>
      <c r="E3145" s="47">
        <v>204.4</v>
      </c>
      <c r="F3145" s="47">
        <f t="shared" si="325"/>
        <v>17987.2</v>
      </c>
      <c r="G3145" s="48">
        <f t="shared" si="326"/>
        <v>17987.2</v>
      </c>
      <c r="H3145" s="21">
        <v>329906</v>
      </c>
      <c r="I3145" s="21" t="s">
        <v>4583</v>
      </c>
      <c r="J3145" s="21">
        <v>1</v>
      </c>
      <c r="K3145" s="21">
        <v>1</v>
      </c>
      <c r="L3145" s="21">
        <f t="shared" si="327"/>
        <v>0</v>
      </c>
      <c r="M3145" s="21" t="s">
        <v>4950</v>
      </c>
      <c r="N3145" s="30">
        <v>45938</v>
      </c>
      <c r="O3145" s="48">
        <v>31682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8"/>
        <v>0</v>
      </c>
      <c r="Z3145" s="21" t="str">
        <f t="shared" si="329"/>
        <v>Wednesday</v>
      </c>
      <c r="AA3145" s="21" t="str">
        <f t="shared" si="330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x14ac:dyDescent="0.25">
      <c r="A3146" s="21">
        <v>3145</v>
      </c>
      <c r="B3146" s="21" t="s">
        <v>4721</v>
      </c>
      <c r="C3146" s="30">
        <v>45926</v>
      </c>
      <c r="D3146" s="30">
        <v>45936</v>
      </c>
      <c r="E3146" s="47">
        <v>301.5</v>
      </c>
      <c r="F3146" s="47">
        <f t="shared" si="325"/>
        <v>26532</v>
      </c>
      <c r="G3146" s="48">
        <f t="shared" si="326"/>
        <v>26532</v>
      </c>
      <c r="H3146" s="21">
        <v>329920</v>
      </c>
      <c r="I3146" s="21" t="s">
        <v>4584</v>
      </c>
      <c r="J3146" s="21">
        <v>1</v>
      </c>
      <c r="K3146" s="21">
        <v>1</v>
      </c>
      <c r="L3146" s="21">
        <f t="shared" si="327"/>
        <v>0</v>
      </c>
      <c r="M3146" s="21" t="s">
        <v>4951</v>
      </c>
      <c r="N3146" s="30">
        <v>45938</v>
      </c>
      <c r="O3146" s="48">
        <v>43617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28"/>
        <v>0</v>
      </c>
      <c r="Z3146" s="21" t="str">
        <f t="shared" si="329"/>
        <v>Wednesday</v>
      </c>
      <c r="AA3146" s="21" t="str">
        <f t="shared" si="330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3146</v>
      </c>
      <c r="B3147" s="21" t="s">
        <v>4721</v>
      </c>
      <c r="C3147" s="30">
        <v>45926</v>
      </c>
      <c r="D3147" s="30">
        <v>45936</v>
      </c>
      <c r="E3147" s="47">
        <v>301.5</v>
      </c>
      <c r="F3147" s="47">
        <f t="shared" si="325"/>
        <v>26532</v>
      </c>
      <c r="G3147" s="48">
        <f t="shared" si="326"/>
        <v>26532</v>
      </c>
      <c r="H3147" s="21">
        <v>329920</v>
      </c>
      <c r="I3147" s="21" t="s">
        <v>4584</v>
      </c>
      <c r="J3147" s="21">
        <v>1</v>
      </c>
      <c r="K3147" s="21">
        <v>1</v>
      </c>
      <c r="L3147" s="21">
        <f t="shared" si="327"/>
        <v>0</v>
      </c>
      <c r="M3147" s="21" t="s">
        <v>4877</v>
      </c>
      <c r="N3147" s="30">
        <v>45937</v>
      </c>
      <c r="O3147" s="48">
        <v>46732</v>
      </c>
      <c r="P3147" s="21" t="s">
        <v>288</v>
      </c>
      <c r="Q3147" s="21">
        <v>58156567033</v>
      </c>
      <c r="R3147" s="21" t="s">
        <v>40</v>
      </c>
      <c r="S3147" s="3">
        <v>4</v>
      </c>
      <c r="T3147" s="37"/>
      <c r="U3147" s="21" t="s">
        <v>18</v>
      </c>
      <c r="V3147" s="21" t="str">
        <f>VLOOKUP(P3147,'Customer List'!B:C,2,)</f>
        <v>Banglore</v>
      </c>
      <c r="W3147" s="38"/>
      <c r="X3147" s="30">
        <v>45938</v>
      </c>
      <c r="Y3147" s="21">
        <f t="shared" si="328"/>
        <v>1</v>
      </c>
      <c r="Z3147" s="21" t="str">
        <f t="shared" si="329"/>
        <v>Tuesday</v>
      </c>
      <c r="AA3147" s="21" t="str">
        <f t="shared" si="330"/>
        <v>Wednesday</v>
      </c>
      <c r="AB3147" s="21" t="str">
        <f>VLOOKUP(U3147,'Currency Sheet'!A:C,3,)</f>
        <v>DOLLAR</v>
      </c>
      <c r="AC3147" s="42" t="str">
        <f>VLOOKUP(P3147,'Customer List'!B:D,3,)</f>
        <v>OutStation</v>
      </c>
    </row>
    <row r="3148" spans="1:29" x14ac:dyDescent="0.25">
      <c r="A3148" s="21">
        <v>3147</v>
      </c>
      <c r="B3148" s="21" t="s">
        <v>4721</v>
      </c>
      <c r="C3148" s="30">
        <v>45926</v>
      </c>
      <c r="D3148" s="30">
        <v>45936</v>
      </c>
      <c r="E3148" s="47">
        <v>238</v>
      </c>
      <c r="F3148" s="47">
        <f t="shared" si="325"/>
        <v>20944</v>
      </c>
      <c r="G3148" s="48">
        <f t="shared" si="326"/>
        <v>20944</v>
      </c>
      <c r="H3148" s="21">
        <v>343314</v>
      </c>
      <c r="I3148" s="21" t="s">
        <v>4586</v>
      </c>
      <c r="J3148" s="21">
        <v>1</v>
      </c>
      <c r="K3148" s="21">
        <v>1</v>
      </c>
      <c r="L3148" s="21">
        <f t="shared" si="327"/>
        <v>0</v>
      </c>
      <c r="M3148" s="21" t="s">
        <v>4967</v>
      </c>
      <c r="N3148" s="30">
        <v>45938</v>
      </c>
      <c r="O3148" s="48">
        <v>36890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8"/>
        <v>0</v>
      </c>
      <c r="Z3148" s="21" t="str">
        <f t="shared" si="329"/>
        <v>Wednesday</v>
      </c>
      <c r="AA3148" s="21" t="str">
        <f t="shared" si="330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3148</v>
      </c>
      <c r="B3149" s="21" t="s">
        <v>4721</v>
      </c>
      <c r="C3149" s="30">
        <v>45926</v>
      </c>
      <c r="D3149" s="30">
        <v>45936</v>
      </c>
      <c r="E3149" s="47">
        <v>162.4</v>
      </c>
      <c r="F3149" s="47">
        <f t="shared" si="325"/>
        <v>14291.2</v>
      </c>
      <c r="G3149" s="48">
        <f t="shared" si="326"/>
        <v>14291.2</v>
      </c>
      <c r="H3149" s="21">
        <v>343322</v>
      </c>
      <c r="I3149" s="21" t="s">
        <v>4587</v>
      </c>
      <c r="J3149" s="21">
        <v>1</v>
      </c>
      <c r="K3149" s="21">
        <v>1</v>
      </c>
      <c r="L3149" s="21">
        <f t="shared" si="327"/>
        <v>0</v>
      </c>
      <c r="M3149" s="21" t="s">
        <v>4967</v>
      </c>
      <c r="N3149" s="30">
        <v>45938</v>
      </c>
      <c r="O3149" s="48">
        <v>25172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28"/>
        <v>0</v>
      </c>
      <c r="Z3149" s="21" t="str">
        <f t="shared" si="329"/>
        <v>Wednesday</v>
      </c>
      <c r="AA3149" s="21" t="str">
        <f t="shared" si="330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3149</v>
      </c>
      <c r="B3150" s="21" t="s">
        <v>4721</v>
      </c>
      <c r="C3150" s="30">
        <v>45926</v>
      </c>
      <c r="D3150" s="30">
        <v>45936</v>
      </c>
      <c r="E3150" s="47">
        <v>107.1</v>
      </c>
      <c r="F3150" s="47">
        <f t="shared" si="325"/>
        <v>9424.7999999999993</v>
      </c>
      <c r="G3150" s="48">
        <f t="shared" si="326"/>
        <v>9424.7999999999993</v>
      </c>
      <c r="H3150" s="21">
        <v>344103</v>
      </c>
      <c r="I3150" s="21" t="s">
        <v>4588</v>
      </c>
      <c r="J3150" s="21">
        <v>1</v>
      </c>
      <c r="K3150" s="21">
        <v>1</v>
      </c>
      <c r="L3150" s="21">
        <f t="shared" si="327"/>
        <v>0</v>
      </c>
      <c r="M3150" s="21" t="s">
        <v>4872</v>
      </c>
      <c r="N3150" s="30">
        <v>45937</v>
      </c>
      <c r="O3150" s="48">
        <v>16600.5</v>
      </c>
      <c r="P3150" s="21" t="s">
        <v>2488</v>
      </c>
      <c r="Q3150" s="21">
        <v>58156568676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Chennai</v>
      </c>
      <c r="W3150" s="38"/>
      <c r="X3150" s="30">
        <v>45938</v>
      </c>
      <c r="Y3150" s="21">
        <f t="shared" si="328"/>
        <v>1</v>
      </c>
      <c r="Z3150" s="21" t="str">
        <f t="shared" si="329"/>
        <v>Tuesday</v>
      </c>
      <c r="AA3150" s="21" t="str">
        <f t="shared" si="330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3150</v>
      </c>
      <c r="B3151" s="21" t="s">
        <v>4721</v>
      </c>
      <c r="C3151" s="30">
        <v>45926</v>
      </c>
      <c r="D3151" s="30">
        <v>45936</v>
      </c>
      <c r="E3151" s="47">
        <v>334.5</v>
      </c>
      <c r="F3151" s="47">
        <f t="shared" si="325"/>
        <v>29436</v>
      </c>
      <c r="G3151" s="48">
        <f t="shared" si="326"/>
        <v>29436</v>
      </c>
      <c r="H3151" s="21">
        <v>345024</v>
      </c>
      <c r="I3151" s="21" t="s">
        <v>4589</v>
      </c>
      <c r="J3151" s="21">
        <v>1</v>
      </c>
      <c r="K3151" s="21">
        <v>1</v>
      </c>
      <c r="L3151" s="21">
        <f t="shared" si="327"/>
        <v>0</v>
      </c>
      <c r="M3151" s="21" t="s">
        <v>4950</v>
      </c>
      <c r="N3151" s="30">
        <v>45938</v>
      </c>
      <c r="O3151" s="48">
        <v>48391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28"/>
        <v>0</v>
      </c>
      <c r="Z3151" s="21" t="str">
        <f t="shared" si="329"/>
        <v>Wednesday</v>
      </c>
      <c r="AA3151" s="21" t="str">
        <f t="shared" si="330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x14ac:dyDescent="0.25">
      <c r="A3152" s="21">
        <v>3151</v>
      </c>
      <c r="B3152" s="21" t="s">
        <v>4721</v>
      </c>
      <c r="C3152" s="30">
        <v>45926</v>
      </c>
      <c r="D3152" s="30">
        <v>45936</v>
      </c>
      <c r="E3152" s="47">
        <v>2586.5</v>
      </c>
      <c r="F3152" s="47">
        <f t="shared" si="325"/>
        <v>227612</v>
      </c>
      <c r="G3152" s="48">
        <f t="shared" si="326"/>
        <v>227612</v>
      </c>
      <c r="H3152" s="21">
        <v>345907</v>
      </c>
      <c r="I3152" s="21" t="s">
        <v>4590</v>
      </c>
      <c r="J3152" s="21">
        <v>1</v>
      </c>
      <c r="K3152" s="21">
        <v>1</v>
      </c>
      <c r="L3152" s="21">
        <f t="shared" si="327"/>
        <v>0</v>
      </c>
      <c r="M3152" s="21" t="s">
        <v>4863</v>
      </c>
      <c r="N3152" s="30">
        <v>45937</v>
      </c>
      <c r="O3152" s="48">
        <v>389453</v>
      </c>
      <c r="P3152" s="21" t="s">
        <v>4431</v>
      </c>
      <c r="Q3152" s="21">
        <v>58156564841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BANGLORE</v>
      </c>
      <c r="W3152" s="38"/>
      <c r="X3152" s="30">
        <v>45938</v>
      </c>
      <c r="Y3152" s="21">
        <f t="shared" si="328"/>
        <v>1</v>
      </c>
      <c r="Z3152" s="21" t="str">
        <f t="shared" si="329"/>
        <v>Tuesday</v>
      </c>
      <c r="AA3152" s="21" t="str">
        <f t="shared" si="330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3152</v>
      </c>
      <c r="B3153" s="21" t="s">
        <v>4721</v>
      </c>
      <c r="C3153" s="30">
        <v>45926</v>
      </c>
      <c r="D3153" s="30">
        <v>45936</v>
      </c>
      <c r="E3153" s="47">
        <v>87.5</v>
      </c>
      <c r="F3153" s="47">
        <f t="shared" si="325"/>
        <v>7700</v>
      </c>
      <c r="G3153" s="48">
        <f t="shared" si="326"/>
        <v>7700</v>
      </c>
      <c r="H3153" s="21">
        <v>353007</v>
      </c>
      <c r="I3153" s="21" t="s">
        <v>4591</v>
      </c>
      <c r="J3153" s="21">
        <v>1</v>
      </c>
      <c r="K3153" s="21">
        <v>1</v>
      </c>
      <c r="L3153" s="21">
        <f t="shared" si="327"/>
        <v>0</v>
      </c>
      <c r="M3153" s="21" t="s">
        <v>4878</v>
      </c>
      <c r="N3153" s="30">
        <v>45937</v>
      </c>
      <c r="O3153" s="48">
        <v>13562.5</v>
      </c>
      <c r="P3153" s="21" t="s">
        <v>295</v>
      </c>
      <c r="Q3153" s="21">
        <v>58156572773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Kerala</v>
      </c>
      <c r="W3153" s="38"/>
      <c r="X3153" s="30">
        <v>45941</v>
      </c>
      <c r="Y3153" s="21">
        <f t="shared" si="328"/>
        <v>4</v>
      </c>
      <c r="Z3153" s="21" t="str">
        <f t="shared" si="329"/>
        <v>Tuesday</v>
      </c>
      <c r="AA3153" s="21" t="str">
        <f t="shared" si="330"/>
        <v>Saturday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3153</v>
      </c>
      <c r="B3154" s="21" t="s">
        <v>4721</v>
      </c>
      <c r="C3154" s="30">
        <v>45926</v>
      </c>
      <c r="D3154" s="30">
        <v>45936</v>
      </c>
      <c r="E3154" s="47">
        <v>236.6</v>
      </c>
      <c r="F3154" s="47">
        <f t="shared" si="325"/>
        <v>20820.8</v>
      </c>
      <c r="G3154" s="48">
        <f t="shared" si="326"/>
        <v>20820.8</v>
      </c>
      <c r="H3154" s="21">
        <v>353606</v>
      </c>
      <c r="I3154" s="21" t="s">
        <v>4286</v>
      </c>
      <c r="J3154" s="21">
        <v>1</v>
      </c>
      <c r="K3154" s="21">
        <v>1</v>
      </c>
      <c r="L3154" s="21">
        <f t="shared" si="327"/>
        <v>0</v>
      </c>
      <c r="M3154" s="21" t="s">
        <v>4855</v>
      </c>
      <c r="N3154" s="30">
        <v>45937</v>
      </c>
      <c r="O3154" s="48">
        <v>28899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8"/>
        <v>1</v>
      </c>
      <c r="Z3154" s="21" t="str">
        <f t="shared" si="329"/>
        <v>Tuesday</v>
      </c>
      <c r="AA3154" s="21" t="str">
        <f t="shared" si="330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3154</v>
      </c>
      <c r="B3155" s="21" t="s">
        <v>4721</v>
      </c>
      <c r="C3155" s="30">
        <v>45926</v>
      </c>
      <c r="D3155" s="30">
        <v>45936</v>
      </c>
      <c r="E3155" s="47">
        <v>305.25</v>
      </c>
      <c r="F3155" s="47">
        <f t="shared" si="325"/>
        <v>26862</v>
      </c>
      <c r="G3155" s="48">
        <f t="shared" si="326"/>
        <v>26862</v>
      </c>
      <c r="H3155" s="21">
        <v>353726</v>
      </c>
      <c r="I3155" s="21" t="s">
        <v>4287</v>
      </c>
      <c r="J3155" s="21">
        <v>1</v>
      </c>
      <c r="K3155" s="21">
        <v>1</v>
      </c>
      <c r="L3155" s="21">
        <f t="shared" si="327"/>
        <v>0</v>
      </c>
      <c r="M3155" s="21" t="s">
        <v>4855</v>
      </c>
      <c r="N3155" s="30">
        <v>45937</v>
      </c>
      <c r="O3155" s="48">
        <v>34798.5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28"/>
        <v>1</v>
      </c>
      <c r="Z3155" s="21" t="str">
        <f t="shared" si="329"/>
        <v>Tuesday</v>
      </c>
      <c r="AA3155" s="21" t="str">
        <f t="shared" si="330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3155</v>
      </c>
      <c r="B3156" s="21" t="s">
        <v>4721</v>
      </c>
      <c r="C3156" s="30">
        <v>45926</v>
      </c>
      <c r="D3156" s="30">
        <v>45936</v>
      </c>
      <c r="E3156" s="47">
        <v>91.7</v>
      </c>
      <c r="F3156" s="47">
        <f t="shared" si="325"/>
        <v>8069.6</v>
      </c>
      <c r="G3156" s="48">
        <f t="shared" si="326"/>
        <v>8069.6</v>
      </c>
      <c r="H3156" s="21">
        <v>355607</v>
      </c>
      <c r="I3156" s="21" t="s">
        <v>4592</v>
      </c>
      <c r="J3156" s="21">
        <v>1</v>
      </c>
      <c r="K3156" s="21">
        <v>1</v>
      </c>
      <c r="L3156" s="21">
        <f t="shared" si="327"/>
        <v>0</v>
      </c>
      <c r="M3156" s="21" t="s">
        <v>4959</v>
      </c>
      <c r="N3156" s="30">
        <v>45937</v>
      </c>
      <c r="O3156" s="48">
        <v>0</v>
      </c>
      <c r="P3156" s="21" t="s">
        <v>194</v>
      </c>
      <c r="Q3156" s="21">
        <v>58156573160</v>
      </c>
      <c r="R3156" s="21" t="s">
        <v>40</v>
      </c>
      <c r="S3156" s="3">
        <v>4</v>
      </c>
      <c r="T3156" s="37" t="s">
        <v>609</v>
      </c>
      <c r="U3156" s="21" t="s">
        <v>18</v>
      </c>
      <c r="V3156" s="21" t="str">
        <f>VLOOKUP(P3156,'Customer List'!B:C,2,)</f>
        <v>Kanpur</v>
      </c>
      <c r="W3156" s="38"/>
      <c r="X3156" s="30">
        <v>45939</v>
      </c>
      <c r="Y3156" s="21">
        <f t="shared" si="328"/>
        <v>2</v>
      </c>
      <c r="Z3156" s="21" t="str">
        <f t="shared" si="329"/>
        <v>Tuesday</v>
      </c>
      <c r="AA3156" s="21" t="str">
        <f t="shared" si="330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3156</v>
      </c>
      <c r="B3157" s="21" t="s">
        <v>4721</v>
      </c>
      <c r="C3157" s="30">
        <v>45926</v>
      </c>
      <c r="D3157" s="30">
        <v>45936</v>
      </c>
      <c r="E3157" s="47">
        <v>142.80000000000001</v>
      </c>
      <c r="F3157" s="47">
        <f t="shared" si="325"/>
        <v>12566.400000000001</v>
      </c>
      <c r="G3157" s="48">
        <f t="shared" si="326"/>
        <v>12566.400000000001</v>
      </c>
      <c r="H3157" s="21">
        <v>363006</v>
      </c>
      <c r="I3157" s="21" t="s">
        <v>4561</v>
      </c>
      <c r="J3157" s="21">
        <v>1</v>
      </c>
      <c r="K3157" s="21">
        <v>1</v>
      </c>
      <c r="L3157" s="21">
        <f t="shared" si="327"/>
        <v>0</v>
      </c>
      <c r="M3157" s="21" t="s">
        <v>4955</v>
      </c>
      <c r="N3157" s="30">
        <v>45938</v>
      </c>
      <c r="O3157" s="48">
        <v>0</v>
      </c>
      <c r="P3157" s="21" t="s">
        <v>1895</v>
      </c>
      <c r="Q3157" s="21">
        <v>58156650086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45939</v>
      </c>
      <c r="Y3157" s="21">
        <f t="shared" si="328"/>
        <v>1</v>
      </c>
      <c r="Z3157" s="21" t="str">
        <f t="shared" si="329"/>
        <v>Wednesday</v>
      </c>
      <c r="AA3157" s="21" t="str">
        <f t="shared" si="330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3157</v>
      </c>
      <c r="B3158" s="21" t="s">
        <v>4721</v>
      </c>
      <c r="C3158" s="30">
        <v>45926</v>
      </c>
      <c r="D3158" s="30">
        <v>45936</v>
      </c>
      <c r="E3158" s="47">
        <v>242.9</v>
      </c>
      <c r="F3158" s="47">
        <f t="shared" si="325"/>
        <v>21375.200000000001</v>
      </c>
      <c r="G3158" s="48">
        <f t="shared" si="326"/>
        <v>21375.200000000001</v>
      </c>
      <c r="H3158" s="21">
        <v>363034</v>
      </c>
      <c r="I3158" s="21" t="s">
        <v>4593</v>
      </c>
      <c r="J3158" s="21">
        <v>1</v>
      </c>
      <c r="K3158" s="21">
        <v>1</v>
      </c>
      <c r="L3158" s="21">
        <f t="shared" si="327"/>
        <v>0</v>
      </c>
      <c r="M3158" s="21" t="s">
        <v>4940</v>
      </c>
      <c r="N3158" s="30">
        <v>45937</v>
      </c>
      <c r="O3158" s="48">
        <v>40338.75</v>
      </c>
      <c r="P3158" s="21" t="s">
        <v>1089</v>
      </c>
      <c r="Q3158" s="21">
        <v>58156567490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Hyderabad</v>
      </c>
      <c r="W3158" s="38"/>
      <c r="X3158" s="30">
        <v>45938</v>
      </c>
      <c r="Y3158" s="21">
        <f t="shared" si="328"/>
        <v>1</v>
      </c>
      <c r="Z3158" s="21" t="str">
        <f t="shared" si="329"/>
        <v>Tuesday</v>
      </c>
      <c r="AA3158" s="21" t="str">
        <f t="shared" si="330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3158</v>
      </c>
      <c r="B3159" s="21" t="s">
        <v>4721</v>
      </c>
      <c r="C3159" s="30">
        <v>45926</v>
      </c>
      <c r="D3159" s="30">
        <v>45936</v>
      </c>
      <c r="E3159" s="47">
        <v>107.8</v>
      </c>
      <c r="F3159" s="47">
        <f t="shared" si="325"/>
        <v>9486.4</v>
      </c>
      <c r="G3159" s="48">
        <f t="shared" si="326"/>
        <v>9486.4</v>
      </c>
      <c r="H3159" s="21">
        <v>364803</v>
      </c>
      <c r="I3159" s="21" t="s">
        <v>4594</v>
      </c>
      <c r="J3159" s="21">
        <v>1</v>
      </c>
      <c r="K3159" s="21">
        <v>1</v>
      </c>
      <c r="L3159" s="21">
        <f t="shared" si="327"/>
        <v>0</v>
      </c>
      <c r="M3159" s="21" t="s">
        <v>5713</v>
      </c>
      <c r="N3159" s="30">
        <v>45937</v>
      </c>
      <c r="O3159" s="48">
        <v>17902.5</v>
      </c>
      <c r="P3159" s="21" t="s">
        <v>194</v>
      </c>
      <c r="Q3159" s="21">
        <v>58156573160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Kanpur</v>
      </c>
      <c r="W3159" s="38"/>
      <c r="X3159" s="30">
        <v>45939</v>
      </c>
      <c r="Y3159" s="21">
        <f t="shared" si="328"/>
        <v>2</v>
      </c>
      <c r="Z3159" s="21" t="str">
        <f t="shared" si="329"/>
        <v>Tuesday</v>
      </c>
      <c r="AA3159" s="21" t="str">
        <f t="shared" si="330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3159</v>
      </c>
      <c r="B3160" s="21" t="s">
        <v>4721</v>
      </c>
      <c r="C3160" s="30">
        <v>45926</v>
      </c>
      <c r="D3160" s="30">
        <v>45936</v>
      </c>
      <c r="E3160" s="47">
        <v>259</v>
      </c>
      <c r="F3160" s="47">
        <f t="shared" si="325"/>
        <v>22792</v>
      </c>
      <c r="G3160" s="48">
        <f t="shared" si="326"/>
        <v>22792</v>
      </c>
      <c r="H3160" s="21">
        <v>367730</v>
      </c>
      <c r="I3160" s="21" t="s">
        <v>4595</v>
      </c>
      <c r="J3160" s="21">
        <v>1</v>
      </c>
      <c r="K3160" s="21">
        <v>1</v>
      </c>
      <c r="L3160" s="21">
        <f t="shared" si="327"/>
        <v>0</v>
      </c>
      <c r="M3160" s="21" t="s">
        <v>4858</v>
      </c>
      <c r="N3160" s="30">
        <v>45937</v>
      </c>
      <c r="O3160" s="48">
        <v>40145</v>
      </c>
      <c r="P3160" s="21" t="s">
        <v>2046</v>
      </c>
      <c r="Q3160" s="21">
        <v>58156571955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Banglore</v>
      </c>
      <c r="W3160" s="38"/>
      <c r="X3160" s="30">
        <v>45938</v>
      </c>
      <c r="Y3160" s="21">
        <f t="shared" si="328"/>
        <v>1</v>
      </c>
      <c r="Z3160" s="21" t="str">
        <f t="shared" si="329"/>
        <v>Tuesday</v>
      </c>
      <c r="AA3160" s="21" t="str">
        <f t="shared" si="330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3160</v>
      </c>
      <c r="B3161" s="21" t="s">
        <v>4721</v>
      </c>
      <c r="C3161" s="30">
        <v>45926</v>
      </c>
      <c r="D3161" s="30">
        <v>45936</v>
      </c>
      <c r="E3161" s="47">
        <v>261.8</v>
      </c>
      <c r="F3161" s="47">
        <f t="shared" si="325"/>
        <v>23038.400000000001</v>
      </c>
      <c r="G3161" s="48">
        <f t="shared" si="326"/>
        <v>23038.400000000001</v>
      </c>
      <c r="H3161" s="21">
        <v>369212</v>
      </c>
      <c r="I3161" s="21" t="s">
        <v>4597</v>
      </c>
      <c r="J3161" s="21">
        <v>1</v>
      </c>
      <c r="K3161" s="21">
        <v>1</v>
      </c>
      <c r="L3161" s="21">
        <f t="shared" si="327"/>
        <v>0</v>
      </c>
      <c r="M3161" s="21" t="s">
        <v>4950</v>
      </c>
      <c r="N3161" s="30">
        <v>45938</v>
      </c>
      <c r="O3161" s="48">
        <v>40579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8"/>
        <v>0</v>
      </c>
      <c r="Z3161" s="21" t="str">
        <f t="shared" si="329"/>
        <v>Wednesday</v>
      </c>
      <c r="AA3161" s="21" t="str">
        <f t="shared" si="330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x14ac:dyDescent="0.25">
      <c r="A3162" s="21">
        <v>3161</v>
      </c>
      <c r="B3162" s="21" t="s">
        <v>4721</v>
      </c>
      <c r="C3162" s="30">
        <v>45926</v>
      </c>
      <c r="D3162" s="30">
        <v>45936</v>
      </c>
      <c r="E3162" s="47">
        <v>334.5</v>
      </c>
      <c r="F3162" s="47">
        <f t="shared" si="325"/>
        <v>29436</v>
      </c>
      <c r="G3162" s="48">
        <f t="shared" si="326"/>
        <v>29436</v>
      </c>
      <c r="H3162" s="21">
        <v>372712</v>
      </c>
      <c r="I3162" s="21" t="s">
        <v>4598</v>
      </c>
      <c r="J3162" s="21">
        <v>1</v>
      </c>
      <c r="K3162" s="21">
        <v>1</v>
      </c>
      <c r="L3162" s="21">
        <f t="shared" si="327"/>
        <v>0</v>
      </c>
      <c r="M3162" s="21" t="s">
        <v>4951</v>
      </c>
      <c r="N3162" s="30">
        <v>45938</v>
      </c>
      <c r="O3162" s="48">
        <v>48391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28"/>
        <v>0</v>
      </c>
      <c r="Z3162" s="21" t="str">
        <f t="shared" si="329"/>
        <v>Wednesday</v>
      </c>
      <c r="AA3162" s="21" t="str">
        <f t="shared" si="330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x14ac:dyDescent="0.25">
      <c r="A3163" s="21">
        <v>3162</v>
      </c>
      <c r="B3163" s="21" t="s">
        <v>4721</v>
      </c>
      <c r="C3163" s="30">
        <v>45926</v>
      </c>
      <c r="D3163" s="30">
        <v>45936</v>
      </c>
      <c r="E3163" s="47">
        <v>115.5</v>
      </c>
      <c r="F3163" s="47">
        <f t="shared" si="325"/>
        <v>10164</v>
      </c>
      <c r="G3163" s="48">
        <f t="shared" si="326"/>
        <v>10164</v>
      </c>
      <c r="H3163" s="21">
        <v>375113</v>
      </c>
      <c r="I3163" s="21" t="s">
        <v>4599</v>
      </c>
      <c r="J3163" s="21">
        <v>1</v>
      </c>
      <c r="K3163" s="21">
        <v>1</v>
      </c>
      <c r="L3163" s="21">
        <f t="shared" si="327"/>
        <v>0</v>
      </c>
      <c r="M3163" s="21" t="s">
        <v>4912</v>
      </c>
      <c r="N3163" s="30">
        <v>45937</v>
      </c>
      <c r="O3163" s="48">
        <v>15345</v>
      </c>
      <c r="P3163" s="21" t="s">
        <v>172</v>
      </c>
      <c r="Q3163" s="21">
        <v>58156571163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Kolkata</v>
      </c>
      <c r="W3163" s="38"/>
      <c r="X3163" s="30">
        <v>45939</v>
      </c>
      <c r="Y3163" s="21">
        <f t="shared" si="328"/>
        <v>2</v>
      </c>
      <c r="Z3163" s="21" t="str">
        <f t="shared" si="329"/>
        <v>Tuesday</v>
      </c>
      <c r="AA3163" s="21" t="str">
        <f t="shared" si="330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3163</v>
      </c>
      <c r="B3164" s="21" t="s">
        <v>4721</v>
      </c>
      <c r="C3164" s="30">
        <v>45926</v>
      </c>
      <c r="D3164" s="30">
        <v>45936</v>
      </c>
      <c r="E3164" s="47">
        <v>259</v>
      </c>
      <c r="F3164" s="47">
        <f t="shared" si="325"/>
        <v>22792</v>
      </c>
      <c r="G3164" s="48">
        <f t="shared" si="326"/>
        <v>22792</v>
      </c>
      <c r="H3164" s="21">
        <v>399214</v>
      </c>
      <c r="I3164" s="21" t="s">
        <v>4600</v>
      </c>
      <c r="J3164" s="21">
        <v>1</v>
      </c>
      <c r="K3164" s="21">
        <v>1</v>
      </c>
      <c r="L3164" s="21">
        <f t="shared" si="327"/>
        <v>0</v>
      </c>
      <c r="M3164" s="21" t="s">
        <v>4855</v>
      </c>
      <c r="N3164" s="30">
        <v>45937</v>
      </c>
      <c r="O3164" s="48">
        <v>31618.35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45938</v>
      </c>
      <c r="Y3164" s="21">
        <f t="shared" si="328"/>
        <v>1</v>
      </c>
      <c r="Z3164" s="21" t="str">
        <f t="shared" si="329"/>
        <v>Tuesday</v>
      </c>
      <c r="AA3164" s="21" t="str">
        <f t="shared" si="330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3164</v>
      </c>
      <c r="B3165" s="21" t="s">
        <v>4721</v>
      </c>
      <c r="C3165" s="30">
        <v>45926</v>
      </c>
      <c r="D3165" s="30">
        <v>45936</v>
      </c>
      <c r="E3165" s="47">
        <v>74.2</v>
      </c>
      <c r="F3165" s="47">
        <f t="shared" si="325"/>
        <v>6529.6</v>
      </c>
      <c r="G3165" s="48">
        <f t="shared" si="326"/>
        <v>6529.6</v>
      </c>
      <c r="H3165" s="21">
        <v>400108</v>
      </c>
      <c r="I3165" s="21" t="s">
        <v>3796</v>
      </c>
      <c r="J3165" s="21">
        <v>1</v>
      </c>
      <c r="K3165" s="21">
        <v>1</v>
      </c>
      <c r="L3165" s="21">
        <f t="shared" si="327"/>
        <v>0</v>
      </c>
      <c r="M3165" s="21" t="s">
        <v>4965</v>
      </c>
      <c r="N3165" s="30">
        <v>45937</v>
      </c>
      <c r="O3165" s="48">
        <v>16430</v>
      </c>
      <c r="P3165" s="21" t="s">
        <v>4430</v>
      </c>
      <c r="Q3165" s="21">
        <v>58156568142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45939</v>
      </c>
      <c r="Y3165" s="21">
        <f t="shared" si="328"/>
        <v>2</v>
      </c>
      <c r="Z3165" s="21" t="str">
        <f t="shared" si="329"/>
        <v>Tuesday</v>
      </c>
      <c r="AA3165" s="21" t="str">
        <f t="shared" si="330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3165</v>
      </c>
      <c r="B3166" s="21" t="s">
        <v>4721</v>
      </c>
      <c r="C3166" s="30">
        <v>45926</v>
      </c>
      <c r="D3166" s="30">
        <v>45936</v>
      </c>
      <c r="E3166" s="47">
        <v>116.2</v>
      </c>
      <c r="F3166" s="47">
        <f t="shared" si="325"/>
        <v>10225.6</v>
      </c>
      <c r="G3166" s="48">
        <f t="shared" si="326"/>
        <v>10225.6</v>
      </c>
      <c r="H3166" s="21">
        <v>400222</v>
      </c>
      <c r="I3166" s="21" t="s">
        <v>4602</v>
      </c>
      <c r="J3166" s="21">
        <v>1</v>
      </c>
      <c r="K3166" s="21">
        <v>1</v>
      </c>
      <c r="L3166" s="21">
        <f t="shared" si="327"/>
        <v>0</v>
      </c>
      <c r="M3166" s="21" t="s">
        <v>4857</v>
      </c>
      <c r="N3166" s="30">
        <v>45937</v>
      </c>
      <c r="O3166" s="48">
        <v>18011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8"/>
        <v>1</v>
      </c>
      <c r="Z3166" s="21" t="str">
        <f t="shared" si="329"/>
        <v>Tuesday</v>
      </c>
      <c r="AA3166" s="21" t="str">
        <f t="shared" si="330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3166</v>
      </c>
      <c r="B3167" s="21" t="s">
        <v>4721</v>
      </c>
      <c r="C3167" s="30">
        <v>45926</v>
      </c>
      <c r="D3167" s="30">
        <v>45936</v>
      </c>
      <c r="E3167" s="47">
        <v>58.1</v>
      </c>
      <c r="F3167" s="47">
        <f t="shared" si="325"/>
        <v>5112.8</v>
      </c>
      <c r="G3167" s="48">
        <f t="shared" si="326"/>
        <v>5112.8</v>
      </c>
      <c r="H3167" s="21">
        <v>400247</v>
      </c>
      <c r="I3167" s="21" t="s">
        <v>4603</v>
      </c>
      <c r="J3167" s="21">
        <v>1</v>
      </c>
      <c r="K3167" s="21">
        <v>1</v>
      </c>
      <c r="L3167" s="21">
        <f t="shared" si="327"/>
        <v>0</v>
      </c>
      <c r="M3167" s="21" t="s">
        <v>4858</v>
      </c>
      <c r="N3167" s="30">
        <v>45937</v>
      </c>
      <c r="O3167" s="48">
        <v>9005.5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28"/>
        <v>1</v>
      </c>
      <c r="Z3167" s="21" t="str">
        <f t="shared" si="329"/>
        <v>Tuesday</v>
      </c>
      <c r="AA3167" s="21" t="str">
        <f t="shared" si="330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3167</v>
      </c>
      <c r="B3168" s="21" t="s">
        <v>4721</v>
      </c>
      <c r="C3168" s="30">
        <v>45926</v>
      </c>
      <c r="D3168" s="30">
        <v>45936</v>
      </c>
      <c r="E3168" s="47">
        <v>123.75</v>
      </c>
      <c r="F3168" s="47">
        <f t="shared" si="325"/>
        <v>10890</v>
      </c>
      <c r="G3168" s="48">
        <f t="shared" si="326"/>
        <v>10890</v>
      </c>
      <c r="H3168" s="21">
        <v>400535</v>
      </c>
      <c r="I3168" s="21" t="s">
        <v>4604</v>
      </c>
      <c r="J3168" s="21">
        <v>1</v>
      </c>
      <c r="K3168" s="21">
        <v>1</v>
      </c>
      <c r="L3168" s="21">
        <f t="shared" si="327"/>
        <v>0</v>
      </c>
      <c r="M3168" s="21" t="s">
        <v>4951</v>
      </c>
      <c r="N3168" s="30">
        <v>45938</v>
      </c>
      <c r="O3168" s="48">
        <v>17902.5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8"/>
        <v>0</v>
      </c>
      <c r="Z3168" s="21" t="str">
        <f t="shared" si="329"/>
        <v>Wednesday</v>
      </c>
      <c r="AA3168" s="21" t="str">
        <f t="shared" si="330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x14ac:dyDescent="0.25">
      <c r="A3169" s="21">
        <v>3168</v>
      </c>
      <c r="B3169" s="21" t="s">
        <v>4721</v>
      </c>
      <c r="C3169" s="30">
        <v>45926</v>
      </c>
      <c r="D3169" s="30">
        <v>45936</v>
      </c>
      <c r="E3169" s="47">
        <v>153</v>
      </c>
      <c r="F3169" s="47">
        <f t="shared" si="325"/>
        <v>13464</v>
      </c>
      <c r="G3169" s="48">
        <f t="shared" si="326"/>
        <v>13464</v>
      </c>
      <c r="H3169" s="21">
        <v>400539</v>
      </c>
      <c r="I3169" s="21" t="s">
        <v>4605</v>
      </c>
      <c r="J3169" s="21">
        <v>1</v>
      </c>
      <c r="K3169" s="21">
        <v>1</v>
      </c>
      <c r="L3169" s="21">
        <f t="shared" si="327"/>
        <v>0</v>
      </c>
      <c r="M3169" s="21" t="s">
        <v>4951</v>
      </c>
      <c r="N3169" s="30">
        <v>45938</v>
      </c>
      <c r="O3169" s="48">
        <v>22134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28"/>
        <v>0</v>
      </c>
      <c r="Z3169" s="21" t="str">
        <f t="shared" si="329"/>
        <v>Wednesday</v>
      </c>
      <c r="AA3169" s="21" t="str">
        <f t="shared" si="330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x14ac:dyDescent="0.25">
      <c r="A3170" s="21">
        <v>3169</v>
      </c>
      <c r="B3170" s="21" t="s">
        <v>4721</v>
      </c>
      <c r="C3170" s="30">
        <v>45926</v>
      </c>
      <c r="D3170" s="30">
        <v>45936</v>
      </c>
      <c r="E3170" s="47">
        <v>90.3</v>
      </c>
      <c r="F3170" s="47">
        <f t="shared" si="325"/>
        <v>7946.4</v>
      </c>
      <c r="G3170" s="48">
        <f t="shared" si="326"/>
        <v>7946.4</v>
      </c>
      <c r="H3170" s="21">
        <v>405210</v>
      </c>
      <c r="I3170" s="21" t="s">
        <v>4606</v>
      </c>
      <c r="J3170" s="21">
        <v>1</v>
      </c>
      <c r="K3170" s="21">
        <v>1</v>
      </c>
      <c r="L3170" s="21">
        <f t="shared" si="327"/>
        <v>0</v>
      </c>
      <c r="M3170" s="21" t="s">
        <v>4879</v>
      </c>
      <c r="N3170" s="30">
        <v>45937</v>
      </c>
      <c r="O3170" s="48">
        <v>13996.5</v>
      </c>
      <c r="P3170" s="21" t="s">
        <v>295</v>
      </c>
      <c r="Q3170" s="21">
        <v>58156572773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Kerala</v>
      </c>
      <c r="W3170" s="38"/>
      <c r="X3170" s="30">
        <v>45941</v>
      </c>
      <c r="Y3170" s="21">
        <f t="shared" si="328"/>
        <v>4</v>
      </c>
      <c r="Z3170" s="21" t="str">
        <f t="shared" si="329"/>
        <v>Tuesday</v>
      </c>
      <c r="AA3170" s="21" t="str">
        <f t="shared" si="330"/>
        <v>Saturday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3170</v>
      </c>
      <c r="B3171" s="21" t="s">
        <v>4721</v>
      </c>
      <c r="C3171" s="30">
        <v>45926</v>
      </c>
      <c r="D3171" s="30">
        <v>45936</v>
      </c>
      <c r="E3171" s="47">
        <v>49.7</v>
      </c>
      <c r="F3171" s="47">
        <f t="shared" si="325"/>
        <v>4373.6000000000004</v>
      </c>
      <c r="G3171" s="48">
        <f t="shared" si="326"/>
        <v>4373.6000000000004</v>
      </c>
      <c r="H3171" s="21">
        <v>407001</v>
      </c>
      <c r="I3171" s="21" t="s">
        <v>4607</v>
      </c>
      <c r="J3171" s="21">
        <v>1</v>
      </c>
      <c r="K3171" s="21">
        <v>1</v>
      </c>
      <c r="L3171" s="21">
        <f t="shared" si="327"/>
        <v>0</v>
      </c>
      <c r="M3171" s="21" t="s">
        <v>4912</v>
      </c>
      <c r="N3171" s="30">
        <v>45937</v>
      </c>
      <c r="O3171" s="48">
        <v>6603</v>
      </c>
      <c r="P3171" s="21" t="s">
        <v>172</v>
      </c>
      <c r="Q3171" s="21">
        <v>58156571163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Kolkata</v>
      </c>
      <c r="W3171" s="38"/>
      <c r="X3171" s="30">
        <v>45939</v>
      </c>
      <c r="Y3171" s="21">
        <f t="shared" si="328"/>
        <v>2</v>
      </c>
      <c r="Z3171" s="21" t="str">
        <f t="shared" si="329"/>
        <v>Tuesday</v>
      </c>
      <c r="AA3171" s="21" t="str">
        <f t="shared" si="330"/>
        <v>Thursday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3171</v>
      </c>
      <c r="B3172" s="21" t="s">
        <v>4721</v>
      </c>
      <c r="C3172" s="30">
        <v>45926</v>
      </c>
      <c r="D3172" s="30">
        <v>45936</v>
      </c>
      <c r="E3172" s="47">
        <v>234.5</v>
      </c>
      <c r="F3172" s="47">
        <f t="shared" si="325"/>
        <v>20636</v>
      </c>
      <c r="G3172" s="48">
        <f t="shared" si="326"/>
        <v>20636</v>
      </c>
      <c r="H3172" s="21">
        <v>423102</v>
      </c>
      <c r="I3172" s="21" t="s">
        <v>4608</v>
      </c>
      <c r="J3172" s="21">
        <v>1</v>
      </c>
      <c r="K3172" s="21">
        <v>1</v>
      </c>
      <c r="L3172" s="21">
        <f t="shared" si="327"/>
        <v>0</v>
      </c>
      <c r="M3172" s="21" t="s">
        <v>4920</v>
      </c>
      <c r="N3172" s="30">
        <v>45937</v>
      </c>
      <c r="O3172" s="48">
        <v>25446.6</v>
      </c>
      <c r="P3172" s="21" t="s">
        <v>276</v>
      </c>
      <c r="Q3172" s="21">
        <v>58156565795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Pune</v>
      </c>
      <c r="W3172" s="38"/>
      <c r="X3172" s="30">
        <v>45938</v>
      </c>
      <c r="Y3172" s="21">
        <f t="shared" si="328"/>
        <v>1</v>
      </c>
      <c r="Z3172" s="21" t="str">
        <f t="shared" si="329"/>
        <v>Tuesday</v>
      </c>
      <c r="AA3172" s="21" t="str">
        <f t="shared" si="330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3172</v>
      </c>
      <c r="B3173" s="21" t="s">
        <v>4721</v>
      </c>
      <c r="C3173" s="30">
        <v>45926</v>
      </c>
      <c r="D3173" s="30">
        <v>45936</v>
      </c>
      <c r="E3173" s="47">
        <v>62.3</v>
      </c>
      <c r="F3173" s="47">
        <f t="shared" si="325"/>
        <v>5482.4</v>
      </c>
      <c r="G3173" s="48">
        <f t="shared" si="326"/>
        <v>5482.4</v>
      </c>
      <c r="H3173" s="21">
        <v>423105</v>
      </c>
      <c r="I3173" s="21" t="s">
        <v>3892</v>
      </c>
      <c r="J3173" s="21">
        <v>1</v>
      </c>
      <c r="K3173" s="21">
        <v>1</v>
      </c>
      <c r="L3173" s="21">
        <f t="shared" si="327"/>
        <v>0</v>
      </c>
      <c r="M3173" s="21" t="s">
        <v>4863</v>
      </c>
      <c r="N3173" s="30">
        <v>45937</v>
      </c>
      <c r="O3173" s="48">
        <v>9380</v>
      </c>
      <c r="P3173" s="21" t="s">
        <v>4431</v>
      </c>
      <c r="Q3173" s="21">
        <v>58156564841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BANGLORE</v>
      </c>
      <c r="W3173" s="38"/>
      <c r="X3173" s="30">
        <v>45938</v>
      </c>
      <c r="Y3173" s="21">
        <f t="shared" si="328"/>
        <v>1</v>
      </c>
      <c r="Z3173" s="21" t="str">
        <f t="shared" si="329"/>
        <v>Tuesday</v>
      </c>
      <c r="AA3173" s="21" t="str">
        <f t="shared" si="330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3173</v>
      </c>
      <c r="B3174" s="21" t="s">
        <v>4721</v>
      </c>
      <c r="C3174" s="30">
        <v>45926</v>
      </c>
      <c r="D3174" s="30">
        <v>45936</v>
      </c>
      <c r="E3174" s="47">
        <v>62.3</v>
      </c>
      <c r="F3174" s="47">
        <f t="shared" si="325"/>
        <v>5482.4</v>
      </c>
      <c r="G3174" s="48">
        <f t="shared" si="326"/>
        <v>5482.4</v>
      </c>
      <c r="H3174" s="21">
        <v>423107</v>
      </c>
      <c r="I3174" s="21" t="s">
        <v>4609</v>
      </c>
      <c r="J3174" s="21">
        <v>1</v>
      </c>
      <c r="K3174" s="21">
        <v>1</v>
      </c>
      <c r="L3174" s="21">
        <f t="shared" si="327"/>
        <v>0</v>
      </c>
      <c r="M3174" s="21" t="s">
        <v>4961</v>
      </c>
      <c r="N3174" s="30">
        <v>45937</v>
      </c>
      <c r="O3174" s="48">
        <v>0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 t="s">
        <v>609</v>
      </c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8"/>
        <v>4</v>
      </c>
      <c r="Z3174" s="21" t="str">
        <f t="shared" si="329"/>
        <v>Tuesday</v>
      </c>
      <c r="AA3174" s="21" t="str">
        <f t="shared" si="330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3174</v>
      </c>
      <c r="B3175" s="21" t="s">
        <v>4721</v>
      </c>
      <c r="C3175" s="30">
        <v>45926</v>
      </c>
      <c r="D3175" s="30">
        <v>45936</v>
      </c>
      <c r="E3175" s="47">
        <v>62.3</v>
      </c>
      <c r="F3175" s="47">
        <f t="shared" si="325"/>
        <v>5482.4</v>
      </c>
      <c r="G3175" s="48">
        <f t="shared" si="326"/>
        <v>5482.4</v>
      </c>
      <c r="H3175" s="21">
        <v>423115</v>
      </c>
      <c r="I3175" s="21" t="s">
        <v>4309</v>
      </c>
      <c r="J3175" s="21">
        <v>1</v>
      </c>
      <c r="K3175" s="21">
        <v>1</v>
      </c>
      <c r="L3175" s="21">
        <f t="shared" si="327"/>
        <v>0</v>
      </c>
      <c r="M3175" s="21" t="s">
        <v>5023</v>
      </c>
      <c r="N3175" s="30">
        <v>45937</v>
      </c>
      <c r="O3175" s="48">
        <v>7609.5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28"/>
        <v>4</v>
      </c>
      <c r="Z3175" s="21" t="str">
        <f t="shared" si="329"/>
        <v>Tuesday</v>
      </c>
      <c r="AA3175" s="21" t="str">
        <f t="shared" si="330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3175</v>
      </c>
      <c r="B3176" s="21" t="s">
        <v>4721</v>
      </c>
      <c r="C3176" s="30">
        <v>45926</v>
      </c>
      <c r="D3176" s="30">
        <v>45936</v>
      </c>
      <c r="E3176" s="47">
        <v>75.75</v>
      </c>
      <c r="F3176" s="47">
        <f t="shared" si="325"/>
        <v>6666</v>
      </c>
      <c r="G3176" s="48">
        <f t="shared" si="326"/>
        <v>6666</v>
      </c>
      <c r="H3176" s="21">
        <v>423801</v>
      </c>
      <c r="I3176" s="21" t="s">
        <v>3812</v>
      </c>
      <c r="J3176" s="21">
        <v>1</v>
      </c>
      <c r="K3176" s="21">
        <v>1</v>
      </c>
      <c r="L3176" s="21">
        <f t="shared" si="327"/>
        <v>0</v>
      </c>
      <c r="M3176" s="21" t="s">
        <v>4911</v>
      </c>
      <c r="N3176" s="30">
        <v>45937</v>
      </c>
      <c r="O3176" s="48">
        <v>9393</v>
      </c>
      <c r="P3176" s="21" t="s">
        <v>172</v>
      </c>
      <c r="Q3176" s="21">
        <v>58156571163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Kolkata</v>
      </c>
      <c r="W3176" s="38"/>
      <c r="X3176" s="30">
        <v>45939</v>
      </c>
      <c r="Y3176" s="21">
        <f t="shared" si="328"/>
        <v>2</v>
      </c>
      <c r="Z3176" s="21" t="str">
        <f t="shared" si="329"/>
        <v>Tuesday</v>
      </c>
      <c r="AA3176" s="21" t="str">
        <f t="shared" si="330"/>
        <v>Thursday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3176</v>
      </c>
      <c r="B3177" s="21" t="s">
        <v>4721</v>
      </c>
      <c r="C3177" s="30">
        <v>45926</v>
      </c>
      <c r="D3177" s="30">
        <v>45936</v>
      </c>
      <c r="E3177" s="47">
        <v>75.75</v>
      </c>
      <c r="F3177" s="47">
        <f t="shared" si="325"/>
        <v>6666</v>
      </c>
      <c r="G3177" s="48">
        <f t="shared" si="326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27"/>
        <v>0</v>
      </c>
      <c r="M3177" s="21" t="s">
        <v>4968</v>
      </c>
      <c r="N3177" s="30">
        <v>45939</v>
      </c>
      <c r="O3177" s="48">
        <v>11028.5</v>
      </c>
      <c r="P3177" s="21" t="s">
        <v>4969</v>
      </c>
      <c r="Q3177" s="21" t="s">
        <v>636</v>
      </c>
      <c r="R3177" s="21" t="s">
        <v>637</v>
      </c>
      <c r="S3177" s="3">
        <v>-20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45939</v>
      </c>
      <c r="Y3177" s="21">
        <f t="shared" si="328"/>
        <v>0</v>
      </c>
      <c r="Z3177" s="21" t="str">
        <f t="shared" si="329"/>
        <v>Thursday</v>
      </c>
      <c r="AA3177" s="21" t="str">
        <f t="shared" si="330"/>
        <v>Thursday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3177</v>
      </c>
      <c r="B3178" s="21" t="s">
        <v>4721</v>
      </c>
      <c r="C3178" s="30">
        <v>45926</v>
      </c>
      <c r="D3178" s="30">
        <v>45936</v>
      </c>
      <c r="E3178" s="47">
        <v>115.5</v>
      </c>
      <c r="F3178" s="47">
        <f t="shared" si="325"/>
        <v>10164</v>
      </c>
      <c r="G3178" s="48">
        <f t="shared" si="326"/>
        <v>10164</v>
      </c>
      <c r="H3178" s="21">
        <v>424401</v>
      </c>
      <c r="I3178" s="21" t="s">
        <v>4610</v>
      </c>
      <c r="J3178" s="21">
        <v>1</v>
      </c>
      <c r="K3178" s="21"/>
      <c r="L3178" s="21">
        <f t="shared" si="327"/>
        <v>1</v>
      </c>
      <c r="M3178" s="21"/>
      <c r="N3178" s="30"/>
      <c r="O3178" s="48"/>
      <c r="P3178" s="21" t="s">
        <v>1145</v>
      </c>
      <c r="Q3178" s="21"/>
      <c r="R3178" s="21"/>
      <c r="S3178" s="3">
        <v>4</v>
      </c>
      <c r="T3178" s="37"/>
      <c r="U3178" s="21" t="s">
        <v>18</v>
      </c>
      <c r="V3178" s="21" t="str">
        <f>VLOOKUP(P3178,'Customer List'!B:C,2,)</f>
        <v>STOCK</v>
      </c>
      <c r="W3178" s="38" t="s">
        <v>1145</v>
      </c>
      <c r="X3178" s="57" t="str">
        <f>IF(OR(R6474 = "PRIYANKA MADAM", R6474 = "DEEPAK"), N6474, "")</f>
        <v/>
      </c>
      <c r="Y3178" s="21" t="str">
        <f t="shared" si="328"/>
        <v/>
      </c>
      <c r="Z3178" s="21" t="str">
        <f t="shared" si="329"/>
        <v/>
      </c>
      <c r="AA3178" s="21" t="str">
        <f t="shared" si="330"/>
        <v/>
      </c>
      <c r="AB3178" s="21" t="str">
        <f>VLOOKUP(U3178,'Currency Sheet'!A:C,3,)</f>
        <v>DOLLAR</v>
      </c>
      <c r="AC3178" s="42" t="str">
        <f>VLOOKUP(P3178,'Customer List'!B:D,3,)</f>
        <v>STOCK</v>
      </c>
    </row>
    <row r="3179" spans="1:29" x14ac:dyDescent="0.25">
      <c r="A3179" s="21">
        <v>3178</v>
      </c>
      <c r="B3179" s="21" t="s">
        <v>4721</v>
      </c>
      <c r="C3179" s="30">
        <v>45926</v>
      </c>
      <c r="D3179" s="30">
        <v>45936</v>
      </c>
      <c r="E3179" s="47">
        <v>115.5</v>
      </c>
      <c r="F3179" s="47">
        <f t="shared" si="325"/>
        <v>10164</v>
      </c>
      <c r="G3179" s="48">
        <f t="shared" si="326"/>
        <v>10164</v>
      </c>
      <c r="H3179" s="21">
        <v>424401</v>
      </c>
      <c r="I3179" s="21" t="s">
        <v>4610</v>
      </c>
      <c r="J3179" s="21">
        <v>1</v>
      </c>
      <c r="K3179" s="21">
        <v>1</v>
      </c>
      <c r="L3179" s="21">
        <f t="shared" si="327"/>
        <v>0</v>
      </c>
      <c r="M3179" s="21" t="s">
        <v>4875</v>
      </c>
      <c r="N3179" s="30">
        <v>45937</v>
      </c>
      <c r="O3179" s="48">
        <v>19181.25</v>
      </c>
      <c r="P3179" s="21" t="s">
        <v>901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45937</v>
      </c>
      <c r="Y3179" s="21">
        <f t="shared" si="328"/>
        <v>0</v>
      </c>
      <c r="Z3179" s="21" t="str">
        <f t="shared" si="329"/>
        <v>Tuesday</v>
      </c>
      <c r="AA3179" s="21" t="str">
        <f t="shared" si="330"/>
        <v>Tuesday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3179</v>
      </c>
      <c r="B3180" s="21" t="s">
        <v>4721</v>
      </c>
      <c r="C3180" s="30">
        <v>45926</v>
      </c>
      <c r="D3180" s="30">
        <v>45936</v>
      </c>
      <c r="E3180" s="47">
        <v>98.7</v>
      </c>
      <c r="F3180" s="47">
        <f t="shared" si="325"/>
        <v>8685.6</v>
      </c>
      <c r="G3180" s="48">
        <f t="shared" si="326"/>
        <v>8685.6</v>
      </c>
      <c r="H3180" s="21">
        <v>426102</v>
      </c>
      <c r="I3180" s="21" t="s">
        <v>4611</v>
      </c>
      <c r="J3180" s="21">
        <v>1</v>
      </c>
      <c r="K3180" s="21">
        <v>1</v>
      </c>
      <c r="L3180" s="21">
        <f t="shared" si="327"/>
        <v>0</v>
      </c>
      <c r="M3180" s="21" t="s">
        <v>4949</v>
      </c>
      <c r="N3180" s="30">
        <v>45938</v>
      </c>
      <c r="O3180" s="48">
        <v>15298.5</v>
      </c>
      <c r="P3180" s="21" t="s">
        <v>1136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8"/>
        <v>0</v>
      </c>
      <c r="Z3180" s="21" t="str">
        <f t="shared" si="329"/>
        <v>Wednesday</v>
      </c>
      <c r="AA3180" s="21" t="str">
        <f t="shared" si="330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3180</v>
      </c>
      <c r="B3181" s="21" t="s">
        <v>4721</v>
      </c>
      <c r="C3181" s="30">
        <v>45926</v>
      </c>
      <c r="D3181" s="30">
        <v>45936</v>
      </c>
      <c r="E3181" s="47">
        <v>172.9</v>
      </c>
      <c r="F3181" s="47">
        <f t="shared" si="325"/>
        <v>15215.2</v>
      </c>
      <c r="G3181" s="48">
        <f t="shared" si="326"/>
        <v>15215.2</v>
      </c>
      <c r="H3181" s="21">
        <v>427402</v>
      </c>
      <c r="I3181" s="21" t="s">
        <v>4612</v>
      </c>
      <c r="J3181" s="21">
        <v>1</v>
      </c>
      <c r="K3181" s="21">
        <v>1</v>
      </c>
      <c r="L3181" s="21">
        <f t="shared" si="327"/>
        <v>0</v>
      </c>
      <c r="M3181" s="21" t="s">
        <v>4951</v>
      </c>
      <c r="N3181" s="30">
        <v>45938</v>
      </c>
      <c r="O3181" s="48">
        <v>26799.5</v>
      </c>
      <c r="P3181" s="21" t="s">
        <v>1136</v>
      </c>
      <c r="Q3181" s="21" t="s">
        <v>636</v>
      </c>
      <c r="R3181" s="21" t="s">
        <v>723</v>
      </c>
      <c r="S3181" s="3">
        <v>-20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28"/>
        <v>0</v>
      </c>
      <c r="Z3181" s="21" t="str">
        <f t="shared" si="329"/>
        <v>Wednesday</v>
      </c>
      <c r="AA3181" s="21" t="str">
        <f t="shared" si="330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3181</v>
      </c>
      <c r="B3182" s="21" t="s">
        <v>4721</v>
      </c>
      <c r="C3182" s="30">
        <v>45926</v>
      </c>
      <c r="D3182" s="30">
        <v>45936</v>
      </c>
      <c r="E3182" s="47">
        <v>213.5</v>
      </c>
      <c r="F3182" s="47">
        <f t="shared" si="325"/>
        <v>18788</v>
      </c>
      <c r="G3182" s="48">
        <f t="shared" si="326"/>
        <v>18788</v>
      </c>
      <c r="H3182" s="21">
        <v>430104</v>
      </c>
      <c r="I3182" s="21" t="s">
        <v>4613</v>
      </c>
      <c r="J3182" s="21">
        <v>1</v>
      </c>
      <c r="K3182" s="21">
        <v>1</v>
      </c>
      <c r="L3182" s="21">
        <f t="shared" si="327"/>
        <v>0</v>
      </c>
      <c r="M3182" s="21" t="s">
        <v>4912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8"/>
        <v>2</v>
      </c>
      <c r="Z3182" s="21" t="str">
        <f t="shared" si="329"/>
        <v>Tuesday</v>
      </c>
      <c r="AA3182" s="21" t="str">
        <f t="shared" si="330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3182</v>
      </c>
      <c r="B3183" s="21" t="s">
        <v>4721</v>
      </c>
      <c r="C3183" s="30">
        <v>45926</v>
      </c>
      <c r="D3183" s="30">
        <v>45936</v>
      </c>
      <c r="E3183" s="47">
        <v>213.5</v>
      </c>
      <c r="F3183" s="47">
        <f t="shared" si="325"/>
        <v>18788</v>
      </c>
      <c r="G3183" s="48">
        <f t="shared" si="326"/>
        <v>18788</v>
      </c>
      <c r="H3183" s="21">
        <v>430604</v>
      </c>
      <c r="I3183" s="21" t="s">
        <v>4614</v>
      </c>
      <c r="J3183" s="21">
        <v>1</v>
      </c>
      <c r="K3183" s="21">
        <v>1</v>
      </c>
      <c r="L3183" s="21">
        <f t="shared" si="327"/>
        <v>0</v>
      </c>
      <c r="M3183" s="21" t="s">
        <v>4912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28"/>
        <v>2</v>
      </c>
      <c r="Z3183" s="21" t="str">
        <f t="shared" si="329"/>
        <v>Tuesday</v>
      </c>
      <c r="AA3183" s="21" t="str">
        <f t="shared" si="330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3183</v>
      </c>
      <c r="B3184" s="21" t="s">
        <v>4721</v>
      </c>
      <c r="C3184" s="30">
        <v>45926</v>
      </c>
      <c r="D3184" s="30">
        <v>45936</v>
      </c>
      <c r="E3184" s="47">
        <v>417.75</v>
      </c>
      <c r="F3184" s="47">
        <f t="shared" si="325"/>
        <v>36762</v>
      </c>
      <c r="G3184" s="48">
        <f t="shared" si="326"/>
        <v>36762</v>
      </c>
      <c r="H3184" s="21">
        <v>480019</v>
      </c>
      <c r="I3184" s="21" t="s">
        <v>4615</v>
      </c>
      <c r="J3184" s="21">
        <v>1</v>
      </c>
      <c r="K3184" s="21">
        <v>1</v>
      </c>
      <c r="L3184" s="21">
        <f t="shared" si="327"/>
        <v>0</v>
      </c>
      <c r="M3184" s="21" t="s">
        <v>4955</v>
      </c>
      <c r="N3184" s="30">
        <v>45938</v>
      </c>
      <c r="O3184" s="48">
        <v>0</v>
      </c>
      <c r="P3184" s="21" t="s">
        <v>1895</v>
      </c>
      <c r="Q3184" s="21">
        <v>58156650086</v>
      </c>
      <c r="R3184" s="21" t="s">
        <v>40</v>
      </c>
      <c r="S3184" s="3" t="s">
        <v>299</v>
      </c>
      <c r="T3184" s="37"/>
      <c r="U3184" s="21" t="s">
        <v>18</v>
      </c>
      <c r="V3184" s="21" t="str">
        <f>VLOOKUP(P3184,'Customer List'!B:C,2,)</f>
        <v>Mumbai</v>
      </c>
      <c r="W3184" s="38"/>
      <c r="X3184" s="30">
        <v>45939</v>
      </c>
      <c r="Y3184" s="21">
        <f t="shared" si="328"/>
        <v>1</v>
      </c>
      <c r="Z3184" s="21" t="str">
        <f t="shared" si="329"/>
        <v>Wednesday</v>
      </c>
      <c r="AA3184" s="21" t="str">
        <f t="shared" si="330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3184</v>
      </c>
      <c r="B3185" s="21" t="s">
        <v>4721</v>
      </c>
      <c r="C3185" s="30">
        <v>45926</v>
      </c>
      <c r="D3185" s="30">
        <v>45936</v>
      </c>
      <c r="E3185" s="47">
        <v>77</v>
      </c>
      <c r="F3185" s="47">
        <f t="shared" si="325"/>
        <v>6776</v>
      </c>
      <c r="G3185" s="48">
        <f t="shared" si="326"/>
        <v>6776</v>
      </c>
      <c r="H3185" s="21">
        <v>505808</v>
      </c>
      <c r="I3185" s="21" t="s">
        <v>4616</v>
      </c>
      <c r="J3185" s="21">
        <v>1</v>
      </c>
      <c r="K3185" s="21">
        <v>1</v>
      </c>
      <c r="L3185" s="21">
        <f t="shared" si="327"/>
        <v>0</v>
      </c>
      <c r="M3185" s="21" t="s">
        <v>4938</v>
      </c>
      <c r="N3185" s="30">
        <v>45937</v>
      </c>
      <c r="O3185" s="48">
        <v>12787.5</v>
      </c>
      <c r="P3185" s="21" t="s">
        <v>319</v>
      </c>
      <c r="Q3185" s="21">
        <v>58156571594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Gujrat</v>
      </c>
      <c r="W3185" s="38"/>
      <c r="X3185" s="30">
        <v>45938</v>
      </c>
      <c r="Y3185" s="21">
        <f t="shared" si="328"/>
        <v>1</v>
      </c>
      <c r="Z3185" s="21" t="str">
        <f t="shared" si="329"/>
        <v>Tuesday</v>
      </c>
      <c r="AA3185" s="21" t="str">
        <f t="shared" si="330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3185</v>
      </c>
      <c r="B3186" s="21" t="s">
        <v>4721</v>
      </c>
      <c r="C3186" s="30">
        <v>45926</v>
      </c>
      <c r="D3186" s="30">
        <v>45936</v>
      </c>
      <c r="E3186" s="47">
        <v>30.8</v>
      </c>
      <c r="F3186" s="47">
        <f t="shared" si="325"/>
        <v>2710.4</v>
      </c>
      <c r="G3186" s="48">
        <f t="shared" si="326"/>
        <v>2710.4</v>
      </c>
      <c r="H3186" s="21">
        <v>505809</v>
      </c>
      <c r="I3186" s="21" t="s">
        <v>4010</v>
      </c>
      <c r="J3186" s="21">
        <v>1</v>
      </c>
      <c r="K3186" s="21">
        <v>1</v>
      </c>
      <c r="L3186" s="21">
        <f t="shared" si="327"/>
        <v>0</v>
      </c>
      <c r="M3186" s="21" t="s">
        <v>4864</v>
      </c>
      <c r="N3186" s="30">
        <v>45937</v>
      </c>
      <c r="O3186" s="48">
        <v>5115</v>
      </c>
      <c r="P3186" s="21" t="s">
        <v>4656</v>
      </c>
      <c r="Q3186" s="21">
        <v>58156568330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Hyderabad</v>
      </c>
      <c r="W3186" s="38"/>
      <c r="X3186" s="30">
        <v>45939</v>
      </c>
      <c r="Y3186" s="21">
        <f t="shared" si="328"/>
        <v>2</v>
      </c>
      <c r="Z3186" s="21" t="str">
        <f t="shared" si="329"/>
        <v>Tuesday</v>
      </c>
      <c r="AA3186" s="21" t="str">
        <f t="shared" si="330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3186</v>
      </c>
      <c r="B3187" s="21" t="s">
        <v>4721</v>
      </c>
      <c r="C3187" s="30">
        <v>45926</v>
      </c>
      <c r="D3187" s="30">
        <v>45936</v>
      </c>
      <c r="E3187" s="47">
        <v>236.6</v>
      </c>
      <c r="F3187" s="47">
        <f t="shared" si="325"/>
        <v>20820.8</v>
      </c>
      <c r="G3187" s="48">
        <f t="shared" si="326"/>
        <v>20820.8</v>
      </c>
      <c r="H3187" s="21">
        <v>516906</v>
      </c>
      <c r="I3187" s="21" t="s">
        <v>4617</v>
      </c>
      <c r="J3187" s="21">
        <v>1</v>
      </c>
      <c r="K3187" s="21">
        <v>1</v>
      </c>
      <c r="L3187" s="21">
        <f t="shared" si="327"/>
        <v>0</v>
      </c>
      <c r="M3187" s="21" t="s">
        <v>4920</v>
      </c>
      <c r="N3187" s="30">
        <v>45937</v>
      </c>
      <c r="O3187" s="48">
        <v>25674.48</v>
      </c>
      <c r="P3187" s="21" t="s">
        <v>276</v>
      </c>
      <c r="Q3187" s="21">
        <v>58156565795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8"/>
        <v>1</v>
      </c>
      <c r="Z3187" s="21" t="str">
        <f t="shared" si="329"/>
        <v>Tuesday</v>
      </c>
      <c r="AA3187" s="21" t="str">
        <f t="shared" si="330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3187</v>
      </c>
      <c r="B3188" s="21" t="s">
        <v>4721</v>
      </c>
      <c r="C3188" s="30">
        <v>45926</v>
      </c>
      <c r="D3188" s="30">
        <v>45936</v>
      </c>
      <c r="E3188" s="47">
        <v>160.30000000000001</v>
      </c>
      <c r="F3188" s="47">
        <f t="shared" si="325"/>
        <v>14106.400000000001</v>
      </c>
      <c r="G3188" s="48">
        <f t="shared" si="326"/>
        <v>14106.400000000001</v>
      </c>
      <c r="H3188" s="21">
        <v>577002</v>
      </c>
      <c r="I3188" s="21" t="s">
        <v>4618</v>
      </c>
      <c r="J3188" s="21">
        <v>1</v>
      </c>
      <c r="K3188" s="21">
        <v>1</v>
      </c>
      <c r="L3188" s="21">
        <f t="shared" si="327"/>
        <v>0</v>
      </c>
      <c r="M3188" s="21" t="s">
        <v>4920</v>
      </c>
      <c r="N3188" s="30">
        <v>45937</v>
      </c>
      <c r="O3188" s="48">
        <v>17394.84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8"/>
        <v>1</v>
      </c>
      <c r="Z3188" s="21" t="str">
        <f t="shared" si="329"/>
        <v>Tuesday</v>
      </c>
      <c r="AA3188" s="21" t="str">
        <f t="shared" si="330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3188</v>
      </c>
      <c r="B3189" s="21" t="s">
        <v>4721</v>
      </c>
      <c r="C3189" s="30">
        <v>45926</v>
      </c>
      <c r="D3189" s="30">
        <v>45936</v>
      </c>
      <c r="E3189" s="47">
        <v>102.9</v>
      </c>
      <c r="F3189" s="47">
        <f t="shared" si="325"/>
        <v>9055.2000000000007</v>
      </c>
      <c r="G3189" s="48">
        <f t="shared" si="326"/>
        <v>9055.2000000000007</v>
      </c>
      <c r="H3189" s="21">
        <v>582302</v>
      </c>
      <c r="I3189" s="21" t="s">
        <v>4619</v>
      </c>
      <c r="J3189" s="21">
        <v>1</v>
      </c>
      <c r="K3189" s="21">
        <v>1</v>
      </c>
      <c r="L3189" s="21">
        <f t="shared" si="327"/>
        <v>0</v>
      </c>
      <c r="M3189" s="21" t="s">
        <v>4920</v>
      </c>
      <c r="N3189" s="30">
        <v>45937</v>
      </c>
      <c r="O3189" s="48">
        <v>11166.12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28"/>
        <v>1</v>
      </c>
      <c r="Z3189" s="21" t="str">
        <f t="shared" si="329"/>
        <v>Tuesday</v>
      </c>
      <c r="AA3189" s="21" t="str">
        <f t="shared" si="330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3189</v>
      </c>
      <c r="B3190" s="21" t="s">
        <v>4721</v>
      </c>
      <c r="C3190" s="30">
        <v>45926</v>
      </c>
      <c r="D3190" s="30">
        <v>45936</v>
      </c>
      <c r="E3190" s="47">
        <v>70.7</v>
      </c>
      <c r="F3190" s="47">
        <f t="shared" si="325"/>
        <v>6221.6</v>
      </c>
      <c r="G3190" s="48">
        <f t="shared" si="326"/>
        <v>6221.6</v>
      </c>
      <c r="H3190" s="21">
        <v>643808</v>
      </c>
      <c r="I3190" s="21" t="s">
        <v>4621</v>
      </c>
      <c r="J3190" s="21">
        <v>1</v>
      </c>
      <c r="K3190" s="21">
        <v>1</v>
      </c>
      <c r="L3190" s="21">
        <f t="shared" si="327"/>
        <v>0</v>
      </c>
      <c r="M3190" s="21" t="s">
        <v>4866</v>
      </c>
      <c r="N3190" s="30">
        <v>45937</v>
      </c>
      <c r="O3190" s="48">
        <v>10605</v>
      </c>
      <c r="P3190" s="21" t="s">
        <v>621</v>
      </c>
      <c r="Q3190" s="21">
        <v>58156569730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Hyderabad</v>
      </c>
      <c r="W3190" s="38"/>
      <c r="X3190" s="30">
        <v>45938</v>
      </c>
      <c r="Y3190" s="21">
        <f t="shared" si="328"/>
        <v>1</v>
      </c>
      <c r="Z3190" s="21" t="str">
        <f t="shared" si="329"/>
        <v>Tuesday</v>
      </c>
      <c r="AA3190" s="21" t="str">
        <f t="shared" si="330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3190</v>
      </c>
      <c r="B3191" s="21" t="s">
        <v>4721</v>
      </c>
      <c r="C3191" s="30">
        <v>45926</v>
      </c>
      <c r="D3191" s="30">
        <v>45936</v>
      </c>
      <c r="E3191" s="47">
        <v>205.1</v>
      </c>
      <c r="F3191" s="47">
        <f t="shared" si="325"/>
        <v>18048.8</v>
      </c>
      <c r="G3191" s="48">
        <f t="shared" si="326"/>
        <v>18048.8</v>
      </c>
      <c r="H3191" s="21">
        <v>644702</v>
      </c>
      <c r="I3191" s="21" t="s">
        <v>4622</v>
      </c>
      <c r="J3191" s="21">
        <v>1</v>
      </c>
      <c r="K3191" s="21">
        <v>1</v>
      </c>
      <c r="L3191" s="21">
        <f t="shared" si="327"/>
        <v>0</v>
      </c>
      <c r="M3191" s="21" t="s">
        <v>4915</v>
      </c>
      <c r="N3191" s="30">
        <v>45937</v>
      </c>
      <c r="O3191" s="48">
        <v>30882.2</v>
      </c>
      <c r="P3191" s="21" t="s">
        <v>191</v>
      </c>
      <c r="Q3191" s="48" t="s">
        <v>4742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Chandigarh</v>
      </c>
      <c r="W3191" s="38"/>
      <c r="X3191" s="30">
        <v>45937</v>
      </c>
      <c r="Y3191" s="21">
        <f t="shared" si="328"/>
        <v>0</v>
      </c>
      <c r="Z3191" s="21" t="str">
        <f t="shared" si="329"/>
        <v>Tuesday</v>
      </c>
      <c r="AA3191" s="21" t="str">
        <f t="shared" si="330"/>
        <v>Tuesday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3191</v>
      </c>
      <c r="B3192" s="21" t="s">
        <v>4721</v>
      </c>
      <c r="C3192" s="30">
        <v>45926</v>
      </c>
      <c r="D3192" s="30">
        <v>45936</v>
      </c>
      <c r="E3192" s="47">
        <v>226.1</v>
      </c>
      <c r="F3192" s="47">
        <f t="shared" si="325"/>
        <v>19896.8</v>
      </c>
      <c r="G3192" s="48">
        <f t="shared" si="326"/>
        <v>19896.8</v>
      </c>
      <c r="H3192" s="21">
        <v>651002</v>
      </c>
      <c r="I3192" s="21" t="s">
        <v>4623</v>
      </c>
      <c r="J3192" s="21">
        <v>1</v>
      </c>
      <c r="K3192" s="21">
        <v>1</v>
      </c>
      <c r="L3192" s="21">
        <f t="shared" si="327"/>
        <v>0</v>
      </c>
      <c r="M3192" s="21" t="s">
        <v>4955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28"/>
        <v>1</v>
      </c>
      <c r="Z3192" s="21" t="str">
        <f t="shared" si="329"/>
        <v>Wednesday</v>
      </c>
      <c r="AA3192" s="21" t="str">
        <f t="shared" si="330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3192</v>
      </c>
      <c r="B3193" s="21" t="s">
        <v>4721</v>
      </c>
      <c r="C3193" s="30">
        <v>45926</v>
      </c>
      <c r="D3193" s="30">
        <v>45936</v>
      </c>
      <c r="E3193" s="47">
        <v>136.5</v>
      </c>
      <c r="F3193" s="47">
        <f t="shared" si="325"/>
        <v>12012</v>
      </c>
      <c r="G3193" s="48">
        <f t="shared" si="326"/>
        <v>12012</v>
      </c>
      <c r="H3193" s="21">
        <v>653813</v>
      </c>
      <c r="I3193" s="21" t="s">
        <v>4624</v>
      </c>
      <c r="J3193" s="21">
        <v>1</v>
      </c>
      <c r="K3193" s="21">
        <v>1</v>
      </c>
      <c r="L3193" s="21">
        <f t="shared" si="327"/>
        <v>0</v>
      </c>
      <c r="M3193" s="21" t="s">
        <v>4912</v>
      </c>
      <c r="N3193" s="30">
        <v>45937</v>
      </c>
      <c r="O3193" s="48">
        <v>16926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Kolkata</v>
      </c>
      <c r="W3193" s="38"/>
      <c r="X3193" s="30">
        <v>45939</v>
      </c>
      <c r="Y3193" s="21">
        <f t="shared" si="328"/>
        <v>2</v>
      </c>
      <c r="Z3193" s="21" t="str">
        <f t="shared" si="329"/>
        <v>Tuesday</v>
      </c>
      <c r="AA3193" s="21" t="str">
        <f t="shared" si="330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3193</v>
      </c>
      <c r="B3194" s="21" t="s">
        <v>4721</v>
      </c>
      <c r="C3194" s="30">
        <v>45926</v>
      </c>
      <c r="D3194" s="30">
        <v>45936</v>
      </c>
      <c r="E3194" s="47">
        <v>177.1</v>
      </c>
      <c r="F3194" s="47">
        <f t="shared" si="325"/>
        <v>15584.8</v>
      </c>
      <c r="G3194" s="48">
        <f t="shared" si="326"/>
        <v>15584.8</v>
      </c>
      <c r="H3194" s="21">
        <v>691502</v>
      </c>
      <c r="I3194" s="21" t="s">
        <v>4625</v>
      </c>
      <c r="J3194" s="21">
        <v>1</v>
      </c>
      <c r="K3194" s="21">
        <v>1</v>
      </c>
      <c r="L3194" s="21">
        <f t="shared" si="327"/>
        <v>0</v>
      </c>
      <c r="M3194" s="21" t="s">
        <v>4955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28"/>
        <v>1</v>
      </c>
      <c r="Z3194" s="21" t="str">
        <f t="shared" si="329"/>
        <v>Wednesday</v>
      </c>
      <c r="AA3194" s="21" t="str">
        <f t="shared" si="330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3194</v>
      </c>
      <c r="B3195" s="21" t="s">
        <v>4721</v>
      </c>
      <c r="C3195" s="30">
        <v>45926</v>
      </c>
      <c r="D3195" s="30">
        <v>45936</v>
      </c>
      <c r="E3195" s="47">
        <v>177.1</v>
      </c>
      <c r="F3195" s="47">
        <f t="shared" si="325"/>
        <v>15584.8</v>
      </c>
      <c r="G3195" s="48">
        <f t="shared" si="326"/>
        <v>15584.8</v>
      </c>
      <c r="H3195" s="21">
        <v>692802</v>
      </c>
      <c r="I3195" s="21" t="s">
        <v>4626</v>
      </c>
      <c r="J3195" s="21">
        <v>1</v>
      </c>
      <c r="K3195" s="21">
        <v>1</v>
      </c>
      <c r="L3195" s="21">
        <f t="shared" si="327"/>
        <v>0</v>
      </c>
      <c r="M3195" s="21" t="s">
        <v>4920</v>
      </c>
      <c r="N3195" s="30">
        <v>45937</v>
      </c>
      <c r="O3195" s="48">
        <v>19217.88</v>
      </c>
      <c r="P3195" s="21" t="s">
        <v>276</v>
      </c>
      <c r="Q3195" s="21">
        <v>58156565795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Pune</v>
      </c>
      <c r="W3195" s="38"/>
      <c r="X3195" s="30">
        <v>45938</v>
      </c>
      <c r="Y3195" s="21">
        <f t="shared" si="328"/>
        <v>1</v>
      </c>
      <c r="Z3195" s="21" t="str">
        <f t="shared" si="329"/>
        <v>Tuesday</v>
      </c>
      <c r="AA3195" s="21" t="str">
        <f t="shared" si="330"/>
        <v>Wednesday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3195</v>
      </c>
      <c r="B3196" s="21" t="s">
        <v>4721</v>
      </c>
      <c r="C3196" s="30">
        <v>45926</v>
      </c>
      <c r="D3196" s="30">
        <v>45936</v>
      </c>
      <c r="E3196" s="47">
        <v>200.9</v>
      </c>
      <c r="F3196" s="47">
        <f t="shared" si="325"/>
        <v>17679.2</v>
      </c>
      <c r="G3196" s="48">
        <f t="shared" si="326"/>
        <v>17679.2</v>
      </c>
      <c r="H3196" s="21">
        <v>693504</v>
      </c>
      <c r="I3196" s="21" t="s">
        <v>4627</v>
      </c>
      <c r="J3196" s="21">
        <v>1</v>
      </c>
      <c r="K3196" s="21">
        <v>1</v>
      </c>
      <c r="L3196" s="21">
        <f t="shared" si="327"/>
        <v>0</v>
      </c>
      <c r="M3196" s="21" t="s">
        <v>4875</v>
      </c>
      <c r="N3196" s="30">
        <v>45937</v>
      </c>
      <c r="O3196" s="48">
        <v>33363.75</v>
      </c>
      <c r="P3196" s="21" t="s">
        <v>901</v>
      </c>
      <c r="Q3196" s="21" t="s">
        <v>636</v>
      </c>
      <c r="R3196" s="21" t="s">
        <v>723</v>
      </c>
      <c r="S3196" s="3">
        <v>4</v>
      </c>
      <c r="T3196" s="37"/>
      <c r="U3196" s="21" t="s">
        <v>18</v>
      </c>
      <c r="V3196" s="21" t="str">
        <f>VLOOKUP(P3196,'Customer List'!B:C,2,)</f>
        <v>Delhi</v>
      </c>
      <c r="W3196" s="38"/>
      <c r="X3196" s="30">
        <f>IF(OR(R3196 = "PRIYANKA MADAM", R3196 = "DEEPAK", R3196 = "PORTER"),N3196,"")</f>
        <v>45937</v>
      </c>
      <c r="Y3196" s="21">
        <f t="shared" si="328"/>
        <v>0</v>
      </c>
      <c r="Z3196" s="21" t="str">
        <f t="shared" si="329"/>
        <v>Tuesday</v>
      </c>
      <c r="AA3196" s="21" t="str">
        <f t="shared" si="330"/>
        <v>Tuesday</v>
      </c>
      <c r="AB3196" s="21" t="str">
        <f>VLOOKUP(U3196,'Currency Sheet'!A:C,3,)</f>
        <v>DOLLAR</v>
      </c>
      <c r="AC3196" s="42" t="str">
        <f>VLOOKUP(P3196,'Customer List'!B:D,3,)</f>
        <v>Local</v>
      </c>
    </row>
    <row r="3197" spans="1:29" x14ac:dyDescent="0.25">
      <c r="A3197" s="21">
        <v>3196</v>
      </c>
      <c r="B3197" s="21" t="s">
        <v>4721</v>
      </c>
      <c r="C3197" s="30">
        <v>45926</v>
      </c>
      <c r="D3197" s="30">
        <v>45936</v>
      </c>
      <c r="E3197" s="47">
        <v>277.2</v>
      </c>
      <c r="F3197" s="47">
        <f t="shared" si="325"/>
        <v>24393.599999999999</v>
      </c>
      <c r="G3197" s="48">
        <f t="shared" si="326"/>
        <v>24393.599999999999</v>
      </c>
      <c r="H3197" s="21">
        <v>696806</v>
      </c>
      <c r="I3197" s="21" t="s">
        <v>4628</v>
      </c>
      <c r="J3197" s="21">
        <v>1</v>
      </c>
      <c r="K3197" s="21">
        <v>1</v>
      </c>
      <c r="L3197" s="21">
        <f t="shared" si="327"/>
        <v>0</v>
      </c>
      <c r="M3197" s="21" t="s">
        <v>4912</v>
      </c>
      <c r="N3197" s="30">
        <v>45937</v>
      </c>
      <c r="O3197" s="48">
        <v>36828</v>
      </c>
      <c r="P3197" s="21" t="s">
        <v>172</v>
      </c>
      <c r="Q3197" s="21">
        <v>58156571163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Kolkata</v>
      </c>
      <c r="W3197" s="38"/>
      <c r="X3197" s="30">
        <v>45939</v>
      </c>
      <c r="Y3197" s="21">
        <f t="shared" si="328"/>
        <v>2</v>
      </c>
      <c r="Z3197" s="21" t="str">
        <f t="shared" si="329"/>
        <v>Tuesday</v>
      </c>
      <c r="AA3197" s="21" t="str">
        <f t="shared" si="330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3197</v>
      </c>
      <c r="B3198" s="21" t="s">
        <v>4721</v>
      </c>
      <c r="C3198" s="30">
        <v>45926</v>
      </c>
      <c r="D3198" s="30">
        <v>45936</v>
      </c>
      <c r="E3198" s="47">
        <v>273</v>
      </c>
      <c r="F3198" s="47">
        <f t="shared" si="325"/>
        <v>24024</v>
      </c>
      <c r="G3198" s="48">
        <f t="shared" si="326"/>
        <v>24024</v>
      </c>
      <c r="H3198" s="21">
        <v>696814</v>
      </c>
      <c r="I3198" s="21" t="s">
        <v>4629</v>
      </c>
      <c r="J3198" s="21">
        <v>1</v>
      </c>
      <c r="K3198" s="21">
        <v>1</v>
      </c>
      <c r="L3198" s="21">
        <f t="shared" si="327"/>
        <v>0</v>
      </c>
      <c r="M3198" s="21" t="s">
        <v>5023</v>
      </c>
      <c r="N3198" s="30">
        <v>45937</v>
      </c>
      <c r="O3198" s="48">
        <v>33345</v>
      </c>
      <c r="P3198" s="21" t="s">
        <v>617</v>
      </c>
      <c r="Q3198" s="21">
        <v>58156578664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Bhuvneshwar</v>
      </c>
      <c r="W3198" s="38"/>
      <c r="X3198" s="30">
        <v>45941</v>
      </c>
      <c r="Y3198" s="21">
        <f t="shared" si="328"/>
        <v>4</v>
      </c>
      <c r="Z3198" s="21" t="str">
        <f t="shared" si="329"/>
        <v>Tuesday</v>
      </c>
      <c r="AA3198" s="21" t="str">
        <f t="shared" si="330"/>
        <v>Saturday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3198</v>
      </c>
      <c r="B3199" s="21" t="s">
        <v>4721</v>
      </c>
      <c r="C3199" s="30">
        <v>45926</v>
      </c>
      <c r="D3199" s="30">
        <v>45936</v>
      </c>
      <c r="E3199" s="47">
        <v>82.6</v>
      </c>
      <c r="F3199" s="47">
        <f t="shared" si="325"/>
        <v>7268.7999999999993</v>
      </c>
      <c r="G3199" s="48">
        <f t="shared" si="326"/>
        <v>7268.7999999999993</v>
      </c>
      <c r="H3199" s="21">
        <v>740153</v>
      </c>
      <c r="I3199" s="21" t="s">
        <v>4630</v>
      </c>
      <c r="J3199" s="21">
        <v>1</v>
      </c>
      <c r="K3199" s="21">
        <v>1</v>
      </c>
      <c r="L3199" s="21">
        <f t="shared" si="327"/>
        <v>0</v>
      </c>
      <c r="M3199" s="21" t="s">
        <v>4942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8"/>
        <v>2</v>
      </c>
      <c r="Z3199" s="21" t="str">
        <f t="shared" si="329"/>
        <v>Tuesday</v>
      </c>
      <c r="AA3199" s="21" t="str">
        <f t="shared" si="330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3199</v>
      </c>
      <c r="B3200" s="21" t="s">
        <v>4721</v>
      </c>
      <c r="C3200" s="30">
        <v>45926</v>
      </c>
      <c r="D3200" s="30">
        <v>45936</v>
      </c>
      <c r="E3200" s="47">
        <v>82.6</v>
      </c>
      <c r="F3200" s="47">
        <f t="shared" si="325"/>
        <v>7268.7999999999993</v>
      </c>
      <c r="G3200" s="48">
        <f t="shared" si="326"/>
        <v>7268.7999999999993</v>
      </c>
      <c r="H3200" s="21">
        <v>740154</v>
      </c>
      <c r="I3200" s="21" t="s">
        <v>4631</v>
      </c>
      <c r="J3200" s="21">
        <v>1</v>
      </c>
      <c r="K3200" s="21">
        <v>1</v>
      </c>
      <c r="L3200" s="21">
        <f t="shared" si="327"/>
        <v>0</v>
      </c>
      <c r="M3200" s="21" t="s">
        <v>4942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8"/>
        <v>2</v>
      </c>
      <c r="Z3200" s="21" t="str">
        <f t="shared" si="329"/>
        <v>Tuesday</v>
      </c>
      <c r="AA3200" s="21" t="str">
        <f t="shared" si="330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3200</v>
      </c>
      <c r="B3201" s="21" t="s">
        <v>4721</v>
      </c>
      <c r="C3201" s="30">
        <v>45926</v>
      </c>
      <c r="D3201" s="30">
        <v>45936</v>
      </c>
      <c r="E3201" s="47">
        <v>82.6</v>
      </c>
      <c r="F3201" s="47">
        <f t="shared" si="325"/>
        <v>7268.7999999999993</v>
      </c>
      <c r="G3201" s="48">
        <f t="shared" si="326"/>
        <v>7268.7999999999993</v>
      </c>
      <c r="H3201" s="21">
        <v>740155</v>
      </c>
      <c r="I3201" s="21" t="s">
        <v>4632</v>
      </c>
      <c r="J3201" s="21">
        <v>1</v>
      </c>
      <c r="K3201" s="21">
        <v>1</v>
      </c>
      <c r="L3201" s="21">
        <f t="shared" si="327"/>
        <v>0</v>
      </c>
      <c r="M3201" s="21" t="s">
        <v>4942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8"/>
        <v>2</v>
      </c>
      <c r="Z3201" s="21" t="str">
        <f t="shared" si="329"/>
        <v>Tuesday</v>
      </c>
      <c r="AA3201" s="21" t="str">
        <f t="shared" si="330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3201</v>
      </c>
      <c r="B3202" s="21" t="s">
        <v>4721</v>
      </c>
      <c r="C3202" s="30">
        <v>45926</v>
      </c>
      <c r="D3202" s="30">
        <v>45936</v>
      </c>
      <c r="E3202" s="47">
        <v>82.6</v>
      </c>
      <c r="F3202" s="47">
        <f t="shared" si="325"/>
        <v>7268.7999999999993</v>
      </c>
      <c r="G3202" s="48">
        <f t="shared" si="326"/>
        <v>7268.7999999999993</v>
      </c>
      <c r="H3202" s="21">
        <v>740156</v>
      </c>
      <c r="I3202" s="21" t="s">
        <v>4633</v>
      </c>
      <c r="J3202" s="21">
        <v>1</v>
      </c>
      <c r="K3202" s="21">
        <v>1</v>
      </c>
      <c r="L3202" s="21">
        <f t="shared" si="327"/>
        <v>0</v>
      </c>
      <c r="M3202" s="21" t="s">
        <v>4942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28"/>
        <v>2</v>
      </c>
      <c r="Z3202" s="21" t="str">
        <f t="shared" si="329"/>
        <v>Tuesday</v>
      </c>
      <c r="AA3202" s="21" t="str">
        <f t="shared" si="330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3202</v>
      </c>
      <c r="B3203" s="21" t="s">
        <v>4721</v>
      </c>
      <c r="C3203" s="30">
        <v>45926</v>
      </c>
      <c r="D3203" s="30">
        <v>45936</v>
      </c>
      <c r="E3203" s="47">
        <v>82.6</v>
      </c>
      <c r="F3203" s="47">
        <f t="shared" ref="F3203:F3266" si="331">IF(AB3203="DOLLAR",E3203*88,E3203)</f>
        <v>7268.7999999999993</v>
      </c>
      <c r="G3203" s="48">
        <f t="shared" ref="G3203:G3266" si="332">F3203*J3203</f>
        <v>7268.7999999999993</v>
      </c>
      <c r="H3203" s="21">
        <v>740157</v>
      </c>
      <c r="I3203" s="21" t="s">
        <v>4634</v>
      </c>
      <c r="J3203" s="21">
        <v>1</v>
      </c>
      <c r="K3203" s="21">
        <v>1</v>
      </c>
      <c r="L3203" s="21">
        <f t="shared" ref="L3203:L3266" si="333">J3203-K3203</f>
        <v>0</v>
      </c>
      <c r="M3203" s="21" t="s">
        <v>4942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ref="Y3203:Y3266" si="334">IF(X3203="", "", X3203-N3203)</f>
        <v>2</v>
      </c>
      <c r="Z3203" s="21" t="str">
        <f t="shared" ref="Z3203:Z3266" si="335">IF(N3203="", "", TEXT(N3203, "dddd"))</f>
        <v>Tuesday</v>
      </c>
      <c r="AA3203" s="21" t="str">
        <f t="shared" ref="AA3203:AA3266" si="336"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3203</v>
      </c>
      <c r="B3204" s="21" t="s">
        <v>4721</v>
      </c>
      <c r="C3204" s="30">
        <v>45926</v>
      </c>
      <c r="D3204" s="30">
        <v>45936</v>
      </c>
      <c r="E3204" s="47">
        <v>82.6</v>
      </c>
      <c r="F3204" s="47">
        <f t="shared" si="331"/>
        <v>7268.7999999999993</v>
      </c>
      <c r="G3204" s="48">
        <f t="shared" si="332"/>
        <v>7268.7999999999993</v>
      </c>
      <c r="H3204" s="21">
        <v>740158</v>
      </c>
      <c r="I3204" s="21" t="s">
        <v>4635</v>
      </c>
      <c r="J3204" s="21">
        <v>1</v>
      </c>
      <c r="K3204" s="21">
        <v>1</v>
      </c>
      <c r="L3204" s="21">
        <f t="shared" si="333"/>
        <v>0</v>
      </c>
      <c r="M3204" s="21" t="s">
        <v>4942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34"/>
        <v>2</v>
      </c>
      <c r="Z3204" s="21" t="str">
        <f t="shared" si="335"/>
        <v>Tuesday</v>
      </c>
      <c r="AA3204" s="21" t="str">
        <f t="shared" si="336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3204</v>
      </c>
      <c r="B3205" s="21" t="s">
        <v>4721</v>
      </c>
      <c r="C3205" s="30">
        <v>45926</v>
      </c>
      <c r="D3205" s="30">
        <v>45936</v>
      </c>
      <c r="E3205" s="47">
        <v>82.6</v>
      </c>
      <c r="F3205" s="47">
        <f t="shared" si="331"/>
        <v>7268.7999999999993</v>
      </c>
      <c r="G3205" s="48">
        <f t="shared" si="332"/>
        <v>7268.7999999999993</v>
      </c>
      <c r="H3205" s="21">
        <v>740159</v>
      </c>
      <c r="I3205" s="21" t="s">
        <v>4636</v>
      </c>
      <c r="J3205" s="21">
        <v>1</v>
      </c>
      <c r="K3205" s="21">
        <v>1</v>
      </c>
      <c r="L3205" s="21">
        <f t="shared" si="333"/>
        <v>0</v>
      </c>
      <c r="M3205" s="21" t="s">
        <v>4942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34"/>
        <v>2</v>
      </c>
      <c r="Z3205" s="21" t="str">
        <f t="shared" si="335"/>
        <v>Tuesday</v>
      </c>
      <c r="AA3205" s="21" t="str">
        <f t="shared" si="336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3205</v>
      </c>
      <c r="B3206" s="21" t="s">
        <v>4721</v>
      </c>
      <c r="C3206" s="30">
        <v>45926</v>
      </c>
      <c r="D3206" s="30">
        <v>45936</v>
      </c>
      <c r="E3206" s="47">
        <v>82.6</v>
      </c>
      <c r="F3206" s="47">
        <f t="shared" si="331"/>
        <v>7268.7999999999993</v>
      </c>
      <c r="G3206" s="48">
        <f t="shared" si="332"/>
        <v>7268.7999999999993</v>
      </c>
      <c r="H3206" s="21">
        <v>740161</v>
      </c>
      <c r="I3206" s="21" t="s">
        <v>4637</v>
      </c>
      <c r="J3206" s="21">
        <v>1</v>
      </c>
      <c r="K3206" s="21">
        <v>1</v>
      </c>
      <c r="L3206" s="21">
        <f t="shared" si="333"/>
        <v>0</v>
      </c>
      <c r="M3206" s="21" t="s">
        <v>4942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34"/>
        <v>2</v>
      </c>
      <c r="Z3206" s="21" t="str">
        <f t="shared" si="335"/>
        <v>Tuesday</v>
      </c>
      <c r="AA3206" s="21" t="str">
        <f t="shared" si="336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3206</v>
      </c>
      <c r="B3207" s="21" t="s">
        <v>4721</v>
      </c>
      <c r="C3207" s="30">
        <v>45926</v>
      </c>
      <c r="D3207" s="30">
        <v>45936</v>
      </c>
      <c r="E3207" s="47">
        <v>205.8</v>
      </c>
      <c r="F3207" s="47">
        <f t="shared" si="331"/>
        <v>18110.400000000001</v>
      </c>
      <c r="G3207" s="48">
        <f t="shared" si="332"/>
        <v>18110.400000000001</v>
      </c>
      <c r="H3207" s="21">
        <v>740165</v>
      </c>
      <c r="I3207" s="21" t="s">
        <v>4638</v>
      </c>
      <c r="J3207" s="21">
        <v>1</v>
      </c>
      <c r="K3207" s="21">
        <v>1</v>
      </c>
      <c r="L3207" s="21">
        <f t="shared" si="333"/>
        <v>0</v>
      </c>
      <c r="M3207" s="21" t="s">
        <v>4942</v>
      </c>
      <c r="N3207" s="30">
        <v>45937</v>
      </c>
      <c r="O3207" s="48">
        <v>29400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34"/>
        <v>2</v>
      </c>
      <c r="Z3207" s="21" t="str">
        <f t="shared" si="335"/>
        <v>Tuesday</v>
      </c>
      <c r="AA3207" s="21" t="str">
        <f t="shared" si="336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3207</v>
      </c>
      <c r="B3208" s="21" t="s">
        <v>4721</v>
      </c>
      <c r="C3208" s="30">
        <v>45926</v>
      </c>
      <c r="D3208" s="30">
        <v>45936</v>
      </c>
      <c r="E3208" s="47">
        <v>82.6</v>
      </c>
      <c r="F3208" s="47">
        <f t="shared" si="331"/>
        <v>7268.7999999999993</v>
      </c>
      <c r="G3208" s="48">
        <f t="shared" si="332"/>
        <v>7268.7999999999993</v>
      </c>
      <c r="H3208" s="21">
        <v>740368</v>
      </c>
      <c r="I3208" s="21" t="s">
        <v>4110</v>
      </c>
      <c r="J3208" s="21">
        <v>1</v>
      </c>
      <c r="K3208" s="21">
        <v>1</v>
      </c>
      <c r="L3208" s="21">
        <f t="shared" si="333"/>
        <v>0</v>
      </c>
      <c r="M3208" s="21" t="s">
        <v>4942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34"/>
        <v>2</v>
      </c>
      <c r="Z3208" s="21" t="str">
        <f t="shared" si="335"/>
        <v>Tuesday</v>
      </c>
      <c r="AA3208" s="21" t="str">
        <f t="shared" si="336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3208</v>
      </c>
      <c r="B3209" s="21" t="s">
        <v>4721</v>
      </c>
      <c r="C3209" s="30">
        <v>45926</v>
      </c>
      <c r="D3209" s="30">
        <v>45936</v>
      </c>
      <c r="E3209" s="47">
        <v>41.3</v>
      </c>
      <c r="F3209" s="47">
        <f t="shared" si="331"/>
        <v>3634.3999999999996</v>
      </c>
      <c r="G3209" s="48">
        <f t="shared" si="332"/>
        <v>3634.3999999999996</v>
      </c>
      <c r="H3209" s="21">
        <v>740371</v>
      </c>
      <c r="I3209" s="21" t="s">
        <v>4639</v>
      </c>
      <c r="J3209" s="21">
        <v>1</v>
      </c>
      <c r="K3209" s="21">
        <v>1</v>
      </c>
      <c r="L3209" s="21">
        <f t="shared" si="333"/>
        <v>0</v>
      </c>
      <c r="M3209" s="21" t="s">
        <v>4942</v>
      </c>
      <c r="N3209" s="30">
        <v>45937</v>
      </c>
      <c r="O3209" s="48">
        <v>5900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34"/>
        <v>2</v>
      </c>
      <c r="Z3209" s="21" t="str">
        <f t="shared" si="335"/>
        <v>Tuesday</v>
      </c>
      <c r="AA3209" s="21" t="str">
        <f t="shared" si="336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3209</v>
      </c>
      <c r="B3210" s="21" t="s">
        <v>4721</v>
      </c>
      <c r="C3210" s="30">
        <v>45926</v>
      </c>
      <c r="D3210" s="30">
        <v>45936</v>
      </c>
      <c r="E3210" s="47">
        <v>82.6</v>
      </c>
      <c r="F3210" s="47">
        <f t="shared" si="331"/>
        <v>7268.7999999999993</v>
      </c>
      <c r="G3210" s="48">
        <f t="shared" si="332"/>
        <v>7268.7999999999993</v>
      </c>
      <c r="H3210" s="21">
        <v>740373</v>
      </c>
      <c r="I3210" s="21" t="s">
        <v>4640</v>
      </c>
      <c r="J3210" s="21">
        <v>1</v>
      </c>
      <c r="K3210" s="21">
        <v>1</v>
      </c>
      <c r="L3210" s="21">
        <f t="shared" si="333"/>
        <v>0</v>
      </c>
      <c r="M3210" s="21" t="s">
        <v>4942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34"/>
        <v>2</v>
      </c>
      <c r="Z3210" s="21" t="str">
        <f t="shared" si="335"/>
        <v>Tuesday</v>
      </c>
      <c r="AA3210" s="21" t="str">
        <f t="shared" si="336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3210</v>
      </c>
      <c r="B3211" s="21" t="s">
        <v>4721</v>
      </c>
      <c r="C3211" s="30">
        <v>45926</v>
      </c>
      <c r="D3211" s="30">
        <v>45936</v>
      </c>
      <c r="E3211" s="47">
        <v>4.8999999999999995</v>
      </c>
      <c r="F3211" s="47">
        <f t="shared" si="331"/>
        <v>431.19999999999993</v>
      </c>
      <c r="G3211" s="48">
        <f t="shared" si="332"/>
        <v>431.19999999999993</v>
      </c>
      <c r="H3211" s="21">
        <v>740379</v>
      </c>
      <c r="I3211" s="21" t="s">
        <v>3751</v>
      </c>
      <c r="J3211" s="21">
        <v>1</v>
      </c>
      <c r="K3211" s="21"/>
      <c r="L3211" s="21">
        <f t="shared" si="333"/>
        <v>1</v>
      </c>
      <c r="M3211" s="21"/>
      <c r="N3211" s="30"/>
      <c r="O3211" s="48"/>
      <c r="P3211" s="21" t="s">
        <v>3686</v>
      </c>
      <c r="Q3211" s="21"/>
      <c r="R3211" s="21"/>
      <c r="S3211" s="3" t="s">
        <v>299</v>
      </c>
      <c r="T3211" s="37" t="s">
        <v>4842</v>
      </c>
      <c r="U3211" s="21" t="s">
        <v>18</v>
      </c>
      <c r="V3211" s="21" t="str">
        <f>VLOOKUP(P3211,'Customer List'!B:C,2,)</f>
        <v>Unknown</v>
      </c>
      <c r="W3211" s="37" t="s">
        <v>4843</v>
      </c>
      <c r="X3211" s="30" t="str">
        <f>IF(OR(R3211 = "PRIYANKA MADAM", R3211 = "DEEPAK", R3211 = "PORTER"),N3211,"")</f>
        <v/>
      </c>
      <c r="Y3211" s="21" t="str">
        <f t="shared" si="334"/>
        <v/>
      </c>
      <c r="Z3211" s="21" t="str">
        <f t="shared" si="335"/>
        <v/>
      </c>
      <c r="AA3211" s="21" t="str">
        <f t="shared" si="336"/>
        <v/>
      </c>
      <c r="AB3211" s="21" t="str">
        <f>VLOOKUP(U3211,'Currency Sheet'!A:C,3,)</f>
        <v>DOLLAR</v>
      </c>
      <c r="AC3211" s="42" t="str">
        <f>VLOOKUP(P3211,'Customer List'!B:D,3,)</f>
        <v>Unknown</v>
      </c>
    </row>
    <row r="3212" spans="1:29" x14ac:dyDescent="0.25">
      <c r="A3212" s="21">
        <v>3211</v>
      </c>
      <c r="B3212" s="21" t="s">
        <v>4721</v>
      </c>
      <c r="C3212" s="30">
        <v>45926</v>
      </c>
      <c r="D3212" s="30">
        <v>45936</v>
      </c>
      <c r="E3212" s="47">
        <v>205.8</v>
      </c>
      <c r="F3212" s="47">
        <f t="shared" si="331"/>
        <v>18110.400000000001</v>
      </c>
      <c r="G3212" s="48">
        <f t="shared" si="332"/>
        <v>18110.400000000001</v>
      </c>
      <c r="H3212" s="21">
        <v>740931</v>
      </c>
      <c r="I3212" s="21" t="s">
        <v>4641</v>
      </c>
      <c r="J3212" s="21">
        <v>1</v>
      </c>
      <c r="K3212" s="21">
        <v>1</v>
      </c>
      <c r="L3212" s="21">
        <f t="shared" si="333"/>
        <v>0</v>
      </c>
      <c r="M3212" s="21" t="s">
        <v>4942</v>
      </c>
      <c r="N3212" s="30">
        <v>45937</v>
      </c>
      <c r="O3212" s="48">
        <v>29400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34"/>
        <v>2</v>
      </c>
      <c r="Z3212" s="21" t="str">
        <f t="shared" si="335"/>
        <v>Tuesday</v>
      </c>
      <c r="AA3212" s="21" t="str">
        <f t="shared" si="336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3212</v>
      </c>
      <c r="B3213" s="21" t="s">
        <v>4721</v>
      </c>
      <c r="C3213" s="30">
        <v>45926</v>
      </c>
      <c r="D3213" s="30">
        <v>45936</v>
      </c>
      <c r="E3213" s="47">
        <v>41.3</v>
      </c>
      <c r="F3213" s="47">
        <f t="shared" si="331"/>
        <v>3634.3999999999996</v>
      </c>
      <c r="G3213" s="48">
        <f t="shared" si="332"/>
        <v>3634.3999999999996</v>
      </c>
      <c r="H3213" s="21">
        <v>740932</v>
      </c>
      <c r="I3213" s="21" t="s">
        <v>4642</v>
      </c>
      <c r="J3213" s="21">
        <v>1</v>
      </c>
      <c r="K3213" s="21">
        <v>1</v>
      </c>
      <c r="L3213" s="21">
        <f t="shared" si="333"/>
        <v>0</v>
      </c>
      <c r="M3213" s="21" t="s">
        <v>4942</v>
      </c>
      <c r="N3213" s="30">
        <v>45937</v>
      </c>
      <c r="O3213" s="48">
        <v>5900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34"/>
        <v>2</v>
      </c>
      <c r="Z3213" s="21" t="str">
        <f t="shared" si="335"/>
        <v>Tuesday</v>
      </c>
      <c r="AA3213" s="21" t="str">
        <f t="shared" si="336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3213</v>
      </c>
      <c r="B3214" s="21" t="s">
        <v>4721</v>
      </c>
      <c r="C3214" s="30">
        <v>45926</v>
      </c>
      <c r="D3214" s="30">
        <v>45936</v>
      </c>
      <c r="E3214" s="47">
        <v>82.6</v>
      </c>
      <c r="F3214" s="47">
        <f t="shared" si="331"/>
        <v>7268.7999999999993</v>
      </c>
      <c r="G3214" s="48">
        <f t="shared" si="332"/>
        <v>7268.7999999999993</v>
      </c>
      <c r="H3214" s="21">
        <v>740936</v>
      </c>
      <c r="I3214" s="21" t="s">
        <v>4643</v>
      </c>
      <c r="J3214" s="21">
        <v>1</v>
      </c>
      <c r="K3214" s="21">
        <v>1</v>
      </c>
      <c r="L3214" s="21">
        <f t="shared" si="333"/>
        <v>0</v>
      </c>
      <c r="M3214" s="21" t="s">
        <v>4942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34"/>
        <v>2</v>
      </c>
      <c r="Z3214" s="21" t="str">
        <f t="shared" si="335"/>
        <v>Tuesday</v>
      </c>
      <c r="AA3214" s="21" t="str">
        <f t="shared" si="336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3214</v>
      </c>
      <c r="B3215" s="21" t="s">
        <v>4721</v>
      </c>
      <c r="C3215" s="30">
        <v>45926</v>
      </c>
      <c r="D3215" s="30">
        <v>45936</v>
      </c>
      <c r="E3215" s="47">
        <v>82.6</v>
      </c>
      <c r="F3215" s="47">
        <f t="shared" si="331"/>
        <v>7268.7999999999993</v>
      </c>
      <c r="G3215" s="48">
        <f t="shared" si="332"/>
        <v>7268.7999999999993</v>
      </c>
      <c r="H3215" s="21">
        <v>740937</v>
      </c>
      <c r="I3215" s="21" t="s">
        <v>4644</v>
      </c>
      <c r="J3215" s="21">
        <v>1</v>
      </c>
      <c r="K3215" s="21">
        <v>1</v>
      </c>
      <c r="L3215" s="21">
        <f t="shared" si="333"/>
        <v>0</v>
      </c>
      <c r="M3215" s="21" t="s">
        <v>4942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34"/>
        <v>2</v>
      </c>
      <c r="Z3215" s="21" t="str">
        <f t="shared" si="335"/>
        <v>Tuesday</v>
      </c>
      <c r="AA3215" s="21" t="str">
        <f t="shared" si="336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3215</v>
      </c>
      <c r="B3216" s="21" t="s">
        <v>4721</v>
      </c>
      <c r="C3216" s="30">
        <v>45926</v>
      </c>
      <c r="D3216" s="30">
        <v>45936</v>
      </c>
      <c r="E3216" s="47">
        <v>82.6</v>
      </c>
      <c r="F3216" s="47">
        <f t="shared" si="331"/>
        <v>7268.7999999999993</v>
      </c>
      <c r="G3216" s="48">
        <f t="shared" si="332"/>
        <v>7268.7999999999993</v>
      </c>
      <c r="H3216" s="21">
        <v>740939</v>
      </c>
      <c r="I3216" s="21" t="s">
        <v>4645</v>
      </c>
      <c r="J3216" s="21">
        <v>1</v>
      </c>
      <c r="K3216" s="21">
        <v>1</v>
      </c>
      <c r="L3216" s="21">
        <f t="shared" si="333"/>
        <v>0</v>
      </c>
      <c r="M3216" s="21" t="s">
        <v>4942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34"/>
        <v>2</v>
      </c>
      <c r="Z3216" s="21" t="str">
        <f t="shared" si="335"/>
        <v>Tuesday</v>
      </c>
      <c r="AA3216" s="21" t="str">
        <f t="shared" si="336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3216</v>
      </c>
      <c r="B3217" s="21" t="s">
        <v>4721</v>
      </c>
      <c r="C3217" s="30">
        <v>45926</v>
      </c>
      <c r="D3217" s="30">
        <v>45936</v>
      </c>
      <c r="E3217" s="47">
        <v>82.6</v>
      </c>
      <c r="F3217" s="47">
        <f t="shared" si="331"/>
        <v>7268.7999999999993</v>
      </c>
      <c r="G3217" s="48">
        <f t="shared" si="332"/>
        <v>7268.7999999999993</v>
      </c>
      <c r="H3217" s="21">
        <v>740940</v>
      </c>
      <c r="I3217" s="21" t="s">
        <v>4646</v>
      </c>
      <c r="J3217" s="21">
        <v>1</v>
      </c>
      <c r="K3217" s="21">
        <v>1</v>
      </c>
      <c r="L3217" s="21">
        <f t="shared" si="333"/>
        <v>0</v>
      </c>
      <c r="M3217" s="21" t="s">
        <v>4942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34"/>
        <v>2</v>
      </c>
      <c r="Z3217" s="21" t="str">
        <f t="shared" si="335"/>
        <v>Tuesday</v>
      </c>
      <c r="AA3217" s="21" t="str">
        <f t="shared" si="336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3217</v>
      </c>
      <c r="B3218" s="21" t="s">
        <v>4721</v>
      </c>
      <c r="C3218" s="30">
        <v>45926</v>
      </c>
      <c r="D3218" s="30">
        <v>45936</v>
      </c>
      <c r="E3218" s="47">
        <v>82.6</v>
      </c>
      <c r="F3218" s="47">
        <f t="shared" si="331"/>
        <v>7268.7999999999993</v>
      </c>
      <c r="G3218" s="48">
        <f t="shared" si="332"/>
        <v>7268.7999999999993</v>
      </c>
      <c r="H3218" s="21">
        <v>740941</v>
      </c>
      <c r="I3218" s="21" t="s">
        <v>4647</v>
      </c>
      <c r="J3218" s="21">
        <v>1</v>
      </c>
      <c r="K3218" s="21">
        <v>1</v>
      </c>
      <c r="L3218" s="21">
        <f t="shared" si="333"/>
        <v>0</v>
      </c>
      <c r="M3218" s="21" t="s">
        <v>4942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34"/>
        <v>2</v>
      </c>
      <c r="Z3218" s="21" t="str">
        <f t="shared" si="335"/>
        <v>Tuesday</v>
      </c>
      <c r="AA3218" s="21" t="str">
        <f t="shared" si="336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3218</v>
      </c>
      <c r="B3219" s="21" t="s">
        <v>4721</v>
      </c>
      <c r="C3219" s="30">
        <v>45926</v>
      </c>
      <c r="D3219" s="30">
        <v>45936</v>
      </c>
      <c r="E3219" s="47">
        <v>82.6</v>
      </c>
      <c r="F3219" s="47">
        <f t="shared" si="331"/>
        <v>7268.7999999999993</v>
      </c>
      <c r="G3219" s="48">
        <f t="shared" si="332"/>
        <v>7268.7999999999993</v>
      </c>
      <c r="H3219" s="21">
        <v>740942</v>
      </c>
      <c r="I3219" s="21" t="s">
        <v>4648</v>
      </c>
      <c r="J3219" s="21">
        <v>1</v>
      </c>
      <c r="K3219" s="21">
        <v>1</v>
      </c>
      <c r="L3219" s="21">
        <f t="shared" si="333"/>
        <v>0</v>
      </c>
      <c r="M3219" s="21" t="s">
        <v>4942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34"/>
        <v>2</v>
      </c>
      <c r="Z3219" s="21" t="str">
        <f t="shared" si="335"/>
        <v>Tuesday</v>
      </c>
      <c r="AA3219" s="21" t="str">
        <f t="shared" si="336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3219</v>
      </c>
      <c r="B3220" s="21" t="s">
        <v>4721</v>
      </c>
      <c r="C3220" s="30">
        <v>45926</v>
      </c>
      <c r="D3220" s="30">
        <v>45936</v>
      </c>
      <c r="E3220" s="47">
        <v>82.6</v>
      </c>
      <c r="F3220" s="47">
        <f t="shared" si="331"/>
        <v>7268.7999999999993</v>
      </c>
      <c r="G3220" s="48">
        <f t="shared" si="332"/>
        <v>7268.7999999999993</v>
      </c>
      <c r="H3220" s="21">
        <v>740943</v>
      </c>
      <c r="I3220" s="21" t="s">
        <v>4649</v>
      </c>
      <c r="J3220" s="21">
        <v>1</v>
      </c>
      <c r="K3220" s="21">
        <v>1</v>
      </c>
      <c r="L3220" s="21">
        <f t="shared" si="333"/>
        <v>0</v>
      </c>
      <c r="M3220" s="21" t="s">
        <v>4942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34"/>
        <v>2</v>
      </c>
      <c r="Z3220" s="21" t="str">
        <f t="shared" si="335"/>
        <v>Tuesday</v>
      </c>
      <c r="AA3220" s="21" t="str">
        <f t="shared" si="336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3220</v>
      </c>
      <c r="B3221" s="21" t="s">
        <v>4721</v>
      </c>
      <c r="C3221" s="30">
        <v>45926</v>
      </c>
      <c r="D3221" s="30">
        <v>45936</v>
      </c>
      <c r="E3221" s="47">
        <v>82.6</v>
      </c>
      <c r="F3221" s="47">
        <f t="shared" si="331"/>
        <v>7268.7999999999993</v>
      </c>
      <c r="G3221" s="48">
        <f t="shared" si="332"/>
        <v>7268.7999999999993</v>
      </c>
      <c r="H3221" s="21">
        <v>740944</v>
      </c>
      <c r="I3221" s="21" t="s">
        <v>4650</v>
      </c>
      <c r="J3221" s="21">
        <v>1</v>
      </c>
      <c r="K3221" s="21">
        <v>1</v>
      </c>
      <c r="L3221" s="21">
        <f t="shared" si="333"/>
        <v>0</v>
      </c>
      <c r="M3221" s="21" t="s">
        <v>4942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34"/>
        <v>2</v>
      </c>
      <c r="Z3221" s="21" t="str">
        <f t="shared" si="335"/>
        <v>Tuesday</v>
      </c>
      <c r="AA3221" s="21" t="str">
        <f t="shared" si="336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3221</v>
      </c>
      <c r="B3222" s="21" t="s">
        <v>4721</v>
      </c>
      <c r="C3222" s="30">
        <v>45926</v>
      </c>
      <c r="D3222" s="30">
        <v>45936</v>
      </c>
      <c r="E3222" s="47">
        <v>1232.7</v>
      </c>
      <c r="F3222" s="47">
        <f t="shared" si="331"/>
        <v>108477.6</v>
      </c>
      <c r="G3222" s="48">
        <f t="shared" si="332"/>
        <v>108477.6</v>
      </c>
      <c r="H3222" s="21">
        <v>741024</v>
      </c>
      <c r="I3222" s="21" t="s">
        <v>4651</v>
      </c>
      <c r="J3222" s="21">
        <v>1</v>
      </c>
      <c r="K3222" s="21">
        <v>1</v>
      </c>
      <c r="L3222" s="21">
        <f t="shared" si="333"/>
        <v>0</v>
      </c>
      <c r="M3222" s="21" t="s">
        <v>4939</v>
      </c>
      <c r="N3222" s="30">
        <v>45937</v>
      </c>
      <c r="O3222" s="48">
        <v>204716.25</v>
      </c>
      <c r="P3222" s="21" t="s">
        <v>319</v>
      </c>
      <c r="Q3222" s="21">
        <v>58156571594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45938</v>
      </c>
      <c r="Y3222" s="21">
        <f t="shared" si="334"/>
        <v>1</v>
      </c>
      <c r="Z3222" s="21" t="str">
        <f t="shared" si="335"/>
        <v>Tuesday</v>
      </c>
      <c r="AA3222" s="21" t="str">
        <f t="shared" si="336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3222</v>
      </c>
      <c r="B3223" s="21" t="s">
        <v>4721</v>
      </c>
      <c r="C3223" s="30">
        <v>45926</v>
      </c>
      <c r="D3223" s="30">
        <v>45936</v>
      </c>
      <c r="E3223" s="47">
        <v>739.9</v>
      </c>
      <c r="F3223" s="47">
        <f t="shared" si="331"/>
        <v>65111.199999999997</v>
      </c>
      <c r="G3223" s="48">
        <f t="shared" si="332"/>
        <v>65111.199999999997</v>
      </c>
      <c r="H3223" s="21">
        <v>741032</v>
      </c>
      <c r="I3223" s="21" t="s">
        <v>3764</v>
      </c>
      <c r="J3223" s="21">
        <v>1</v>
      </c>
      <c r="K3223" s="21">
        <v>1</v>
      </c>
      <c r="L3223" s="21">
        <f t="shared" si="333"/>
        <v>0</v>
      </c>
      <c r="M3223" s="21" t="s">
        <v>4858</v>
      </c>
      <c r="N3223" s="30">
        <v>45937</v>
      </c>
      <c r="O3223" s="48">
        <v>114684.5</v>
      </c>
      <c r="P3223" s="21" t="s">
        <v>2046</v>
      </c>
      <c r="Q3223" s="21">
        <v>58156571955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Banglore</v>
      </c>
      <c r="W3223" s="38"/>
      <c r="X3223" s="30">
        <v>45938</v>
      </c>
      <c r="Y3223" s="21">
        <f t="shared" si="334"/>
        <v>1</v>
      </c>
      <c r="Z3223" s="21" t="str">
        <f t="shared" si="335"/>
        <v>Tuesday</v>
      </c>
      <c r="AA3223" s="21" t="str">
        <f t="shared" si="336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3223</v>
      </c>
      <c r="B3224" s="21" t="s">
        <v>4721</v>
      </c>
      <c r="C3224" s="30">
        <v>45926</v>
      </c>
      <c r="D3224" s="30">
        <v>45936</v>
      </c>
      <c r="E3224" s="47">
        <v>82.6</v>
      </c>
      <c r="F3224" s="47">
        <f t="shared" si="331"/>
        <v>7268.7999999999993</v>
      </c>
      <c r="G3224" s="48">
        <f t="shared" si="332"/>
        <v>7268.7999999999993</v>
      </c>
      <c r="H3224" s="21">
        <v>741110</v>
      </c>
      <c r="I3224" s="21" t="s">
        <v>4652</v>
      </c>
      <c r="J3224" s="21">
        <v>1</v>
      </c>
      <c r="K3224" s="21"/>
      <c r="L3224" s="21">
        <f t="shared" si="333"/>
        <v>1</v>
      </c>
      <c r="M3224" s="21"/>
      <c r="N3224" s="30"/>
      <c r="O3224" s="48"/>
      <c r="P3224" s="21" t="s">
        <v>3686</v>
      </c>
      <c r="Q3224" s="21"/>
      <c r="R3224" s="21"/>
      <c r="S3224" s="3">
        <v>4</v>
      </c>
      <c r="T3224" s="37" t="s">
        <v>4842</v>
      </c>
      <c r="U3224" s="21" t="s">
        <v>18</v>
      </c>
      <c r="V3224" s="21" t="str">
        <f>VLOOKUP(P3224,'Customer List'!B:C,2,)</f>
        <v>Unknown</v>
      </c>
      <c r="W3224" s="37" t="s">
        <v>4843</v>
      </c>
      <c r="X3224" s="30" t="str">
        <f>IF(OR(R3224 = "PRIYANKA MADAM", R3224 = "DEEPAK", R3224 = "PORTER"),N3224,"")</f>
        <v/>
      </c>
      <c r="Y3224" s="21" t="str">
        <f t="shared" si="334"/>
        <v/>
      </c>
      <c r="Z3224" s="21" t="str">
        <f t="shared" si="335"/>
        <v/>
      </c>
      <c r="AA3224" s="21" t="str">
        <f t="shared" si="336"/>
        <v/>
      </c>
      <c r="AB3224" s="21" t="str">
        <f>VLOOKUP(U3224,'Currency Sheet'!A:C,3,)</f>
        <v>DOLLAR</v>
      </c>
      <c r="AC3224" s="42" t="str">
        <f>VLOOKUP(P3224,'Customer List'!B:D,3,)</f>
        <v>Unknown</v>
      </c>
    </row>
    <row r="3225" spans="1:29" x14ac:dyDescent="0.25">
      <c r="A3225" s="21">
        <v>3224</v>
      </c>
      <c r="B3225" s="21" t="s">
        <v>4721</v>
      </c>
      <c r="C3225" s="30">
        <v>45926</v>
      </c>
      <c r="D3225" s="30">
        <v>45936</v>
      </c>
      <c r="E3225" s="47">
        <v>1232.7</v>
      </c>
      <c r="F3225" s="47">
        <f t="shared" si="331"/>
        <v>108477.6</v>
      </c>
      <c r="G3225" s="48">
        <f t="shared" si="332"/>
        <v>108477.6</v>
      </c>
      <c r="H3225" s="21">
        <v>741335</v>
      </c>
      <c r="I3225" s="21" t="s">
        <v>4653</v>
      </c>
      <c r="J3225" s="21">
        <v>1</v>
      </c>
      <c r="K3225" s="21">
        <v>1</v>
      </c>
      <c r="L3225" s="21">
        <f t="shared" si="333"/>
        <v>0</v>
      </c>
      <c r="M3225" s="21" t="s">
        <v>4920</v>
      </c>
      <c r="N3225" s="30">
        <v>45937</v>
      </c>
      <c r="O3225" s="48">
        <v>133765.56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34"/>
        <v>1</v>
      </c>
      <c r="Z3225" s="21" t="str">
        <f t="shared" si="335"/>
        <v>Tuesday</v>
      </c>
      <c r="AA3225" s="21" t="str">
        <f t="shared" si="336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3225</v>
      </c>
      <c r="B3226" s="21" t="s">
        <v>4721</v>
      </c>
      <c r="C3226" s="30">
        <v>45926</v>
      </c>
      <c r="D3226" s="30">
        <v>45936</v>
      </c>
      <c r="E3226" s="47">
        <v>102.9</v>
      </c>
      <c r="F3226" s="47">
        <f t="shared" si="331"/>
        <v>9055.2000000000007</v>
      </c>
      <c r="G3226" s="48">
        <f t="shared" si="332"/>
        <v>9055.2000000000007</v>
      </c>
      <c r="H3226" s="21">
        <v>824805</v>
      </c>
      <c r="I3226" s="21" t="s">
        <v>4654</v>
      </c>
      <c r="J3226" s="21">
        <v>1</v>
      </c>
      <c r="K3226" s="21">
        <v>1</v>
      </c>
      <c r="L3226" s="21">
        <f t="shared" si="333"/>
        <v>0</v>
      </c>
      <c r="M3226" s="21" t="s">
        <v>4920</v>
      </c>
      <c r="N3226" s="30">
        <v>45937</v>
      </c>
      <c r="O3226" s="48">
        <v>11166.12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34"/>
        <v>1</v>
      </c>
      <c r="Z3226" s="21" t="str">
        <f t="shared" si="335"/>
        <v>Tuesday</v>
      </c>
      <c r="AA3226" s="21" t="str">
        <f t="shared" si="336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3226</v>
      </c>
      <c r="B3227" s="21" t="s">
        <v>4721</v>
      </c>
      <c r="C3227" s="30">
        <v>45926</v>
      </c>
      <c r="D3227" s="30">
        <v>45936</v>
      </c>
      <c r="E3227" s="47">
        <v>70.7</v>
      </c>
      <c r="F3227" s="47">
        <f t="shared" si="331"/>
        <v>6221.6</v>
      </c>
      <c r="G3227" s="48">
        <f t="shared" si="332"/>
        <v>6221.6</v>
      </c>
      <c r="H3227" s="21">
        <v>935101</v>
      </c>
      <c r="I3227" s="21" t="s">
        <v>4655</v>
      </c>
      <c r="J3227" s="21">
        <v>1</v>
      </c>
      <c r="K3227" s="21">
        <v>1</v>
      </c>
      <c r="L3227" s="21">
        <f t="shared" si="333"/>
        <v>0</v>
      </c>
      <c r="M3227" s="21" t="s">
        <v>5713</v>
      </c>
      <c r="N3227" s="30">
        <v>45937</v>
      </c>
      <c r="O3227" s="48">
        <v>11741.25</v>
      </c>
      <c r="P3227" s="21" t="s">
        <v>194</v>
      </c>
      <c r="Q3227" s="21">
        <v>58156573160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Kanpur</v>
      </c>
      <c r="W3227" s="38"/>
      <c r="X3227" s="30">
        <v>45939</v>
      </c>
      <c r="Y3227" s="21">
        <f t="shared" si="334"/>
        <v>2</v>
      </c>
      <c r="Z3227" s="21" t="str">
        <f t="shared" si="335"/>
        <v>Tuesday</v>
      </c>
      <c r="AA3227" s="21" t="str">
        <f t="shared" si="336"/>
        <v>Thursday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3227</v>
      </c>
      <c r="B3228" s="21" t="s">
        <v>4721</v>
      </c>
      <c r="C3228" s="30">
        <v>45926</v>
      </c>
      <c r="D3228" s="30">
        <v>45936</v>
      </c>
      <c r="E3228" s="47">
        <v>285</v>
      </c>
      <c r="F3228" s="47">
        <f t="shared" si="331"/>
        <v>25080</v>
      </c>
      <c r="G3228" s="48">
        <f t="shared" si="332"/>
        <v>75240</v>
      </c>
      <c r="H3228" s="21">
        <v>307646</v>
      </c>
      <c r="I3228" s="21" t="s">
        <v>4569</v>
      </c>
      <c r="J3228" s="21">
        <v>3</v>
      </c>
      <c r="K3228" s="21">
        <v>3</v>
      </c>
      <c r="L3228" s="21">
        <f t="shared" si="333"/>
        <v>0</v>
      </c>
      <c r="M3228" s="21" t="s">
        <v>4923</v>
      </c>
      <c r="N3228" s="30">
        <v>45937</v>
      </c>
      <c r="O3228" s="48">
        <v>114855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34"/>
        <v>1</v>
      </c>
      <c r="Z3228" s="21" t="str">
        <f t="shared" si="335"/>
        <v>Tuesday</v>
      </c>
      <c r="AA3228" s="21" t="str">
        <f t="shared" si="336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3228</v>
      </c>
      <c r="B3229" s="21" t="s">
        <v>4721</v>
      </c>
      <c r="C3229" s="30">
        <v>45926</v>
      </c>
      <c r="D3229" s="30">
        <v>45936</v>
      </c>
      <c r="E3229" s="47">
        <v>326.25</v>
      </c>
      <c r="F3229" s="47">
        <f t="shared" si="331"/>
        <v>28710</v>
      </c>
      <c r="G3229" s="48">
        <f t="shared" si="332"/>
        <v>86130</v>
      </c>
      <c r="H3229" s="21">
        <v>313238</v>
      </c>
      <c r="I3229" s="21" t="s">
        <v>3872</v>
      </c>
      <c r="J3229" s="21">
        <v>3</v>
      </c>
      <c r="K3229" s="21">
        <v>3</v>
      </c>
      <c r="L3229" s="21">
        <f t="shared" si="333"/>
        <v>0</v>
      </c>
      <c r="M3229" s="21" t="s">
        <v>4923</v>
      </c>
      <c r="N3229" s="30">
        <v>45937</v>
      </c>
      <c r="O3229" s="48">
        <v>131478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34"/>
        <v>1</v>
      </c>
      <c r="Z3229" s="21" t="str">
        <f t="shared" si="335"/>
        <v>Tuesday</v>
      </c>
      <c r="AA3229" s="21" t="str">
        <f t="shared" si="336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3229</v>
      </c>
      <c r="B3230" s="21" t="s">
        <v>4721</v>
      </c>
      <c r="C3230" s="30">
        <v>45926</v>
      </c>
      <c r="D3230" s="30">
        <v>45936</v>
      </c>
      <c r="E3230" s="47">
        <v>321.75</v>
      </c>
      <c r="F3230" s="47">
        <f t="shared" si="331"/>
        <v>28314</v>
      </c>
      <c r="G3230" s="48">
        <f t="shared" si="332"/>
        <v>84942</v>
      </c>
      <c r="H3230" s="21">
        <v>337238</v>
      </c>
      <c r="I3230" s="21" t="s">
        <v>3877</v>
      </c>
      <c r="J3230" s="21">
        <v>3</v>
      </c>
      <c r="K3230" s="21">
        <v>3</v>
      </c>
      <c r="L3230" s="21">
        <f t="shared" si="333"/>
        <v>0</v>
      </c>
      <c r="M3230" s="21" t="s">
        <v>4855</v>
      </c>
      <c r="N3230" s="30">
        <v>45937</v>
      </c>
      <c r="O3230" s="48">
        <v>110038.5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34"/>
        <v>1</v>
      </c>
      <c r="Z3230" s="21" t="str">
        <f t="shared" si="335"/>
        <v>Tuesday</v>
      </c>
      <c r="AA3230" s="21" t="str">
        <f t="shared" si="336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3230</v>
      </c>
      <c r="B3231" s="21" t="s">
        <v>4721</v>
      </c>
      <c r="C3231" s="30">
        <v>45926</v>
      </c>
      <c r="D3231" s="30">
        <v>45936</v>
      </c>
      <c r="E3231" s="47">
        <v>334.5</v>
      </c>
      <c r="F3231" s="47">
        <f t="shared" si="331"/>
        <v>29436</v>
      </c>
      <c r="G3231" s="48">
        <f t="shared" si="332"/>
        <v>117744</v>
      </c>
      <c r="H3231" s="21">
        <v>306026</v>
      </c>
      <c r="I3231" s="21" t="s">
        <v>4565</v>
      </c>
      <c r="J3231" s="21">
        <v>4</v>
      </c>
      <c r="K3231" s="21">
        <v>4</v>
      </c>
      <c r="L3231" s="21">
        <f t="shared" si="333"/>
        <v>0</v>
      </c>
      <c r="M3231" s="21" t="s">
        <v>4855</v>
      </c>
      <c r="N3231" s="30">
        <v>45937</v>
      </c>
      <c r="O3231" s="48">
        <v>174653.6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34"/>
        <v>1</v>
      </c>
      <c r="Z3231" s="21" t="str">
        <f t="shared" si="335"/>
        <v>Tuesday</v>
      </c>
      <c r="AA3231" s="21" t="str">
        <f t="shared" si="336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3231</v>
      </c>
      <c r="B3232" s="21" t="s">
        <v>4721</v>
      </c>
      <c r="C3232" s="30">
        <v>45926</v>
      </c>
      <c r="D3232" s="30">
        <v>45936</v>
      </c>
      <c r="E3232" s="47">
        <v>305.25</v>
      </c>
      <c r="F3232" s="47">
        <f t="shared" si="331"/>
        <v>26862</v>
      </c>
      <c r="G3232" s="48">
        <f t="shared" si="332"/>
        <v>188034</v>
      </c>
      <c r="H3232" s="21">
        <v>318340</v>
      </c>
      <c r="I3232" s="21" t="s">
        <v>3782</v>
      </c>
      <c r="J3232" s="21">
        <v>7</v>
      </c>
      <c r="K3232" s="21">
        <v>7</v>
      </c>
      <c r="L3232" s="21">
        <f t="shared" si="333"/>
        <v>0</v>
      </c>
      <c r="M3232" s="21" t="s">
        <v>4855</v>
      </c>
      <c r="N3232" s="30">
        <v>45937</v>
      </c>
      <c r="O3232" s="48">
        <v>297563.84000000003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34"/>
        <v>1</v>
      </c>
      <c r="Z3232" s="21" t="str">
        <f t="shared" si="335"/>
        <v>Tuesday</v>
      </c>
      <c r="AA3232" s="21" t="str">
        <f t="shared" si="336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3232</v>
      </c>
      <c r="B3233" s="21" t="s">
        <v>4741</v>
      </c>
      <c r="C3233" s="30">
        <v>45933</v>
      </c>
      <c r="D3233" s="30">
        <v>45937</v>
      </c>
      <c r="E3233" s="47">
        <v>1037.5</v>
      </c>
      <c r="F3233" s="47">
        <f t="shared" si="331"/>
        <v>91300</v>
      </c>
      <c r="G3233" s="48">
        <f t="shared" si="332"/>
        <v>182600</v>
      </c>
      <c r="H3233" s="21" t="s">
        <v>4723</v>
      </c>
      <c r="I3233" s="21" t="s">
        <v>4724</v>
      </c>
      <c r="J3233" s="21">
        <v>2</v>
      </c>
      <c r="K3233" s="21">
        <v>2</v>
      </c>
      <c r="L3233" s="21">
        <f t="shared" si="333"/>
        <v>0</v>
      </c>
      <c r="M3233" s="21" t="s">
        <v>4941</v>
      </c>
      <c r="N3233" s="30">
        <v>45937</v>
      </c>
      <c r="O3233" s="48">
        <v>323700</v>
      </c>
      <c r="P3233" s="21" t="s">
        <v>2481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34"/>
        <v>1</v>
      </c>
      <c r="Z3233" s="21" t="str">
        <f t="shared" si="335"/>
        <v>Tuesday</v>
      </c>
      <c r="AA3233" s="21" t="str">
        <f t="shared" si="336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3233</v>
      </c>
      <c r="B3234" s="21" t="s">
        <v>4741</v>
      </c>
      <c r="C3234" s="30">
        <v>45933</v>
      </c>
      <c r="D3234" s="30">
        <v>45937</v>
      </c>
      <c r="E3234" s="47">
        <v>550</v>
      </c>
      <c r="F3234" s="47">
        <f t="shared" si="331"/>
        <v>48400</v>
      </c>
      <c r="G3234" s="48">
        <f t="shared" si="332"/>
        <v>96800</v>
      </c>
      <c r="H3234" s="21">
        <v>50108</v>
      </c>
      <c r="I3234" s="21" t="s">
        <v>4725</v>
      </c>
      <c r="J3234" s="21">
        <v>2</v>
      </c>
      <c r="K3234" s="21">
        <v>2</v>
      </c>
      <c r="L3234" s="21">
        <f t="shared" si="333"/>
        <v>0</v>
      </c>
      <c r="M3234" s="21" t="s">
        <v>4941</v>
      </c>
      <c r="N3234" s="30">
        <v>45937</v>
      </c>
      <c r="O3234" s="48">
        <v>171600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34"/>
        <v>1</v>
      </c>
      <c r="Z3234" s="21" t="str">
        <f t="shared" si="335"/>
        <v>Tuesday</v>
      </c>
      <c r="AA3234" s="21" t="str">
        <f t="shared" si="336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3234</v>
      </c>
      <c r="B3235" s="21" t="s">
        <v>4741</v>
      </c>
      <c r="C3235" s="30">
        <v>45933</v>
      </c>
      <c r="D3235" s="30">
        <v>45937</v>
      </c>
      <c r="E3235" s="47">
        <v>577.5</v>
      </c>
      <c r="F3235" s="47">
        <f t="shared" si="331"/>
        <v>50820</v>
      </c>
      <c r="G3235" s="48">
        <f t="shared" si="332"/>
        <v>101640</v>
      </c>
      <c r="H3235" s="21" t="s">
        <v>4726</v>
      </c>
      <c r="I3235" s="21" t="s">
        <v>4727</v>
      </c>
      <c r="J3235" s="21">
        <v>2</v>
      </c>
      <c r="K3235" s="21">
        <v>2</v>
      </c>
      <c r="L3235" s="21">
        <f t="shared" si="333"/>
        <v>0</v>
      </c>
      <c r="M3235" s="21" t="s">
        <v>4941</v>
      </c>
      <c r="N3235" s="30">
        <v>45937</v>
      </c>
      <c r="O3235" s="48">
        <v>180180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34"/>
        <v>1</v>
      </c>
      <c r="Z3235" s="21" t="str">
        <f t="shared" si="335"/>
        <v>Tuesday</v>
      </c>
      <c r="AA3235" s="21" t="str">
        <f t="shared" si="336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3235</v>
      </c>
      <c r="B3236" s="21" t="s">
        <v>4741</v>
      </c>
      <c r="C3236" s="30">
        <v>45933</v>
      </c>
      <c r="D3236" s="30">
        <v>45937</v>
      </c>
      <c r="E3236" s="47">
        <v>960</v>
      </c>
      <c r="F3236" s="47">
        <f t="shared" si="331"/>
        <v>84480</v>
      </c>
      <c r="G3236" s="48">
        <f t="shared" si="332"/>
        <v>168960</v>
      </c>
      <c r="H3236" s="21" t="s">
        <v>4728</v>
      </c>
      <c r="I3236" s="21" t="s">
        <v>4729</v>
      </c>
      <c r="J3236" s="21">
        <v>2</v>
      </c>
      <c r="K3236" s="21">
        <v>2</v>
      </c>
      <c r="L3236" s="21">
        <f t="shared" si="333"/>
        <v>0</v>
      </c>
      <c r="M3236" s="21" t="s">
        <v>4941</v>
      </c>
      <c r="N3236" s="30">
        <v>45937</v>
      </c>
      <c r="O3236" s="48">
        <v>299520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34"/>
        <v>1</v>
      </c>
      <c r="Z3236" s="21" t="str">
        <f t="shared" si="335"/>
        <v>Tuesday</v>
      </c>
      <c r="AA3236" s="21" t="str">
        <f t="shared" si="336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3236</v>
      </c>
      <c r="B3237" s="21" t="s">
        <v>4741</v>
      </c>
      <c r="C3237" s="30">
        <v>45933</v>
      </c>
      <c r="D3237" s="30">
        <v>45937</v>
      </c>
      <c r="E3237" s="47">
        <v>577.5</v>
      </c>
      <c r="F3237" s="47">
        <f t="shared" si="331"/>
        <v>50820</v>
      </c>
      <c r="G3237" s="48">
        <f t="shared" si="332"/>
        <v>101640</v>
      </c>
      <c r="H3237" s="21">
        <v>79838</v>
      </c>
      <c r="I3237" s="21" t="s">
        <v>4730</v>
      </c>
      <c r="J3237" s="21">
        <v>2</v>
      </c>
      <c r="K3237" s="21">
        <v>2</v>
      </c>
      <c r="L3237" s="21">
        <f t="shared" si="333"/>
        <v>0</v>
      </c>
      <c r="M3237" s="21" t="s">
        <v>4941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34"/>
        <v>1</v>
      </c>
      <c r="Z3237" s="21" t="str">
        <f t="shared" si="335"/>
        <v>Tuesday</v>
      </c>
      <c r="AA3237" s="21" t="str">
        <f t="shared" si="336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3237</v>
      </c>
      <c r="B3238" s="21" t="s">
        <v>4741</v>
      </c>
      <c r="C3238" s="30">
        <v>45933</v>
      </c>
      <c r="D3238" s="30">
        <v>45937</v>
      </c>
      <c r="E3238" s="47">
        <v>1037.5</v>
      </c>
      <c r="F3238" s="47">
        <f t="shared" si="331"/>
        <v>91300</v>
      </c>
      <c r="G3238" s="48">
        <f t="shared" si="332"/>
        <v>182600</v>
      </c>
      <c r="H3238" s="21" t="s">
        <v>4731</v>
      </c>
      <c r="I3238" s="21" t="s">
        <v>4732</v>
      </c>
      <c r="J3238" s="21">
        <v>2</v>
      </c>
      <c r="K3238" s="21">
        <v>2</v>
      </c>
      <c r="L3238" s="21">
        <f t="shared" si="333"/>
        <v>0</v>
      </c>
      <c r="M3238" s="21" t="s">
        <v>4941</v>
      </c>
      <c r="N3238" s="30">
        <v>45937</v>
      </c>
      <c r="O3238" s="48">
        <v>323700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34"/>
        <v>1</v>
      </c>
      <c r="Z3238" s="21" t="str">
        <f t="shared" si="335"/>
        <v>Tuesday</v>
      </c>
      <c r="AA3238" s="21" t="str">
        <f t="shared" si="336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3238</v>
      </c>
      <c r="B3239" s="21" t="s">
        <v>4741</v>
      </c>
      <c r="C3239" s="30">
        <v>45933</v>
      </c>
      <c r="D3239" s="30">
        <v>45937</v>
      </c>
      <c r="E3239" s="47">
        <v>1037.5</v>
      </c>
      <c r="F3239" s="47">
        <f t="shared" si="331"/>
        <v>91300</v>
      </c>
      <c r="G3239" s="48">
        <f t="shared" si="332"/>
        <v>182600</v>
      </c>
      <c r="H3239" s="21">
        <v>50516</v>
      </c>
      <c r="I3239" s="21" t="s">
        <v>4733</v>
      </c>
      <c r="J3239" s="21">
        <v>2</v>
      </c>
      <c r="K3239" s="21">
        <v>2</v>
      </c>
      <c r="L3239" s="21">
        <f t="shared" si="333"/>
        <v>0</v>
      </c>
      <c r="M3239" s="21" t="s">
        <v>4941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34"/>
        <v>1</v>
      </c>
      <c r="Z3239" s="21" t="str">
        <f t="shared" si="335"/>
        <v>Tuesday</v>
      </c>
      <c r="AA3239" s="21" t="str">
        <f t="shared" si="336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3239</v>
      </c>
      <c r="B3240" s="21" t="s">
        <v>4741</v>
      </c>
      <c r="C3240" s="30">
        <v>45933</v>
      </c>
      <c r="D3240" s="30">
        <v>45937</v>
      </c>
      <c r="E3240" s="47">
        <v>960</v>
      </c>
      <c r="F3240" s="47">
        <f t="shared" si="331"/>
        <v>84480</v>
      </c>
      <c r="G3240" s="48">
        <f t="shared" si="332"/>
        <v>168960</v>
      </c>
      <c r="H3240" s="21" t="s">
        <v>4734</v>
      </c>
      <c r="I3240" s="21" t="s">
        <v>4735</v>
      </c>
      <c r="J3240" s="21">
        <v>2</v>
      </c>
      <c r="K3240" s="21">
        <v>2</v>
      </c>
      <c r="L3240" s="21">
        <f t="shared" si="333"/>
        <v>0</v>
      </c>
      <c r="M3240" s="21" t="s">
        <v>4941</v>
      </c>
      <c r="N3240" s="30">
        <v>45937</v>
      </c>
      <c r="O3240" s="48">
        <v>299520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34"/>
        <v>1</v>
      </c>
      <c r="Z3240" s="21" t="str">
        <f t="shared" si="335"/>
        <v>Tuesday</v>
      </c>
      <c r="AA3240" s="21" t="str">
        <f t="shared" si="336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3240</v>
      </c>
      <c r="B3241" s="21" t="s">
        <v>4741</v>
      </c>
      <c r="C3241" s="30">
        <v>45933</v>
      </c>
      <c r="D3241" s="30">
        <v>45937</v>
      </c>
      <c r="E3241" s="47">
        <v>472.5</v>
      </c>
      <c r="F3241" s="47">
        <f t="shared" si="331"/>
        <v>41580</v>
      </c>
      <c r="G3241" s="48">
        <f t="shared" si="332"/>
        <v>83160</v>
      </c>
      <c r="H3241" s="21">
        <v>79315</v>
      </c>
      <c r="I3241" s="21" t="s">
        <v>4736</v>
      </c>
      <c r="J3241" s="21">
        <v>2</v>
      </c>
      <c r="K3241" s="21">
        <v>2</v>
      </c>
      <c r="L3241" s="21">
        <f t="shared" si="333"/>
        <v>0</v>
      </c>
      <c r="M3241" s="21" t="s">
        <v>4941</v>
      </c>
      <c r="N3241" s="30">
        <v>45937</v>
      </c>
      <c r="O3241" s="48">
        <v>147420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34"/>
        <v>1</v>
      </c>
      <c r="Z3241" s="21" t="str">
        <f t="shared" si="335"/>
        <v>Tuesday</v>
      </c>
      <c r="AA3241" s="21" t="str">
        <f t="shared" si="336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3241</v>
      </c>
      <c r="B3242" s="21" t="s">
        <v>4741</v>
      </c>
      <c r="C3242" s="30">
        <v>45933</v>
      </c>
      <c r="D3242" s="30">
        <v>45937</v>
      </c>
      <c r="E3242" s="47">
        <v>452.5</v>
      </c>
      <c r="F3242" s="47">
        <f t="shared" si="331"/>
        <v>39820</v>
      </c>
      <c r="G3242" s="48">
        <f t="shared" si="332"/>
        <v>79640</v>
      </c>
      <c r="H3242" s="21">
        <v>79282</v>
      </c>
      <c r="I3242" s="21" t="s">
        <v>4737</v>
      </c>
      <c r="J3242" s="21">
        <v>2</v>
      </c>
      <c r="K3242" s="21">
        <v>2</v>
      </c>
      <c r="L3242" s="21">
        <f t="shared" si="333"/>
        <v>0</v>
      </c>
      <c r="M3242" s="21" t="s">
        <v>4941</v>
      </c>
      <c r="N3242" s="30">
        <v>45937</v>
      </c>
      <c r="O3242" s="48">
        <v>141180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34"/>
        <v>1</v>
      </c>
      <c r="Z3242" s="21" t="str">
        <f t="shared" si="335"/>
        <v>Tuesday</v>
      </c>
      <c r="AA3242" s="21" t="str">
        <f t="shared" si="336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3242</v>
      </c>
      <c r="B3243" s="21" t="s">
        <v>4741</v>
      </c>
      <c r="C3243" s="30">
        <v>45933</v>
      </c>
      <c r="D3243" s="30">
        <v>45937</v>
      </c>
      <c r="E3243" s="47">
        <v>305</v>
      </c>
      <c r="F3243" s="47">
        <f t="shared" si="331"/>
        <v>26840</v>
      </c>
      <c r="G3243" s="48">
        <f t="shared" si="332"/>
        <v>26840</v>
      </c>
      <c r="H3243" s="21">
        <v>50202</v>
      </c>
      <c r="I3243" s="21" t="s">
        <v>4738</v>
      </c>
      <c r="J3243" s="21">
        <v>1</v>
      </c>
      <c r="K3243" s="21">
        <v>1</v>
      </c>
      <c r="L3243" s="21">
        <f t="shared" si="333"/>
        <v>0</v>
      </c>
      <c r="M3243" s="21" t="s">
        <v>4941</v>
      </c>
      <c r="N3243" s="30">
        <v>45937</v>
      </c>
      <c r="O3243" s="48">
        <v>47580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34"/>
        <v>1</v>
      </c>
      <c r="Z3243" s="21" t="str">
        <f t="shared" si="335"/>
        <v>Tuesday</v>
      </c>
      <c r="AA3243" s="21" t="str">
        <f t="shared" si="336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3243</v>
      </c>
      <c r="B3244" s="21" t="s">
        <v>4741</v>
      </c>
      <c r="C3244" s="30">
        <v>45933</v>
      </c>
      <c r="D3244" s="30">
        <v>45937</v>
      </c>
      <c r="E3244" s="47">
        <v>305</v>
      </c>
      <c r="F3244" s="47">
        <f t="shared" si="331"/>
        <v>26840</v>
      </c>
      <c r="G3244" s="48">
        <f t="shared" si="332"/>
        <v>26840</v>
      </c>
      <c r="H3244" s="21" t="s">
        <v>4739</v>
      </c>
      <c r="I3244" s="21" t="s">
        <v>4740</v>
      </c>
      <c r="J3244" s="21">
        <v>1</v>
      </c>
      <c r="K3244" s="21">
        <v>1</v>
      </c>
      <c r="L3244" s="21">
        <f t="shared" si="333"/>
        <v>0</v>
      </c>
      <c r="M3244" s="21" t="s">
        <v>4941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34"/>
        <v>1</v>
      </c>
      <c r="Z3244" s="21" t="str">
        <f t="shared" si="335"/>
        <v>Tuesday</v>
      </c>
      <c r="AA3244" s="21" t="str">
        <f t="shared" si="336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3244</v>
      </c>
      <c r="B3245" s="21" t="s">
        <v>4722</v>
      </c>
      <c r="C3245" s="30">
        <v>45926</v>
      </c>
      <c r="D3245" s="30">
        <v>45937</v>
      </c>
      <c r="E3245" s="47">
        <v>374</v>
      </c>
      <c r="F3245" s="47">
        <f t="shared" si="331"/>
        <v>32912</v>
      </c>
      <c r="G3245" s="48">
        <f t="shared" si="332"/>
        <v>65824</v>
      </c>
      <c r="H3245" s="21" t="s">
        <v>2509</v>
      </c>
      <c r="I3245" s="21" t="s">
        <v>4505</v>
      </c>
      <c r="J3245" s="21">
        <v>2</v>
      </c>
      <c r="K3245" s="21">
        <v>2</v>
      </c>
      <c r="L3245" s="21">
        <f t="shared" si="333"/>
        <v>0</v>
      </c>
      <c r="M3245" s="21" t="s">
        <v>4966</v>
      </c>
      <c r="N3245" s="30">
        <v>45937</v>
      </c>
      <c r="O3245" s="48">
        <v>96120</v>
      </c>
      <c r="P3245" s="21" t="s">
        <v>4429</v>
      </c>
      <c r="Q3245" s="21">
        <v>58156574420</v>
      </c>
      <c r="R3245" s="21" t="s">
        <v>40</v>
      </c>
      <c r="S3245" s="3">
        <v>-20</v>
      </c>
      <c r="T3245" s="37"/>
      <c r="U3245" s="21" t="s">
        <v>3578</v>
      </c>
      <c r="V3245" s="21" t="str">
        <f>VLOOKUP(P3245,'Customer List'!B:C,2,)</f>
        <v>Hyderabad</v>
      </c>
      <c r="W3245" s="38"/>
      <c r="X3245" s="30">
        <v>45939</v>
      </c>
      <c r="Y3245" s="21">
        <f t="shared" si="334"/>
        <v>2</v>
      </c>
      <c r="Z3245" s="21" t="str">
        <f t="shared" si="335"/>
        <v>Tuesday</v>
      </c>
      <c r="AA3245" s="21" t="str">
        <f t="shared" si="336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3245</v>
      </c>
      <c r="B3246" s="21" t="s">
        <v>4722</v>
      </c>
      <c r="C3246" s="30">
        <v>45926</v>
      </c>
      <c r="D3246" s="30">
        <v>45937</v>
      </c>
      <c r="E3246" s="47">
        <v>22</v>
      </c>
      <c r="F3246" s="47">
        <f t="shared" si="331"/>
        <v>1936</v>
      </c>
      <c r="G3246" s="48">
        <f t="shared" si="332"/>
        <v>9680</v>
      </c>
      <c r="H3246" s="21" t="s">
        <v>362</v>
      </c>
      <c r="I3246" s="21" t="s">
        <v>4434</v>
      </c>
      <c r="J3246" s="21">
        <v>5</v>
      </c>
      <c r="K3246" s="21"/>
      <c r="L3246" s="21">
        <f t="shared" si="333"/>
        <v>5</v>
      </c>
      <c r="M3246" s="21"/>
      <c r="N3246" s="30"/>
      <c r="O3246" s="48"/>
      <c r="P3246" s="21" t="s">
        <v>1145</v>
      </c>
      <c r="Q3246" s="21"/>
      <c r="R3246" s="21"/>
      <c r="S3246" s="3">
        <v>4</v>
      </c>
      <c r="T3246" s="37"/>
      <c r="U3246" s="21" t="s">
        <v>3578</v>
      </c>
      <c r="V3246" s="21" t="str">
        <f>VLOOKUP(P3246,'Customer List'!B:C,2,)</f>
        <v>STOCK</v>
      </c>
      <c r="W3246" s="38" t="s">
        <v>1145</v>
      </c>
      <c r="X3246" s="30" t="str">
        <f>IF(OR(R3246 = "PRIYANKA MADAM", R3246 = "DEEPAK", R3246 = "PORTER"),N3246,"")</f>
        <v/>
      </c>
      <c r="Y3246" s="21" t="str">
        <f t="shared" si="334"/>
        <v/>
      </c>
      <c r="Z3246" s="21" t="str">
        <f t="shared" si="335"/>
        <v/>
      </c>
      <c r="AA3246" s="21" t="str">
        <f t="shared" si="336"/>
        <v/>
      </c>
      <c r="AB3246" s="21" t="str">
        <f>VLOOKUP(U3246,'Currency Sheet'!A:C,3,)</f>
        <v>DOLLAR</v>
      </c>
      <c r="AC3246" s="42" t="str">
        <f>VLOOKUP(P3246,'Customer List'!B:D,3,)</f>
        <v>STOCK</v>
      </c>
    </row>
    <row r="3247" spans="1:29" x14ac:dyDescent="0.25">
      <c r="A3247" s="21">
        <v>3246</v>
      </c>
      <c r="B3247" s="21" t="s">
        <v>4722</v>
      </c>
      <c r="C3247" s="30">
        <v>45926</v>
      </c>
      <c r="D3247" s="30">
        <v>45937</v>
      </c>
      <c r="E3247" s="47">
        <v>767.05</v>
      </c>
      <c r="F3247" s="47">
        <f t="shared" si="331"/>
        <v>67500.399999999994</v>
      </c>
      <c r="G3247" s="48">
        <f t="shared" si="332"/>
        <v>67500.399999999994</v>
      </c>
      <c r="H3247" s="21" t="s">
        <v>4435</v>
      </c>
      <c r="I3247" s="21" t="s">
        <v>4436</v>
      </c>
      <c r="J3247" s="21">
        <v>1</v>
      </c>
      <c r="K3247" s="21">
        <v>1</v>
      </c>
      <c r="L3247" s="21">
        <f t="shared" si="333"/>
        <v>0</v>
      </c>
      <c r="M3247" s="21" t="s">
        <v>5586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5523</v>
      </c>
      <c r="U3247" s="21" t="s">
        <v>3578</v>
      </c>
      <c r="V3247" s="21" t="str">
        <f>VLOOKUP(P3247,'Customer List'!B:C,2,)</f>
        <v>Mumbai</v>
      </c>
      <c r="W3247" s="38"/>
      <c r="X3247" s="30">
        <v>45960</v>
      </c>
      <c r="Y3247" s="21">
        <f t="shared" si="334"/>
        <v>1</v>
      </c>
      <c r="Z3247" s="21" t="str">
        <f t="shared" si="335"/>
        <v>Wednesday</v>
      </c>
      <c r="AA3247" s="21" t="str">
        <f t="shared" si="336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3247</v>
      </c>
      <c r="B3248" s="21" t="s">
        <v>4722</v>
      </c>
      <c r="C3248" s="30">
        <v>45926</v>
      </c>
      <c r="D3248" s="30">
        <v>45937</v>
      </c>
      <c r="E3248" s="47">
        <v>767.05</v>
      </c>
      <c r="F3248" s="47">
        <f t="shared" si="331"/>
        <v>67500.399999999994</v>
      </c>
      <c r="G3248" s="48">
        <f t="shared" si="332"/>
        <v>67500.399999999994</v>
      </c>
      <c r="H3248" s="21" t="s">
        <v>4437</v>
      </c>
      <c r="I3248" s="21" t="s">
        <v>4438</v>
      </c>
      <c r="J3248" s="21">
        <v>1</v>
      </c>
      <c r="K3248" s="21">
        <v>1</v>
      </c>
      <c r="L3248" s="21">
        <f t="shared" si="333"/>
        <v>0</v>
      </c>
      <c r="M3248" s="21" t="s">
        <v>5586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5523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34"/>
        <v>1</v>
      </c>
      <c r="Z3248" s="21" t="str">
        <f t="shared" si="335"/>
        <v>Wednesday</v>
      </c>
      <c r="AA3248" s="21" t="str">
        <f t="shared" si="336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3248</v>
      </c>
      <c r="B3249" s="21" t="s">
        <v>4722</v>
      </c>
      <c r="C3249" s="30">
        <v>45926</v>
      </c>
      <c r="D3249" s="30">
        <v>45937</v>
      </c>
      <c r="E3249" s="47">
        <v>767.05</v>
      </c>
      <c r="F3249" s="47">
        <f t="shared" si="331"/>
        <v>67500.399999999994</v>
      </c>
      <c r="G3249" s="48">
        <f t="shared" si="332"/>
        <v>67500.399999999994</v>
      </c>
      <c r="H3249" s="21" t="s">
        <v>4439</v>
      </c>
      <c r="I3249" s="21" t="s">
        <v>4440</v>
      </c>
      <c r="J3249" s="21">
        <v>1</v>
      </c>
      <c r="K3249" s="21">
        <v>1</v>
      </c>
      <c r="L3249" s="21">
        <f t="shared" si="333"/>
        <v>0</v>
      </c>
      <c r="M3249" s="21" t="s">
        <v>5586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5523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34"/>
        <v>1</v>
      </c>
      <c r="Z3249" s="21" t="str">
        <f t="shared" si="335"/>
        <v>Wednesday</v>
      </c>
      <c r="AA3249" s="21" t="str">
        <f t="shared" si="336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3249</v>
      </c>
      <c r="B3250" s="21" t="s">
        <v>4722</v>
      </c>
      <c r="C3250" s="30">
        <v>45926</v>
      </c>
      <c r="D3250" s="30">
        <v>45937</v>
      </c>
      <c r="E3250" s="47">
        <v>767.05</v>
      </c>
      <c r="F3250" s="47">
        <f t="shared" si="331"/>
        <v>67500.399999999994</v>
      </c>
      <c r="G3250" s="48">
        <f t="shared" si="332"/>
        <v>67500.399999999994</v>
      </c>
      <c r="H3250" s="21" t="s">
        <v>4441</v>
      </c>
      <c r="I3250" s="21" t="s">
        <v>4442</v>
      </c>
      <c r="J3250" s="21">
        <v>1</v>
      </c>
      <c r="K3250" s="21">
        <v>1</v>
      </c>
      <c r="L3250" s="21">
        <f t="shared" si="333"/>
        <v>0</v>
      </c>
      <c r="M3250" s="21" t="s">
        <v>5586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5523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34"/>
        <v>1</v>
      </c>
      <c r="Z3250" s="21" t="str">
        <f t="shared" si="335"/>
        <v>Wednesday</v>
      </c>
      <c r="AA3250" s="21" t="str">
        <f t="shared" si="336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3250</v>
      </c>
      <c r="B3251" s="21" t="s">
        <v>4722</v>
      </c>
      <c r="C3251" s="30">
        <v>45926</v>
      </c>
      <c r="D3251" s="30">
        <v>45937</v>
      </c>
      <c r="E3251" s="47">
        <v>736</v>
      </c>
      <c r="F3251" s="47">
        <f t="shared" si="331"/>
        <v>64768</v>
      </c>
      <c r="G3251" s="48">
        <f t="shared" si="332"/>
        <v>64768</v>
      </c>
      <c r="H3251" s="21" t="s">
        <v>4443</v>
      </c>
      <c r="I3251" s="21" t="s">
        <v>4444</v>
      </c>
      <c r="J3251" s="21">
        <v>1</v>
      </c>
      <c r="K3251" s="21">
        <v>1</v>
      </c>
      <c r="L3251" s="21">
        <f t="shared" si="333"/>
        <v>0</v>
      </c>
      <c r="M3251" s="21" t="s">
        <v>4891</v>
      </c>
      <c r="N3251" s="30">
        <v>45937</v>
      </c>
      <c r="O3251" s="48">
        <v>118755</v>
      </c>
      <c r="P3251" s="21" t="s">
        <v>168</v>
      </c>
      <c r="Q3251" s="21">
        <v>58156579261</v>
      </c>
      <c r="R3251" s="21" t="s">
        <v>40</v>
      </c>
      <c r="S3251" s="3">
        <v>-20</v>
      </c>
      <c r="T3251" s="37"/>
      <c r="U3251" s="21" t="s">
        <v>3578</v>
      </c>
      <c r="V3251" s="21" t="str">
        <f>VLOOKUP(P3251,'Customer List'!B:C,2,)</f>
        <v>Bhopal</v>
      </c>
      <c r="W3251" s="38"/>
      <c r="X3251" s="30">
        <v>45939</v>
      </c>
      <c r="Y3251" s="21">
        <f t="shared" si="334"/>
        <v>2</v>
      </c>
      <c r="Z3251" s="21" t="str">
        <f t="shared" si="335"/>
        <v>Tuesday</v>
      </c>
      <c r="AA3251" s="21" t="str">
        <f t="shared" si="336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3251</v>
      </c>
      <c r="B3252" s="21" t="s">
        <v>4722</v>
      </c>
      <c r="C3252" s="30">
        <v>45926</v>
      </c>
      <c r="D3252" s="30">
        <v>45937</v>
      </c>
      <c r="E3252" s="47">
        <v>374</v>
      </c>
      <c r="F3252" s="47">
        <f t="shared" si="331"/>
        <v>32912</v>
      </c>
      <c r="G3252" s="48">
        <f t="shared" si="332"/>
        <v>32912</v>
      </c>
      <c r="H3252" s="21" t="s">
        <v>4445</v>
      </c>
      <c r="I3252" s="21" t="s">
        <v>4446</v>
      </c>
      <c r="J3252" s="21">
        <v>1</v>
      </c>
      <c r="K3252" s="21">
        <v>1</v>
      </c>
      <c r="L3252" s="21">
        <f t="shared" si="333"/>
        <v>0</v>
      </c>
      <c r="M3252" s="21" t="s">
        <v>4897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34"/>
        <v>4</v>
      </c>
      <c r="Z3252" s="21" t="str">
        <f t="shared" si="335"/>
        <v>Tuesday</v>
      </c>
      <c r="AA3252" s="21" t="str">
        <f t="shared" si="336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3252</v>
      </c>
      <c r="B3253" s="21" t="s">
        <v>4722</v>
      </c>
      <c r="C3253" s="30">
        <v>45926</v>
      </c>
      <c r="D3253" s="30">
        <v>45937</v>
      </c>
      <c r="E3253" s="47">
        <v>374</v>
      </c>
      <c r="F3253" s="47">
        <f t="shared" si="331"/>
        <v>32912</v>
      </c>
      <c r="G3253" s="48">
        <f t="shared" si="332"/>
        <v>32912</v>
      </c>
      <c r="H3253" s="21" t="s">
        <v>4447</v>
      </c>
      <c r="I3253" s="21" t="s">
        <v>4448</v>
      </c>
      <c r="J3253" s="21">
        <v>1</v>
      </c>
      <c r="K3253" s="21">
        <v>1</v>
      </c>
      <c r="L3253" s="21">
        <f t="shared" si="333"/>
        <v>0</v>
      </c>
      <c r="M3253" s="21" t="s">
        <v>4897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34"/>
        <v>4</v>
      </c>
      <c r="Z3253" s="21" t="str">
        <f t="shared" si="335"/>
        <v>Tuesday</v>
      </c>
      <c r="AA3253" s="21" t="str">
        <f t="shared" si="336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3253</v>
      </c>
      <c r="B3254" s="21" t="s">
        <v>4722</v>
      </c>
      <c r="C3254" s="30">
        <v>45926</v>
      </c>
      <c r="D3254" s="30">
        <v>45937</v>
      </c>
      <c r="E3254" s="47">
        <v>374</v>
      </c>
      <c r="F3254" s="47">
        <f t="shared" si="331"/>
        <v>32912</v>
      </c>
      <c r="G3254" s="48">
        <f t="shared" si="332"/>
        <v>32912</v>
      </c>
      <c r="H3254" s="21" t="s">
        <v>4449</v>
      </c>
      <c r="I3254" s="21" t="s">
        <v>4450</v>
      </c>
      <c r="J3254" s="21">
        <v>1</v>
      </c>
      <c r="K3254" s="21">
        <v>1</v>
      </c>
      <c r="L3254" s="21">
        <f t="shared" si="333"/>
        <v>0</v>
      </c>
      <c r="M3254" s="21" t="s">
        <v>4897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34"/>
        <v>4</v>
      </c>
      <c r="Z3254" s="21" t="str">
        <f t="shared" si="335"/>
        <v>Tuesday</v>
      </c>
      <c r="AA3254" s="21" t="str">
        <f t="shared" si="336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3254</v>
      </c>
      <c r="B3255" s="21" t="s">
        <v>4722</v>
      </c>
      <c r="C3255" s="30">
        <v>45926</v>
      </c>
      <c r="D3255" s="30">
        <v>45937</v>
      </c>
      <c r="E3255" s="47">
        <v>374</v>
      </c>
      <c r="F3255" s="47">
        <f t="shared" si="331"/>
        <v>32912</v>
      </c>
      <c r="G3255" s="48">
        <f t="shared" si="332"/>
        <v>32912</v>
      </c>
      <c r="H3255" s="21" t="s">
        <v>4451</v>
      </c>
      <c r="I3255" s="21" t="s">
        <v>4452</v>
      </c>
      <c r="J3255" s="21">
        <v>1</v>
      </c>
      <c r="K3255" s="21">
        <v>1</v>
      </c>
      <c r="L3255" s="21">
        <f t="shared" si="333"/>
        <v>0</v>
      </c>
      <c r="M3255" s="21" t="s">
        <v>4897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34"/>
        <v>4</v>
      </c>
      <c r="Z3255" s="21" t="str">
        <f t="shared" si="335"/>
        <v>Tuesday</v>
      </c>
      <c r="AA3255" s="21" t="str">
        <f t="shared" si="336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3255</v>
      </c>
      <c r="B3256" s="21" t="s">
        <v>4722</v>
      </c>
      <c r="C3256" s="30">
        <v>45926</v>
      </c>
      <c r="D3256" s="30">
        <v>45937</v>
      </c>
      <c r="E3256" s="47">
        <v>374</v>
      </c>
      <c r="F3256" s="47">
        <f t="shared" si="331"/>
        <v>32912</v>
      </c>
      <c r="G3256" s="48">
        <f t="shared" si="332"/>
        <v>32912</v>
      </c>
      <c r="H3256" s="21" t="s">
        <v>4453</v>
      </c>
      <c r="I3256" s="21" t="s">
        <v>4454</v>
      </c>
      <c r="J3256" s="21">
        <v>1</v>
      </c>
      <c r="K3256" s="21"/>
      <c r="L3256" s="21">
        <f t="shared" si="333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 t="s">
        <v>6312</v>
      </c>
      <c r="X3256" s="30" t="str">
        <f t="shared" ref="X3256:X3262" si="337">IF(OR(R3256 = "PRIYANKA MADAM", R3256 = "DEEPAK", R3256 = "PORTER"),N3256,"")</f>
        <v/>
      </c>
      <c r="Y3256" s="21" t="str">
        <f t="shared" si="334"/>
        <v/>
      </c>
      <c r="Z3256" s="21" t="str">
        <f t="shared" si="335"/>
        <v/>
      </c>
      <c r="AA3256" s="21" t="str">
        <f t="shared" si="336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3256</v>
      </c>
      <c r="B3257" s="21" t="s">
        <v>4722</v>
      </c>
      <c r="C3257" s="30">
        <v>45926</v>
      </c>
      <c r="D3257" s="30">
        <v>45937</v>
      </c>
      <c r="E3257" s="47">
        <v>374</v>
      </c>
      <c r="F3257" s="47">
        <f t="shared" si="331"/>
        <v>32912</v>
      </c>
      <c r="G3257" s="48">
        <f t="shared" si="332"/>
        <v>32912</v>
      </c>
      <c r="H3257" s="21" t="s">
        <v>4455</v>
      </c>
      <c r="I3257" s="21" t="s">
        <v>4456</v>
      </c>
      <c r="J3257" s="21">
        <v>1</v>
      </c>
      <c r="K3257" s="21"/>
      <c r="L3257" s="21">
        <f t="shared" si="333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6312</v>
      </c>
      <c r="X3257" s="30" t="str">
        <f t="shared" si="337"/>
        <v/>
      </c>
      <c r="Y3257" s="21" t="str">
        <f t="shared" si="334"/>
        <v/>
      </c>
      <c r="Z3257" s="21" t="str">
        <f t="shared" si="335"/>
        <v/>
      </c>
      <c r="AA3257" s="21" t="str">
        <f t="shared" si="336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3257</v>
      </c>
      <c r="B3258" s="21" t="s">
        <v>4722</v>
      </c>
      <c r="C3258" s="30">
        <v>45926</v>
      </c>
      <c r="D3258" s="30">
        <v>45937</v>
      </c>
      <c r="E3258" s="47">
        <v>374</v>
      </c>
      <c r="F3258" s="47">
        <f t="shared" si="331"/>
        <v>32912</v>
      </c>
      <c r="G3258" s="48">
        <f t="shared" si="332"/>
        <v>32912</v>
      </c>
      <c r="H3258" s="21" t="s">
        <v>4457</v>
      </c>
      <c r="I3258" s="21" t="s">
        <v>4458</v>
      </c>
      <c r="J3258" s="21">
        <v>1</v>
      </c>
      <c r="K3258" s="21"/>
      <c r="L3258" s="21">
        <f t="shared" si="333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6312</v>
      </c>
      <c r="X3258" s="30" t="str">
        <f t="shared" si="337"/>
        <v/>
      </c>
      <c r="Y3258" s="21" t="str">
        <f t="shared" si="334"/>
        <v/>
      </c>
      <c r="Z3258" s="21" t="str">
        <f t="shared" si="335"/>
        <v/>
      </c>
      <c r="AA3258" s="21" t="str">
        <f t="shared" si="336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3258</v>
      </c>
      <c r="B3259" s="21" t="s">
        <v>4722</v>
      </c>
      <c r="C3259" s="30">
        <v>45926</v>
      </c>
      <c r="D3259" s="30">
        <v>45937</v>
      </c>
      <c r="E3259" s="47">
        <v>374</v>
      </c>
      <c r="F3259" s="47">
        <f t="shared" si="331"/>
        <v>32912</v>
      </c>
      <c r="G3259" s="48">
        <f t="shared" si="332"/>
        <v>32912</v>
      </c>
      <c r="H3259" s="21" t="s">
        <v>4459</v>
      </c>
      <c r="I3259" s="21" t="s">
        <v>4460</v>
      </c>
      <c r="J3259" s="21">
        <v>1</v>
      </c>
      <c r="K3259" s="21"/>
      <c r="L3259" s="21">
        <f t="shared" si="333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6312</v>
      </c>
      <c r="X3259" s="30" t="str">
        <f t="shared" si="337"/>
        <v/>
      </c>
      <c r="Y3259" s="21" t="str">
        <f t="shared" si="334"/>
        <v/>
      </c>
      <c r="Z3259" s="21" t="str">
        <f t="shared" si="335"/>
        <v/>
      </c>
      <c r="AA3259" s="21" t="str">
        <f t="shared" si="336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3259</v>
      </c>
      <c r="B3260" s="21" t="s">
        <v>4722</v>
      </c>
      <c r="C3260" s="30">
        <v>45926</v>
      </c>
      <c r="D3260" s="30">
        <v>45937</v>
      </c>
      <c r="E3260" s="47">
        <v>374</v>
      </c>
      <c r="F3260" s="47">
        <f t="shared" si="331"/>
        <v>32912</v>
      </c>
      <c r="G3260" s="48">
        <f t="shared" si="332"/>
        <v>32912</v>
      </c>
      <c r="H3260" s="21" t="s">
        <v>4461</v>
      </c>
      <c r="I3260" s="21" t="s">
        <v>4462</v>
      </c>
      <c r="J3260" s="21">
        <v>1</v>
      </c>
      <c r="K3260" s="21"/>
      <c r="L3260" s="21">
        <f t="shared" si="333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6312</v>
      </c>
      <c r="X3260" s="30" t="str">
        <f t="shared" si="337"/>
        <v/>
      </c>
      <c r="Y3260" s="21" t="str">
        <f t="shared" si="334"/>
        <v/>
      </c>
      <c r="Z3260" s="21" t="str">
        <f t="shared" si="335"/>
        <v/>
      </c>
      <c r="AA3260" s="21" t="str">
        <f t="shared" si="336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3260</v>
      </c>
      <c r="B3261" s="21" t="s">
        <v>4722</v>
      </c>
      <c r="C3261" s="30">
        <v>45926</v>
      </c>
      <c r="D3261" s="30">
        <v>45937</v>
      </c>
      <c r="E3261" s="47">
        <v>374</v>
      </c>
      <c r="F3261" s="47">
        <f t="shared" si="331"/>
        <v>32912</v>
      </c>
      <c r="G3261" s="48">
        <f t="shared" si="332"/>
        <v>32912</v>
      </c>
      <c r="H3261" s="21" t="s">
        <v>4463</v>
      </c>
      <c r="I3261" s="21" t="s">
        <v>4464</v>
      </c>
      <c r="J3261" s="21">
        <v>1</v>
      </c>
      <c r="K3261" s="21"/>
      <c r="L3261" s="21">
        <f t="shared" si="333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6312</v>
      </c>
      <c r="X3261" s="30" t="str">
        <f t="shared" si="337"/>
        <v/>
      </c>
      <c r="Y3261" s="21" t="str">
        <f t="shared" si="334"/>
        <v/>
      </c>
      <c r="Z3261" s="21" t="str">
        <f t="shared" si="335"/>
        <v/>
      </c>
      <c r="AA3261" s="21" t="str">
        <f t="shared" si="336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3261</v>
      </c>
      <c r="B3262" s="21" t="s">
        <v>4722</v>
      </c>
      <c r="C3262" s="30">
        <v>45926</v>
      </c>
      <c r="D3262" s="30">
        <v>45937</v>
      </c>
      <c r="E3262" s="47">
        <v>188</v>
      </c>
      <c r="F3262" s="47">
        <f t="shared" si="331"/>
        <v>16544</v>
      </c>
      <c r="G3262" s="48">
        <f t="shared" si="332"/>
        <v>16544</v>
      </c>
      <c r="H3262" s="21" t="s">
        <v>372</v>
      </c>
      <c r="I3262" s="21" t="s">
        <v>4121</v>
      </c>
      <c r="J3262" s="21">
        <v>1</v>
      </c>
      <c r="K3262" s="21"/>
      <c r="L3262" s="21">
        <f t="shared" si="333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6312</v>
      </c>
      <c r="X3262" s="30" t="str">
        <f t="shared" si="337"/>
        <v/>
      </c>
      <c r="Y3262" s="21" t="str">
        <f t="shared" si="334"/>
        <v/>
      </c>
      <c r="Z3262" s="21" t="str">
        <f t="shared" si="335"/>
        <v/>
      </c>
      <c r="AA3262" s="21" t="str">
        <f t="shared" si="336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3262</v>
      </c>
      <c r="B3263" s="21" t="s">
        <v>4722</v>
      </c>
      <c r="C3263" s="30">
        <v>45926</v>
      </c>
      <c r="D3263" s="30">
        <v>45937</v>
      </c>
      <c r="E3263" s="47">
        <v>374</v>
      </c>
      <c r="F3263" s="47">
        <f t="shared" si="331"/>
        <v>32912</v>
      </c>
      <c r="G3263" s="48">
        <f t="shared" si="332"/>
        <v>32912</v>
      </c>
      <c r="H3263" s="21" t="s">
        <v>4465</v>
      </c>
      <c r="I3263" s="21" t="s">
        <v>4466</v>
      </c>
      <c r="J3263" s="21">
        <v>1</v>
      </c>
      <c r="K3263" s="21">
        <v>1</v>
      </c>
      <c r="L3263" s="21">
        <f t="shared" si="333"/>
        <v>0</v>
      </c>
      <c r="M3263" s="21" t="s">
        <v>4898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34"/>
        <v>4</v>
      </c>
      <c r="Z3263" s="21" t="str">
        <f t="shared" si="335"/>
        <v>Tuesday</v>
      </c>
      <c r="AA3263" s="21" t="str">
        <f t="shared" si="336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3263</v>
      </c>
      <c r="B3264" s="21" t="s">
        <v>4722</v>
      </c>
      <c r="C3264" s="30">
        <v>45926</v>
      </c>
      <c r="D3264" s="30">
        <v>45937</v>
      </c>
      <c r="E3264" s="47">
        <v>374</v>
      </c>
      <c r="F3264" s="47">
        <f t="shared" si="331"/>
        <v>32912</v>
      </c>
      <c r="G3264" s="48">
        <f t="shared" si="332"/>
        <v>32912</v>
      </c>
      <c r="H3264" s="21" t="s">
        <v>4467</v>
      </c>
      <c r="I3264" s="21" t="s">
        <v>4468</v>
      </c>
      <c r="J3264" s="21">
        <v>1</v>
      </c>
      <c r="K3264" s="21">
        <v>1</v>
      </c>
      <c r="L3264" s="21">
        <f t="shared" si="333"/>
        <v>0</v>
      </c>
      <c r="M3264" s="21" t="s">
        <v>4898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34"/>
        <v>4</v>
      </c>
      <c r="Z3264" s="21" t="str">
        <f t="shared" si="335"/>
        <v>Tuesday</v>
      </c>
      <c r="AA3264" s="21" t="str">
        <f t="shared" si="336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3264</v>
      </c>
      <c r="B3265" s="21" t="s">
        <v>4722</v>
      </c>
      <c r="C3265" s="30">
        <v>45926</v>
      </c>
      <c r="D3265" s="30">
        <v>45937</v>
      </c>
      <c r="E3265" s="47">
        <v>374</v>
      </c>
      <c r="F3265" s="47">
        <f t="shared" si="331"/>
        <v>32912</v>
      </c>
      <c r="G3265" s="48">
        <f t="shared" si="332"/>
        <v>32912</v>
      </c>
      <c r="H3265" s="21" t="s">
        <v>4469</v>
      </c>
      <c r="I3265" s="21" t="s">
        <v>4470</v>
      </c>
      <c r="J3265" s="21">
        <v>1</v>
      </c>
      <c r="K3265" s="21"/>
      <c r="L3265" s="21">
        <f t="shared" si="333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3578</v>
      </c>
      <c r="V3265" s="21" t="str">
        <f>VLOOKUP(P3265,'Customer List'!B:C,2,)</f>
        <v>Banglore</v>
      </c>
      <c r="W3265" s="38" t="s">
        <v>6312</v>
      </c>
      <c r="X3265" s="30" t="str">
        <f>IF(OR(R3265 = "PRIYANKA MADAM", R3265 = "DEEPAK", R3265 = "PORTER"),N3265,"")</f>
        <v/>
      </c>
      <c r="Y3265" s="21" t="str">
        <f t="shared" si="334"/>
        <v/>
      </c>
      <c r="Z3265" s="21" t="str">
        <f t="shared" si="335"/>
        <v/>
      </c>
      <c r="AA3265" s="21" t="str">
        <f t="shared" si="336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3265</v>
      </c>
      <c r="B3266" s="21" t="s">
        <v>4722</v>
      </c>
      <c r="C3266" s="30">
        <v>45926</v>
      </c>
      <c r="D3266" s="30">
        <v>45937</v>
      </c>
      <c r="E3266" s="47">
        <v>374</v>
      </c>
      <c r="F3266" s="47">
        <f t="shared" si="331"/>
        <v>32912</v>
      </c>
      <c r="G3266" s="48">
        <f t="shared" si="332"/>
        <v>32912</v>
      </c>
      <c r="H3266" s="21" t="s">
        <v>4471</v>
      </c>
      <c r="I3266" s="21" t="s">
        <v>4472</v>
      </c>
      <c r="J3266" s="21">
        <v>1</v>
      </c>
      <c r="K3266" s="21"/>
      <c r="L3266" s="21">
        <f t="shared" si="333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6312</v>
      </c>
      <c r="X3266" s="30" t="str">
        <f>IF(OR(R3266 = "PRIYANKA MADAM", R3266 = "DEEPAK", R3266 = "PORTER"),N3266,"")</f>
        <v/>
      </c>
      <c r="Y3266" s="21" t="str">
        <f t="shared" si="334"/>
        <v/>
      </c>
      <c r="Z3266" s="21" t="str">
        <f t="shared" si="335"/>
        <v/>
      </c>
      <c r="AA3266" s="21" t="str">
        <f t="shared" si="336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3266</v>
      </c>
      <c r="B3267" s="21" t="s">
        <v>4722</v>
      </c>
      <c r="C3267" s="30">
        <v>45926</v>
      </c>
      <c r="D3267" s="30">
        <v>45937</v>
      </c>
      <c r="E3267" s="47">
        <v>364.14</v>
      </c>
      <c r="F3267" s="47">
        <f t="shared" ref="F3267:F3330" si="338">IF(AB3267="DOLLAR",E3267*88,E3267)</f>
        <v>32044.32</v>
      </c>
      <c r="G3267" s="48">
        <f t="shared" ref="G3267:G3330" si="339">F3267*J3267</f>
        <v>32044.32</v>
      </c>
      <c r="H3267" s="21" t="s">
        <v>4473</v>
      </c>
      <c r="I3267" s="21" t="s">
        <v>4474</v>
      </c>
      <c r="J3267" s="21">
        <v>1</v>
      </c>
      <c r="K3267" s="21">
        <v>1</v>
      </c>
      <c r="L3267" s="21">
        <f t="shared" ref="L3267:L3330" si="340">J3267-K3267</f>
        <v>0</v>
      </c>
      <c r="M3267" s="21" t="s">
        <v>4946</v>
      </c>
      <c r="N3267" s="30">
        <v>45937</v>
      </c>
      <c r="O3267" s="48">
        <v>54621</v>
      </c>
      <c r="P3267" s="21" t="s">
        <v>309</v>
      </c>
      <c r="Q3267" s="21">
        <v>58156574066</v>
      </c>
      <c r="R3267" s="21" t="s">
        <v>40</v>
      </c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/>
      <c r="X3267" s="30">
        <v>45938</v>
      </c>
      <c r="Y3267" s="21">
        <f t="shared" ref="Y3267:Y3330" si="341">IF(X3267="", "", X3267-N3267)</f>
        <v>1</v>
      </c>
      <c r="Z3267" s="21" t="str">
        <f t="shared" ref="Z3267:Z3330" si="342">IF(N3267="", "", TEXT(N3267, "dddd"))</f>
        <v>Tuesday</v>
      </c>
      <c r="AA3267" s="21" t="str">
        <f t="shared" ref="AA3267:AA3330" si="343"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3267</v>
      </c>
      <c r="B3268" s="21" t="s">
        <v>4722</v>
      </c>
      <c r="C3268" s="30">
        <v>45926</v>
      </c>
      <c r="D3268" s="30">
        <v>45937</v>
      </c>
      <c r="E3268" s="47">
        <v>201</v>
      </c>
      <c r="F3268" s="47">
        <f t="shared" si="338"/>
        <v>17688</v>
      </c>
      <c r="G3268" s="48">
        <f t="shared" si="339"/>
        <v>17688</v>
      </c>
      <c r="H3268" s="21" t="s">
        <v>4475</v>
      </c>
      <c r="I3268" s="21" t="s">
        <v>4476</v>
      </c>
      <c r="J3268" s="21">
        <v>1</v>
      </c>
      <c r="K3268" s="21">
        <v>1</v>
      </c>
      <c r="L3268" s="21">
        <f t="shared" si="340"/>
        <v>0</v>
      </c>
      <c r="M3268" s="21" t="s">
        <v>4929</v>
      </c>
      <c r="N3268" s="30">
        <v>45938</v>
      </c>
      <c r="O3268" s="48">
        <v>21951</v>
      </c>
      <c r="P3268" s="21" t="s">
        <v>254</v>
      </c>
      <c r="Q3268" s="21" t="s">
        <v>636</v>
      </c>
      <c r="R3268" s="21" t="s">
        <v>847</v>
      </c>
      <c r="S3268" s="3">
        <v>-20</v>
      </c>
      <c r="T3268" s="37"/>
      <c r="U3268" s="21" t="s">
        <v>3578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41"/>
        <v>0</v>
      </c>
      <c r="Z3268" s="21" t="str">
        <f t="shared" si="342"/>
        <v>Wednesday</v>
      </c>
      <c r="AA3268" s="21" t="str">
        <f t="shared" si="343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3268</v>
      </c>
      <c r="B3269" s="21" t="s">
        <v>4722</v>
      </c>
      <c r="C3269" s="30">
        <v>45926</v>
      </c>
      <c r="D3269" s="30">
        <v>45937</v>
      </c>
      <c r="E3269" s="47">
        <v>374</v>
      </c>
      <c r="F3269" s="47">
        <f t="shared" si="338"/>
        <v>32912</v>
      </c>
      <c r="G3269" s="48">
        <f t="shared" si="339"/>
        <v>32912</v>
      </c>
      <c r="H3269" s="21" t="s">
        <v>4477</v>
      </c>
      <c r="I3269" s="21" t="s">
        <v>4478</v>
      </c>
      <c r="J3269" s="21">
        <v>1</v>
      </c>
      <c r="K3269" s="21">
        <v>1</v>
      </c>
      <c r="L3269" s="21">
        <f t="shared" si="340"/>
        <v>0</v>
      </c>
      <c r="M3269" s="21" t="s">
        <v>4889</v>
      </c>
      <c r="N3269" s="30">
        <v>45938</v>
      </c>
      <c r="O3269" s="48">
        <v>48193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1"/>
        <v>0</v>
      </c>
      <c r="Z3269" s="21" t="str">
        <f t="shared" si="342"/>
        <v>Wednesday</v>
      </c>
      <c r="AA3269" s="21" t="str">
        <f t="shared" si="343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3269</v>
      </c>
      <c r="B3270" s="21" t="s">
        <v>4722</v>
      </c>
      <c r="C3270" s="30">
        <v>45926</v>
      </c>
      <c r="D3270" s="30">
        <v>45937</v>
      </c>
      <c r="E3270" s="47">
        <v>374</v>
      </c>
      <c r="F3270" s="47">
        <f t="shared" si="338"/>
        <v>32912</v>
      </c>
      <c r="G3270" s="48">
        <f t="shared" si="339"/>
        <v>32912</v>
      </c>
      <c r="H3270" s="21" t="s">
        <v>4479</v>
      </c>
      <c r="I3270" s="21" t="s">
        <v>4480</v>
      </c>
      <c r="J3270" s="21">
        <v>1</v>
      </c>
      <c r="K3270" s="21">
        <v>1</v>
      </c>
      <c r="L3270" s="21">
        <f t="shared" si="340"/>
        <v>0</v>
      </c>
      <c r="M3270" s="21" t="s">
        <v>4885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1"/>
        <v>0</v>
      </c>
      <c r="Z3270" s="21" t="str">
        <f t="shared" si="342"/>
        <v>Wednesday</v>
      </c>
      <c r="AA3270" s="21" t="str">
        <f t="shared" si="343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3270</v>
      </c>
      <c r="B3271" s="21" t="s">
        <v>4722</v>
      </c>
      <c r="C3271" s="30">
        <v>45926</v>
      </c>
      <c r="D3271" s="30">
        <v>45937</v>
      </c>
      <c r="E3271" s="47">
        <v>374</v>
      </c>
      <c r="F3271" s="47">
        <f t="shared" si="338"/>
        <v>32912</v>
      </c>
      <c r="G3271" s="48">
        <f t="shared" si="339"/>
        <v>32912</v>
      </c>
      <c r="H3271" s="21" t="s">
        <v>4481</v>
      </c>
      <c r="I3271" s="21" t="s">
        <v>4482</v>
      </c>
      <c r="J3271" s="21">
        <v>1</v>
      </c>
      <c r="K3271" s="21">
        <v>1</v>
      </c>
      <c r="L3271" s="21">
        <f t="shared" si="340"/>
        <v>0</v>
      </c>
      <c r="M3271" s="21" t="s">
        <v>4885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1"/>
        <v>0</v>
      </c>
      <c r="Z3271" s="21" t="str">
        <f t="shared" si="342"/>
        <v>Wednesday</v>
      </c>
      <c r="AA3271" s="21" t="str">
        <f t="shared" si="343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3271</v>
      </c>
      <c r="B3272" s="21" t="s">
        <v>4722</v>
      </c>
      <c r="C3272" s="30">
        <v>45926</v>
      </c>
      <c r="D3272" s="30">
        <v>45937</v>
      </c>
      <c r="E3272" s="47">
        <v>105.46</v>
      </c>
      <c r="F3272" s="47">
        <f t="shared" si="338"/>
        <v>9280.48</v>
      </c>
      <c r="G3272" s="48">
        <f t="shared" si="339"/>
        <v>9280.48</v>
      </c>
      <c r="H3272" s="21" t="s">
        <v>4483</v>
      </c>
      <c r="I3272" s="21" t="s">
        <v>4484</v>
      </c>
      <c r="J3272" s="21">
        <v>1</v>
      </c>
      <c r="K3272" s="21">
        <v>1</v>
      </c>
      <c r="L3272" s="21">
        <f t="shared" si="340"/>
        <v>0</v>
      </c>
      <c r="M3272" s="21" t="s">
        <v>5011</v>
      </c>
      <c r="N3272" s="30">
        <v>45941</v>
      </c>
      <c r="O3272" s="48">
        <v>16948.13</v>
      </c>
      <c r="P3272" s="21" t="s">
        <v>383</v>
      </c>
      <c r="Q3272" s="21">
        <v>58156812302</v>
      </c>
      <c r="R3272" s="21" t="s">
        <v>40</v>
      </c>
      <c r="S3272" s="3">
        <v>-20</v>
      </c>
      <c r="T3272" s="37"/>
      <c r="U3272" s="21" t="s">
        <v>3578</v>
      </c>
      <c r="V3272" s="21" t="str">
        <f>VLOOKUP(P3272,'Customer List'!B:C,2,)</f>
        <v>Pune</v>
      </c>
      <c r="W3272" s="38"/>
      <c r="X3272" s="30">
        <v>45943</v>
      </c>
      <c r="Y3272" s="21">
        <f t="shared" si="341"/>
        <v>2</v>
      </c>
      <c r="Z3272" s="21" t="str">
        <f t="shared" si="342"/>
        <v>Saturday</v>
      </c>
      <c r="AA3272" s="21" t="str">
        <f t="shared" si="343"/>
        <v>Monday</v>
      </c>
      <c r="AB3272" s="21" t="str">
        <f>VLOOKUP(U3272,'Currency Sheet'!A:C,3,)</f>
        <v>DOLLAR</v>
      </c>
      <c r="AC3272" s="42" t="str">
        <f>VLOOKUP(P3272,'Customer List'!B:D,3,)</f>
        <v>OutStation</v>
      </c>
    </row>
    <row r="3273" spans="1:29" x14ac:dyDescent="0.25">
      <c r="A3273" s="21">
        <v>3272</v>
      </c>
      <c r="B3273" s="21" t="s">
        <v>4722</v>
      </c>
      <c r="C3273" s="30">
        <v>45926</v>
      </c>
      <c r="D3273" s="30">
        <v>45937</v>
      </c>
      <c r="E3273" s="47">
        <v>201</v>
      </c>
      <c r="F3273" s="47">
        <f t="shared" si="338"/>
        <v>17688</v>
      </c>
      <c r="G3273" s="48">
        <f t="shared" si="339"/>
        <v>17688</v>
      </c>
      <c r="H3273" s="21" t="s">
        <v>4485</v>
      </c>
      <c r="I3273" s="21" t="s">
        <v>4486</v>
      </c>
      <c r="J3273" s="21">
        <v>1</v>
      </c>
      <c r="K3273" s="21">
        <v>1</v>
      </c>
      <c r="L3273" s="21">
        <f t="shared" si="340"/>
        <v>0</v>
      </c>
      <c r="M3273" s="21" t="s">
        <v>4889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 t="shared" ref="X3273:X3286" si="344">IF(OR(R3273 = "PRIYANKA MADAM", R3273 = "DEEPAK", R3273 = "PORTER"),N3273,"")</f>
        <v>45938</v>
      </c>
      <c r="Y3273" s="21">
        <f t="shared" si="341"/>
        <v>0</v>
      </c>
      <c r="Z3273" s="21" t="str">
        <f t="shared" si="342"/>
        <v>Wednesday</v>
      </c>
      <c r="AA3273" s="21" t="str">
        <f t="shared" si="343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3273</v>
      </c>
      <c r="B3274" s="21" t="s">
        <v>4722</v>
      </c>
      <c r="C3274" s="30">
        <v>45926</v>
      </c>
      <c r="D3274" s="30">
        <v>45937</v>
      </c>
      <c r="E3274" s="47">
        <v>201</v>
      </c>
      <c r="F3274" s="47">
        <f t="shared" si="338"/>
        <v>17688</v>
      </c>
      <c r="G3274" s="48">
        <f t="shared" si="339"/>
        <v>17688</v>
      </c>
      <c r="H3274" s="21" t="s">
        <v>4487</v>
      </c>
      <c r="I3274" s="21" t="s">
        <v>4488</v>
      </c>
      <c r="J3274" s="21">
        <v>1</v>
      </c>
      <c r="K3274" s="21">
        <v>1</v>
      </c>
      <c r="L3274" s="21">
        <f t="shared" si="340"/>
        <v>0</v>
      </c>
      <c r="M3274" s="21" t="s">
        <v>4889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si="344"/>
        <v>45938</v>
      </c>
      <c r="Y3274" s="21">
        <f t="shared" si="341"/>
        <v>0</v>
      </c>
      <c r="Z3274" s="21" t="str">
        <f t="shared" si="342"/>
        <v>Wednesday</v>
      </c>
      <c r="AA3274" s="21" t="str">
        <f t="shared" si="343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3274</v>
      </c>
      <c r="B3275" s="21" t="s">
        <v>4722</v>
      </c>
      <c r="C3275" s="30">
        <v>45926</v>
      </c>
      <c r="D3275" s="30">
        <v>45937</v>
      </c>
      <c r="E3275" s="47">
        <v>201</v>
      </c>
      <c r="F3275" s="47">
        <f t="shared" si="338"/>
        <v>17688</v>
      </c>
      <c r="G3275" s="48">
        <f t="shared" si="339"/>
        <v>17688</v>
      </c>
      <c r="H3275" s="21" t="s">
        <v>4489</v>
      </c>
      <c r="I3275" s="21" t="s">
        <v>4490</v>
      </c>
      <c r="J3275" s="21">
        <v>1</v>
      </c>
      <c r="K3275" s="21">
        <v>1</v>
      </c>
      <c r="L3275" s="21">
        <f t="shared" si="340"/>
        <v>0</v>
      </c>
      <c r="M3275" s="21" t="s">
        <v>4889</v>
      </c>
      <c r="N3275" s="30">
        <v>45938</v>
      </c>
      <c r="O3275" s="48">
        <v>32287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44"/>
        <v>45938</v>
      </c>
      <c r="Y3275" s="21">
        <f t="shared" si="341"/>
        <v>0</v>
      </c>
      <c r="Z3275" s="21" t="str">
        <f t="shared" si="342"/>
        <v>Wednesday</v>
      </c>
      <c r="AA3275" s="21" t="str">
        <f t="shared" si="343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3275</v>
      </c>
      <c r="B3276" s="21" t="s">
        <v>4722</v>
      </c>
      <c r="C3276" s="30">
        <v>45926</v>
      </c>
      <c r="D3276" s="30">
        <v>45937</v>
      </c>
      <c r="E3276" s="47">
        <v>201</v>
      </c>
      <c r="F3276" s="47">
        <f t="shared" si="338"/>
        <v>17688</v>
      </c>
      <c r="G3276" s="48">
        <f t="shared" si="339"/>
        <v>17688</v>
      </c>
      <c r="H3276" s="21" t="s">
        <v>751</v>
      </c>
      <c r="I3276" s="21" t="s">
        <v>4125</v>
      </c>
      <c r="J3276" s="21">
        <v>1</v>
      </c>
      <c r="K3276" s="21">
        <v>1</v>
      </c>
      <c r="L3276" s="21">
        <f t="shared" si="340"/>
        <v>0</v>
      </c>
      <c r="M3276" s="21" t="s">
        <v>4958</v>
      </c>
      <c r="N3276" s="30">
        <v>45938</v>
      </c>
      <c r="O3276" s="48">
        <v>0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 t="s">
        <v>4745</v>
      </c>
      <c r="U3276" s="21" t="s">
        <v>3578</v>
      </c>
      <c r="V3276" s="21" t="str">
        <f>VLOOKUP(P3276,'Customer List'!B:C,2,)</f>
        <v>Delhi</v>
      </c>
      <c r="W3276" s="38"/>
      <c r="X3276" s="30">
        <f t="shared" si="344"/>
        <v>45938</v>
      </c>
      <c r="Y3276" s="21">
        <f t="shared" si="341"/>
        <v>0</v>
      </c>
      <c r="Z3276" s="21" t="str">
        <f t="shared" si="342"/>
        <v>Wednesday</v>
      </c>
      <c r="AA3276" s="21" t="str">
        <f t="shared" si="343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3276</v>
      </c>
      <c r="B3277" s="21" t="s">
        <v>4722</v>
      </c>
      <c r="C3277" s="30">
        <v>45926</v>
      </c>
      <c r="D3277" s="30">
        <v>45937</v>
      </c>
      <c r="E3277" s="47">
        <v>201</v>
      </c>
      <c r="F3277" s="47">
        <f t="shared" si="338"/>
        <v>17688</v>
      </c>
      <c r="G3277" s="48">
        <f t="shared" si="339"/>
        <v>17688</v>
      </c>
      <c r="H3277" s="21" t="s">
        <v>4491</v>
      </c>
      <c r="I3277" s="21" t="s">
        <v>4492</v>
      </c>
      <c r="J3277" s="21">
        <v>1</v>
      </c>
      <c r="K3277" s="21">
        <v>1</v>
      </c>
      <c r="L3277" s="21">
        <f t="shared" si="340"/>
        <v>0</v>
      </c>
      <c r="M3277" s="21" t="s">
        <v>4887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44"/>
        <v>45938</v>
      </c>
      <c r="Y3277" s="21">
        <f t="shared" si="341"/>
        <v>0</v>
      </c>
      <c r="Z3277" s="21" t="str">
        <f t="shared" si="342"/>
        <v>Wednesday</v>
      </c>
      <c r="AA3277" s="21" t="str">
        <f t="shared" si="343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3277</v>
      </c>
      <c r="B3278" s="21" t="s">
        <v>4722</v>
      </c>
      <c r="C3278" s="30">
        <v>45926</v>
      </c>
      <c r="D3278" s="30">
        <v>45937</v>
      </c>
      <c r="E3278" s="47">
        <v>201</v>
      </c>
      <c r="F3278" s="47">
        <f t="shared" si="338"/>
        <v>17688</v>
      </c>
      <c r="G3278" s="48">
        <f t="shared" si="339"/>
        <v>17688</v>
      </c>
      <c r="H3278" s="21" t="s">
        <v>4493</v>
      </c>
      <c r="I3278" s="21" t="s">
        <v>4494</v>
      </c>
      <c r="J3278" s="21">
        <v>1</v>
      </c>
      <c r="K3278" s="21">
        <v>1</v>
      </c>
      <c r="L3278" s="21">
        <f t="shared" si="340"/>
        <v>0</v>
      </c>
      <c r="M3278" s="21" t="s">
        <v>4887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44"/>
        <v>45938</v>
      </c>
      <c r="Y3278" s="21">
        <f t="shared" si="341"/>
        <v>0</v>
      </c>
      <c r="Z3278" s="21" t="str">
        <f t="shared" si="342"/>
        <v>Wednesday</v>
      </c>
      <c r="AA3278" s="21" t="str">
        <f t="shared" si="343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3278</v>
      </c>
      <c r="B3279" s="21" t="s">
        <v>4722</v>
      </c>
      <c r="C3279" s="30">
        <v>45926</v>
      </c>
      <c r="D3279" s="30">
        <v>45937</v>
      </c>
      <c r="E3279" s="47">
        <v>201</v>
      </c>
      <c r="F3279" s="47">
        <f t="shared" si="338"/>
        <v>17688</v>
      </c>
      <c r="G3279" s="48">
        <f t="shared" si="339"/>
        <v>17688</v>
      </c>
      <c r="H3279" s="21" t="s">
        <v>4495</v>
      </c>
      <c r="I3279" s="21" t="s">
        <v>4496</v>
      </c>
      <c r="J3279" s="21">
        <v>1</v>
      </c>
      <c r="K3279" s="21">
        <v>1</v>
      </c>
      <c r="L3279" s="21">
        <f t="shared" si="340"/>
        <v>0</v>
      </c>
      <c r="M3279" s="21" t="s">
        <v>4887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44"/>
        <v>45938</v>
      </c>
      <c r="Y3279" s="21">
        <f t="shared" si="341"/>
        <v>0</v>
      </c>
      <c r="Z3279" s="21" t="str">
        <f t="shared" si="342"/>
        <v>Wednesday</v>
      </c>
      <c r="AA3279" s="21" t="str">
        <f t="shared" si="343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3279</v>
      </c>
      <c r="B3280" s="21" t="s">
        <v>4722</v>
      </c>
      <c r="C3280" s="30">
        <v>45926</v>
      </c>
      <c r="D3280" s="30">
        <v>45937</v>
      </c>
      <c r="E3280" s="47">
        <v>188</v>
      </c>
      <c r="F3280" s="47">
        <f t="shared" si="338"/>
        <v>16544</v>
      </c>
      <c r="G3280" s="48">
        <f t="shared" si="339"/>
        <v>66176</v>
      </c>
      <c r="H3280" s="21" t="s">
        <v>372</v>
      </c>
      <c r="I3280" s="21" t="s">
        <v>4121</v>
      </c>
      <c r="J3280" s="21">
        <v>4</v>
      </c>
      <c r="K3280" s="21"/>
      <c r="L3280" s="21">
        <f t="shared" si="340"/>
        <v>4</v>
      </c>
      <c r="M3280" s="21"/>
      <c r="N3280" s="30"/>
      <c r="O3280" s="48"/>
      <c r="P3280" s="21" t="s">
        <v>1145</v>
      </c>
      <c r="Q3280" s="21"/>
      <c r="R3280" s="21"/>
      <c r="S3280" s="3">
        <v>-20</v>
      </c>
      <c r="T3280" s="37"/>
      <c r="U3280" s="21" t="s">
        <v>3578</v>
      </c>
      <c r="V3280" s="21" t="str">
        <f>VLOOKUP(P3280,'Customer List'!B:C,2,)</f>
        <v>STOCK</v>
      </c>
      <c r="W3280" s="38" t="s">
        <v>1145</v>
      </c>
      <c r="X3280" s="30" t="str">
        <f t="shared" si="344"/>
        <v/>
      </c>
      <c r="Y3280" s="21" t="str">
        <f t="shared" si="341"/>
        <v/>
      </c>
      <c r="Z3280" s="21" t="str">
        <f t="shared" si="342"/>
        <v/>
      </c>
      <c r="AA3280" s="21" t="str">
        <f t="shared" si="343"/>
        <v/>
      </c>
      <c r="AB3280" s="21" t="str">
        <f>VLOOKUP(U3280,'Currency Sheet'!A:C,3,)</f>
        <v>DOLLAR</v>
      </c>
      <c r="AC3280" s="42" t="str">
        <f>VLOOKUP(P3280,'Customer List'!B:D,3,)</f>
        <v>STOCK</v>
      </c>
    </row>
    <row r="3281" spans="1:29" x14ac:dyDescent="0.25">
      <c r="A3281" s="21">
        <v>3280</v>
      </c>
      <c r="B3281" s="21" t="s">
        <v>4722</v>
      </c>
      <c r="C3281" s="30">
        <v>45926</v>
      </c>
      <c r="D3281" s="30">
        <v>45937</v>
      </c>
      <c r="E3281" s="47">
        <v>188</v>
      </c>
      <c r="F3281" s="47">
        <f t="shared" si="338"/>
        <v>16544</v>
      </c>
      <c r="G3281" s="48">
        <f t="shared" si="339"/>
        <v>16544</v>
      </c>
      <c r="H3281" s="21" t="s">
        <v>372</v>
      </c>
      <c r="I3281" s="21" t="s">
        <v>4121</v>
      </c>
      <c r="J3281" s="21">
        <v>1</v>
      </c>
      <c r="K3281" s="21">
        <v>1</v>
      </c>
      <c r="L3281" s="21">
        <f t="shared" si="340"/>
        <v>0</v>
      </c>
      <c r="M3281" s="21" t="s">
        <v>6619</v>
      </c>
      <c r="N3281" s="30">
        <v>46001</v>
      </c>
      <c r="O3281" s="48">
        <v>24210</v>
      </c>
      <c r="P3281" s="21" t="s">
        <v>2046</v>
      </c>
      <c r="Q3281" s="21">
        <v>58159193120</v>
      </c>
      <c r="R3281" s="21" t="s">
        <v>6108</v>
      </c>
      <c r="S3281" s="3">
        <v>-20</v>
      </c>
      <c r="T3281" s="37"/>
      <c r="U3281" s="21" t="s">
        <v>3578</v>
      </c>
      <c r="V3281" s="21" t="str">
        <f>VLOOKUP(P3281,'Customer List'!B:C,2,)</f>
        <v>Banglore</v>
      </c>
      <c r="W3281" s="38"/>
      <c r="X3281" s="30">
        <v>46002</v>
      </c>
      <c r="Y3281" s="21">
        <f t="shared" si="341"/>
        <v>1</v>
      </c>
      <c r="Z3281" s="21" t="str">
        <f t="shared" si="342"/>
        <v>Wednesday</v>
      </c>
      <c r="AA3281" s="21" t="str">
        <f t="shared" si="343"/>
        <v>Thursday</v>
      </c>
      <c r="AB3281" s="21" t="str">
        <f>VLOOKUP(U3281,'Currency Sheet'!A:C,3,)</f>
        <v>DOLLAR</v>
      </c>
      <c r="AC3281" s="42" t="str">
        <f>VLOOKUP(P3281,'Customer List'!B:D,3,)</f>
        <v>OutStation</v>
      </c>
    </row>
    <row r="3282" spans="1:29" x14ac:dyDescent="0.25">
      <c r="A3282" s="21">
        <v>3281</v>
      </c>
      <c r="B3282" s="21" t="s">
        <v>4722</v>
      </c>
      <c r="C3282" s="30">
        <v>45926</v>
      </c>
      <c r="D3282" s="30">
        <v>45937</v>
      </c>
      <c r="E3282" s="47">
        <v>201</v>
      </c>
      <c r="F3282" s="47">
        <f t="shared" si="338"/>
        <v>17688</v>
      </c>
      <c r="G3282" s="48">
        <f t="shared" si="339"/>
        <v>17688</v>
      </c>
      <c r="H3282" s="21" t="s">
        <v>4497</v>
      </c>
      <c r="I3282" s="21" t="s">
        <v>4498</v>
      </c>
      <c r="J3282" s="21">
        <v>1</v>
      </c>
      <c r="K3282" s="21">
        <v>1</v>
      </c>
      <c r="L3282" s="21">
        <f t="shared" si="340"/>
        <v>0</v>
      </c>
      <c r="M3282" s="21" t="s">
        <v>4888</v>
      </c>
      <c r="N3282" s="30">
        <v>45938</v>
      </c>
      <c r="O3282" s="48">
        <v>34440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/>
      <c r="X3282" s="30">
        <f t="shared" si="344"/>
        <v>45938</v>
      </c>
      <c r="Y3282" s="21">
        <f t="shared" si="341"/>
        <v>0</v>
      </c>
      <c r="Z3282" s="21" t="str">
        <f t="shared" si="342"/>
        <v>Wednesday</v>
      </c>
      <c r="AA3282" s="21" t="str">
        <f t="shared" si="343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3282</v>
      </c>
      <c r="B3283" s="21" t="s">
        <v>4722</v>
      </c>
      <c r="C3283" s="30">
        <v>45926</v>
      </c>
      <c r="D3283" s="30">
        <v>45937</v>
      </c>
      <c r="E3283" s="47">
        <v>374</v>
      </c>
      <c r="F3283" s="47">
        <f t="shared" si="338"/>
        <v>32912</v>
      </c>
      <c r="G3283" s="48">
        <f t="shared" si="339"/>
        <v>32912</v>
      </c>
      <c r="H3283" s="21" t="s">
        <v>4499</v>
      </c>
      <c r="I3283" s="21" t="s">
        <v>4500</v>
      </c>
      <c r="J3283" s="21">
        <v>1</v>
      </c>
      <c r="K3283" s="21">
        <v>1</v>
      </c>
      <c r="L3283" s="21">
        <f t="shared" si="340"/>
        <v>0</v>
      </c>
      <c r="M3283" s="21" t="s">
        <v>4886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/>
      <c r="X3283" s="30">
        <f t="shared" si="344"/>
        <v>45938</v>
      </c>
      <c r="Y3283" s="21">
        <f t="shared" si="341"/>
        <v>0</v>
      </c>
      <c r="Z3283" s="21" t="str">
        <f t="shared" si="342"/>
        <v>Wednesday</v>
      </c>
      <c r="AA3283" s="21" t="str">
        <f t="shared" si="343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3283</v>
      </c>
      <c r="B3284" s="21" t="s">
        <v>4722</v>
      </c>
      <c r="C3284" s="30">
        <v>45926</v>
      </c>
      <c r="D3284" s="30">
        <v>45937</v>
      </c>
      <c r="E3284" s="47">
        <v>374</v>
      </c>
      <c r="F3284" s="47">
        <f t="shared" si="338"/>
        <v>32912</v>
      </c>
      <c r="G3284" s="48">
        <f t="shared" si="339"/>
        <v>32912</v>
      </c>
      <c r="H3284" s="21" t="s">
        <v>4501</v>
      </c>
      <c r="I3284" s="21" t="s">
        <v>4502</v>
      </c>
      <c r="J3284" s="21">
        <v>1</v>
      </c>
      <c r="K3284" s="21">
        <v>1</v>
      </c>
      <c r="L3284" s="21">
        <f t="shared" si="340"/>
        <v>0</v>
      </c>
      <c r="M3284" s="21" t="s">
        <v>4886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44"/>
        <v>45938</v>
      </c>
      <c r="Y3284" s="21">
        <f t="shared" si="341"/>
        <v>0</v>
      </c>
      <c r="Z3284" s="21" t="str">
        <f t="shared" si="342"/>
        <v>Wednesday</v>
      </c>
      <c r="AA3284" s="21" t="str">
        <f t="shared" si="343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3284</v>
      </c>
      <c r="B3285" s="21" t="s">
        <v>4722</v>
      </c>
      <c r="C3285" s="30">
        <v>45926</v>
      </c>
      <c r="D3285" s="30">
        <v>45937</v>
      </c>
      <c r="E3285" s="47">
        <v>201</v>
      </c>
      <c r="F3285" s="47">
        <f t="shared" si="338"/>
        <v>17688</v>
      </c>
      <c r="G3285" s="48">
        <f t="shared" si="339"/>
        <v>17688</v>
      </c>
      <c r="H3285" s="21" t="s">
        <v>4503</v>
      </c>
      <c r="I3285" s="21" t="s">
        <v>4504</v>
      </c>
      <c r="J3285" s="21">
        <v>1</v>
      </c>
      <c r="K3285" s="21">
        <v>1</v>
      </c>
      <c r="L3285" s="21">
        <f t="shared" si="340"/>
        <v>0</v>
      </c>
      <c r="M3285" s="21" t="s">
        <v>4856</v>
      </c>
      <c r="N3285" s="30">
        <v>45938</v>
      </c>
      <c r="O3285" s="48">
        <v>34440</v>
      </c>
      <c r="P3285" s="21" t="s">
        <v>4428</v>
      </c>
      <c r="Q3285" s="21" t="s">
        <v>1127</v>
      </c>
      <c r="R3285" s="21" t="s">
        <v>1127</v>
      </c>
      <c r="S3285" s="3">
        <v>-20</v>
      </c>
      <c r="T3285" s="37"/>
      <c r="U3285" s="21" t="s">
        <v>3578</v>
      </c>
      <c r="V3285" s="21" t="str">
        <f>VLOOKUP(P3285,'Customer List'!B:C,2,)</f>
        <v>Noida</v>
      </c>
      <c r="W3285" s="38"/>
      <c r="X3285" s="30">
        <f t="shared" si="344"/>
        <v>45938</v>
      </c>
      <c r="Y3285" s="21">
        <f t="shared" si="341"/>
        <v>0</v>
      </c>
      <c r="Z3285" s="21" t="str">
        <f t="shared" si="342"/>
        <v>Wednesday</v>
      </c>
      <c r="AA3285" s="21" t="str">
        <f t="shared" si="343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3285</v>
      </c>
      <c r="B3286" s="21" t="s">
        <v>4722</v>
      </c>
      <c r="C3286" s="30">
        <v>45926</v>
      </c>
      <c r="D3286" s="30">
        <v>45937</v>
      </c>
      <c r="E3286" s="47">
        <v>374</v>
      </c>
      <c r="F3286" s="47">
        <f t="shared" si="338"/>
        <v>32912</v>
      </c>
      <c r="G3286" s="48">
        <f t="shared" si="339"/>
        <v>32912</v>
      </c>
      <c r="H3286" s="21" t="s">
        <v>4506</v>
      </c>
      <c r="I3286" s="21" t="s">
        <v>4507</v>
      </c>
      <c r="J3286" s="21">
        <v>1</v>
      </c>
      <c r="K3286" s="21">
        <v>1</v>
      </c>
      <c r="L3286" s="21">
        <f t="shared" si="340"/>
        <v>0</v>
      </c>
      <c r="M3286" s="21" t="s">
        <v>5157</v>
      </c>
      <c r="N3286" s="30">
        <v>45940</v>
      </c>
      <c r="O3286" s="48">
        <v>48060</v>
      </c>
      <c r="P3286" s="21" t="s">
        <v>633</v>
      </c>
      <c r="Q3286" s="21" t="s">
        <v>636</v>
      </c>
      <c r="R3286" s="21" t="s">
        <v>723</v>
      </c>
      <c r="S3286" s="3">
        <v>-20</v>
      </c>
      <c r="T3286" s="37"/>
      <c r="U3286" s="21" t="s">
        <v>3578</v>
      </c>
      <c r="V3286" s="21" t="str">
        <f>VLOOKUP(P3286,'Customer List'!B:C,2,)</f>
        <v>Manesar</v>
      </c>
      <c r="W3286" s="38"/>
      <c r="X3286" s="30">
        <f t="shared" si="344"/>
        <v>45940</v>
      </c>
      <c r="Y3286" s="21">
        <f t="shared" si="341"/>
        <v>0</v>
      </c>
      <c r="Z3286" s="21" t="str">
        <f t="shared" si="342"/>
        <v>Friday</v>
      </c>
      <c r="AA3286" s="21" t="str">
        <f t="shared" si="343"/>
        <v>Friday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3286</v>
      </c>
      <c r="B3287" s="21" t="s">
        <v>4722</v>
      </c>
      <c r="C3287" s="30">
        <v>45926</v>
      </c>
      <c r="D3287" s="30">
        <v>45937</v>
      </c>
      <c r="E3287" s="47">
        <v>372</v>
      </c>
      <c r="F3287" s="47">
        <f t="shared" si="338"/>
        <v>32736</v>
      </c>
      <c r="G3287" s="48">
        <f t="shared" si="339"/>
        <v>32736</v>
      </c>
      <c r="H3287" s="21" t="s">
        <v>4508</v>
      </c>
      <c r="I3287" s="21" t="s">
        <v>4509</v>
      </c>
      <c r="J3287" s="21">
        <v>1</v>
      </c>
      <c r="K3287" s="21">
        <v>1</v>
      </c>
      <c r="L3287" s="21">
        <f t="shared" si="340"/>
        <v>0</v>
      </c>
      <c r="M3287" s="21" t="s">
        <v>4890</v>
      </c>
      <c r="N3287" s="30">
        <v>45937</v>
      </c>
      <c r="O3287" s="48">
        <v>53466</v>
      </c>
      <c r="P3287" s="21" t="s">
        <v>168</v>
      </c>
      <c r="Q3287" s="21">
        <v>58156579261</v>
      </c>
      <c r="R3287" s="21" t="s">
        <v>40</v>
      </c>
      <c r="S3287" s="3">
        <v>-20</v>
      </c>
      <c r="T3287" s="37"/>
      <c r="U3287" s="21" t="s">
        <v>3578</v>
      </c>
      <c r="V3287" s="21" t="str">
        <f>VLOOKUP(P3287,'Customer List'!B:C,2,)</f>
        <v>Bhopal</v>
      </c>
      <c r="W3287" s="38"/>
      <c r="X3287" s="30">
        <v>45939</v>
      </c>
      <c r="Y3287" s="21">
        <f t="shared" si="341"/>
        <v>2</v>
      </c>
      <c r="Z3287" s="21" t="str">
        <f t="shared" si="342"/>
        <v>Tuesday</v>
      </c>
      <c r="AA3287" s="21" t="str">
        <f t="shared" si="343"/>
        <v>Thursday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3287</v>
      </c>
      <c r="B3288" s="21" t="s">
        <v>4722</v>
      </c>
      <c r="C3288" s="30">
        <v>45926</v>
      </c>
      <c r="D3288" s="30">
        <v>45937</v>
      </c>
      <c r="E3288" s="47">
        <v>173</v>
      </c>
      <c r="F3288" s="47">
        <f t="shared" si="338"/>
        <v>15224</v>
      </c>
      <c r="G3288" s="48">
        <f t="shared" si="339"/>
        <v>15224</v>
      </c>
      <c r="H3288" s="21" t="s">
        <v>4510</v>
      </c>
      <c r="I3288" s="21" t="s">
        <v>4511</v>
      </c>
      <c r="J3288" s="21">
        <v>1</v>
      </c>
      <c r="K3288" s="21">
        <v>1</v>
      </c>
      <c r="L3288" s="21">
        <f t="shared" si="340"/>
        <v>0</v>
      </c>
      <c r="M3288" s="21" t="s">
        <v>4897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3578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41"/>
        <v>4</v>
      </c>
      <c r="Z3288" s="21" t="str">
        <f t="shared" si="342"/>
        <v>Tuesday</v>
      </c>
      <c r="AA3288" s="21" t="str">
        <f t="shared" si="343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x14ac:dyDescent="0.25">
      <c r="A3289" s="21">
        <v>3288</v>
      </c>
      <c r="B3289" s="21" t="s">
        <v>4722</v>
      </c>
      <c r="C3289" s="30">
        <v>45926</v>
      </c>
      <c r="D3289" s="30">
        <v>45937</v>
      </c>
      <c r="E3289" s="47">
        <v>173</v>
      </c>
      <c r="F3289" s="47">
        <f t="shared" si="338"/>
        <v>15224</v>
      </c>
      <c r="G3289" s="48">
        <f t="shared" si="339"/>
        <v>15224</v>
      </c>
      <c r="H3289" s="21" t="s">
        <v>4512</v>
      </c>
      <c r="I3289" s="21" t="s">
        <v>4513</v>
      </c>
      <c r="J3289" s="21">
        <v>1</v>
      </c>
      <c r="K3289" s="21">
        <v>1</v>
      </c>
      <c r="L3289" s="21">
        <f t="shared" si="340"/>
        <v>0</v>
      </c>
      <c r="M3289" s="21" t="s">
        <v>4897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1"/>
        <v>4</v>
      </c>
      <c r="Z3289" s="21" t="str">
        <f t="shared" si="342"/>
        <v>Tuesday</v>
      </c>
      <c r="AA3289" s="21" t="str">
        <f t="shared" si="343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3289</v>
      </c>
      <c r="B3290" s="21" t="s">
        <v>4722</v>
      </c>
      <c r="C3290" s="30">
        <v>45926</v>
      </c>
      <c r="D3290" s="30">
        <v>45937</v>
      </c>
      <c r="E3290" s="47">
        <v>282</v>
      </c>
      <c r="F3290" s="47">
        <f t="shared" si="338"/>
        <v>24816</v>
      </c>
      <c r="G3290" s="48">
        <f t="shared" si="339"/>
        <v>24816</v>
      </c>
      <c r="H3290" s="21" t="s">
        <v>4514</v>
      </c>
      <c r="I3290" s="21" t="s">
        <v>4515</v>
      </c>
      <c r="J3290" s="21">
        <v>1</v>
      </c>
      <c r="K3290" s="21">
        <v>1</v>
      </c>
      <c r="L3290" s="21">
        <f t="shared" si="340"/>
        <v>0</v>
      </c>
      <c r="M3290" s="21" t="s">
        <v>4885</v>
      </c>
      <c r="N3290" s="30">
        <v>45938</v>
      </c>
      <c r="O3290" s="48">
        <v>42315</v>
      </c>
      <c r="P3290" s="21" t="s">
        <v>30</v>
      </c>
      <c r="Q3290" s="21" t="s">
        <v>636</v>
      </c>
      <c r="R3290" s="21" t="s">
        <v>637</v>
      </c>
      <c r="S3290" s="3">
        <v>-20</v>
      </c>
      <c r="T3290" s="37"/>
      <c r="U3290" s="21" t="s">
        <v>3578</v>
      </c>
      <c r="V3290" s="21" t="str">
        <f>VLOOKUP(P3290,'Customer List'!B:C,2,)</f>
        <v>Delhi</v>
      </c>
      <c r="W3290" s="38"/>
      <c r="X3290" s="30">
        <f>IF(OR(R3290 = "PRIYANKA MADAM", R3290 = "DEEPAK", R3290 = "PORTER"),N3290,"")</f>
        <v>45938</v>
      </c>
      <c r="Y3290" s="21">
        <f t="shared" si="341"/>
        <v>0</v>
      </c>
      <c r="Z3290" s="21" t="str">
        <f t="shared" si="342"/>
        <v>Wednesday</v>
      </c>
      <c r="AA3290" s="21" t="str">
        <f t="shared" si="343"/>
        <v>Wednesday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x14ac:dyDescent="0.25">
      <c r="A3291" s="21">
        <v>3290</v>
      </c>
      <c r="B3291" s="21" t="s">
        <v>4722</v>
      </c>
      <c r="C3291" s="30">
        <v>45926</v>
      </c>
      <c r="D3291" s="30">
        <v>45937</v>
      </c>
      <c r="E3291" s="47">
        <v>361</v>
      </c>
      <c r="F3291" s="47">
        <f t="shared" si="338"/>
        <v>31768</v>
      </c>
      <c r="G3291" s="48">
        <f t="shared" si="339"/>
        <v>31768</v>
      </c>
      <c r="H3291" s="21" t="s">
        <v>4516</v>
      </c>
      <c r="I3291" s="21" t="s">
        <v>4517</v>
      </c>
      <c r="J3291" s="21">
        <v>1</v>
      </c>
      <c r="K3291" s="21">
        <v>1</v>
      </c>
      <c r="L3291" s="21">
        <f t="shared" si="340"/>
        <v>0</v>
      </c>
      <c r="M3291" s="21" t="s">
        <v>4880</v>
      </c>
      <c r="N3291" s="30">
        <v>45937</v>
      </c>
      <c r="O3291" s="48">
        <v>54075</v>
      </c>
      <c r="P3291" s="21" t="s">
        <v>295</v>
      </c>
      <c r="Q3291" s="21">
        <v>58156572773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Kerala</v>
      </c>
      <c r="W3291" s="38"/>
      <c r="X3291" s="30">
        <v>45941</v>
      </c>
      <c r="Y3291" s="21">
        <f t="shared" si="341"/>
        <v>4</v>
      </c>
      <c r="Z3291" s="21" t="str">
        <f t="shared" si="342"/>
        <v>Tuesday</v>
      </c>
      <c r="AA3291" s="21" t="str">
        <f t="shared" si="343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3291</v>
      </c>
      <c r="B3292" s="21" t="s">
        <v>4722</v>
      </c>
      <c r="C3292" s="30">
        <v>45926</v>
      </c>
      <c r="D3292" s="30">
        <v>45937</v>
      </c>
      <c r="E3292" s="47">
        <v>69</v>
      </c>
      <c r="F3292" s="47">
        <f t="shared" si="338"/>
        <v>6072</v>
      </c>
      <c r="G3292" s="48">
        <f t="shared" si="339"/>
        <v>6072</v>
      </c>
      <c r="H3292" s="21" t="s">
        <v>355</v>
      </c>
      <c r="I3292" s="21" t="s">
        <v>4122</v>
      </c>
      <c r="J3292" s="21">
        <v>1</v>
      </c>
      <c r="K3292" s="21">
        <v>1</v>
      </c>
      <c r="L3292" s="21">
        <f t="shared" si="340"/>
        <v>0</v>
      </c>
      <c r="M3292" s="21" t="s">
        <v>5883</v>
      </c>
      <c r="N3292" s="30">
        <v>45969</v>
      </c>
      <c r="O3292" s="48">
        <v>7994.25</v>
      </c>
      <c r="P3292" s="21" t="s">
        <v>2511</v>
      </c>
      <c r="Q3292" s="21">
        <v>58157937961</v>
      </c>
      <c r="R3292" s="21" t="s">
        <v>40</v>
      </c>
      <c r="S3292" s="3">
        <v>4</v>
      </c>
      <c r="T3292" s="37"/>
      <c r="U3292" s="21" t="s">
        <v>3578</v>
      </c>
      <c r="V3292" s="21" t="str">
        <f>VLOOKUP(P3292,'Customer List'!B:C,2,)</f>
        <v>MOHALI (PUNJAB)</v>
      </c>
      <c r="W3292" s="38" t="s">
        <v>5702</v>
      </c>
      <c r="X3292" s="30">
        <v>45972</v>
      </c>
      <c r="Y3292" s="21">
        <f t="shared" si="341"/>
        <v>3</v>
      </c>
      <c r="Z3292" s="21" t="str">
        <f t="shared" si="342"/>
        <v>Saturday</v>
      </c>
      <c r="AA3292" s="21" t="str">
        <f t="shared" si="343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3292</v>
      </c>
      <c r="B3293" s="21" t="s">
        <v>4722</v>
      </c>
      <c r="C3293" s="30">
        <v>45926</v>
      </c>
      <c r="D3293" s="30">
        <v>45937</v>
      </c>
      <c r="E3293" s="47">
        <v>69</v>
      </c>
      <c r="F3293" s="47">
        <f t="shared" si="338"/>
        <v>6072</v>
      </c>
      <c r="G3293" s="48">
        <f t="shared" si="339"/>
        <v>6072</v>
      </c>
      <c r="H3293" s="21" t="s">
        <v>355</v>
      </c>
      <c r="I3293" s="21" t="s">
        <v>4122</v>
      </c>
      <c r="J3293" s="21">
        <v>1</v>
      </c>
      <c r="K3293" s="21">
        <v>1</v>
      </c>
      <c r="L3293" s="21">
        <f t="shared" si="340"/>
        <v>0</v>
      </c>
      <c r="M3293" s="21" t="s">
        <v>6234</v>
      </c>
      <c r="N3293" s="30">
        <v>45985</v>
      </c>
      <c r="O3293" s="48">
        <v>10395</v>
      </c>
      <c r="P3293" s="21" t="s">
        <v>2065</v>
      </c>
      <c r="Q3293" s="21">
        <v>58158497364</v>
      </c>
      <c r="R3293" s="21" t="s">
        <v>6108</v>
      </c>
      <c r="S3293" s="3">
        <v>4</v>
      </c>
      <c r="T3293" s="37"/>
      <c r="U3293" s="21" t="s">
        <v>3578</v>
      </c>
      <c r="V3293" s="21" t="str">
        <f>VLOOKUP(P3293,'Customer List'!B:C,2,)</f>
        <v>Hyderabad</v>
      </c>
      <c r="W3293" s="38"/>
      <c r="X3293" s="30">
        <v>45986</v>
      </c>
      <c r="Y3293" s="21">
        <f t="shared" si="341"/>
        <v>1</v>
      </c>
      <c r="Z3293" s="21" t="str">
        <f t="shared" si="342"/>
        <v>Monday</v>
      </c>
      <c r="AA3293" s="21" t="str">
        <f t="shared" si="343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3293</v>
      </c>
      <c r="B3294" s="21" t="s">
        <v>4722</v>
      </c>
      <c r="C3294" s="30">
        <v>45926</v>
      </c>
      <c r="D3294" s="30">
        <v>45937</v>
      </c>
      <c r="E3294" s="47">
        <v>69</v>
      </c>
      <c r="F3294" s="47">
        <f t="shared" si="338"/>
        <v>6072</v>
      </c>
      <c r="G3294" s="48">
        <f t="shared" si="339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0"/>
        <v>0</v>
      </c>
      <c r="M3294" s="21" t="s">
        <v>5311</v>
      </c>
      <c r="N3294" s="30">
        <v>45955</v>
      </c>
      <c r="O3294" s="48">
        <v>10395</v>
      </c>
      <c r="P3294" s="21" t="s">
        <v>295</v>
      </c>
      <c r="Q3294" s="54">
        <v>58157408223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45958</v>
      </c>
      <c r="Y3294" s="21">
        <f t="shared" si="341"/>
        <v>3</v>
      </c>
      <c r="Z3294" s="21" t="str">
        <f t="shared" si="342"/>
        <v>Saturday</v>
      </c>
      <c r="AA3294" s="21" t="str">
        <f t="shared" si="343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3294</v>
      </c>
      <c r="B3295" s="21" t="s">
        <v>4722</v>
      </c>
      <c r="C3295" s="30">
        <v>45926</v>
      </c>
      <c r="D3295" s="30">
        <v>45937</v>
      </c>
      <c r="E3295" s="47">
        <v>237</v>
      </c>
      <c r="F3295" s="47">
        <f t="shared" si="338"/>
        <v>20856</v>
      </c>
      <c r="G3295" s="48">
        <f t="shared" si="339"/>
        <v>62568</v>
      </c>
      <c r="H3295" s="21" t="s">
        <v>321</v>
      </c>
      <c r="I3295" s="21" t="s">
        <v>4130</v>
      </c>
      <c r="J3295" s="21">
        <v>3</v>
      </c>
      <c r="K3295" s="21"/>
      <c r="L3295" s="21">
        <f t="shared" si="340"/>
        <v>3</v>
      </c>
      <c r="M3295" s="21"/>
      <c r="N3295" s="30"/>
      <c r="O3295" s="48"/>
      <c r="P3295" s="21" t="s">
        <v>1145</v>
      </c>
      <c r="Q3295" s="21"/>
      <c r="R3295" s="21"/>
      <c r="S3295" s="3">
        <v>4</v>
      </c>
      <c r="T3295" s="37"/>
      <c r="U3295" s="21" t="s">
        <v>3578</v>
      </c>
      <c r="V3295" s="21" t="str">
        <f>VLOOKUP(P3295,'Customer List'!B:C,2,)</f>
        <v>STOCK</v>
      </c>
      <c r="W3295" s="38" t="s">
        <v>1145</v>
      </c>
      <c r="X3295" s="30" t="str">
        <f>IF(OR(R3295 = "PRIYANKA MADAM", R3295 = "DEEPAK", R3295 = "PORTER"),N3295,"")</f>
        <v/>
      </c>
      <c r="Y3295" s="21" t="str">
        <f t="shared" si="341"/>
        <v/>
      </c>
      <c r="Z3295" s="21" t="str">
        <f t="shared" si="342"/>
        <v/>
      </c>
      <c r="AA3295" s="21" t="str">
        <f t="shared" si="343"/>
        <v/>
      </c>
      <c r="AB3295" s="21" t="str">
        <f>VLOOKUP(U3295,'Currency Sheet'!A:C,3,)</f>
        <v>DOLLAR</v>
      </c>
      <c r="AC3295" s="42" t="str">
        <f>VLOOKUP(P3295,'Customer List'!B:D,3,)</f>
        <v>STOCK</v>
      </c>
    </row>
    <row r="3296" spans="1:29" x14ac:dyDescent="0.25">
      <c r="A3296" s="21">
        <v>3295</v>
      </c>
      <c r="B3296" s="21" t="s">
        <v>4722</v>
      </c>
      <c r="C3296" s="30">
        <v>45926</v>
      </c>
      <c r="D3296" s="30">
        <v>45937</v>
      </c>
      <c r="E3296" s="47">
        <v>393</v>
      </c>
      <c r="F3296" s="47">
        <f t="shared" si="338"/>
        <v>34584</v>
      </c>
      <c r="G3296" s="48">
        <f t="shared" si="339"/>
        <v>69168</v>
      </c>
      <c r="H3296" s="21" t="s">
        <v>364</v>
      </c>
      <c r="I3296" s="21" t="s">
        <v>4129</v>
      </c>
      <c r="J3296" s="21">
        <v>2</v>
      </c>
      <c r="K3296" s="21">
        <v>2</v>
      </c>
      <c r="L3296" s="21">
        <f t="shared" si="340"/>
        <v>0</v>
      </c>
      <c r="M3296" s="21" t="s">
        <v>5883</v>
      </c>
      <c r="N3296" s="30">
        <v>45969</v>
      </c>
      <c r="O3296" s="48">
        <v>90763</v>
      </c>
      <c r="P3296" s="21" t="s">
        <v>2511</v>
      </c>
      <c r="Q3296" s="21">
        <v>58157937961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MOHALI (PUNJAB)</v>
      </c>
      <c r="W3296" s="38" t="s">
        <v>5702</v>
      </c>
      <c r="X3296" s="30">
        <v>45972</v>
      </c>
      <c r="Y3296" s="21">
        <f t="shared" si="341"/>
        <v>3</v>
      </c>
      <c r="Z3296" s="21" t="str">
        <f t="shared" si="342"/>
        <v>Saturday</v>
      </c>
      <c r="AA3296" s="21" t="str">
        <f t="shared" si="343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3296</v>
      </c>
      <c r="B3297" s="21" t="s">
        <v>4722</v>
      </c>
      <c r="C3297" s="30">
        <v>45926</v>
      </c>
      <c r="D3297" s="30">
        <v>45937</v>
      </c>
      <c r="E3297" s="47">
        <v>393</v>
      </c>
      <c r="F3297" s="47">
        <f t="shared" si="338"/>
        <v>34584</v>
      </c>
      <c r="G3297" s="48">
        <f t="shared" si="339"/>
        <v>34584</v>
      </c>
      <c r="H3297" s="21" t="s">
        <v>364</v>
      </c>
      <c r="I3297" s="21" t="s">
        <v>4129</v>
      </c>
      <c r="J3297" s="21">
        <v>1</v>
      </c>
      <c r="K3297" s="21">
        <v>1</v>
      </c>
      <c r="L3297" s="21">
        <f t="shared" si="340"/>
        <v>0</v>
      </c>
      <c r="M3297" s="21" t="s">
        <v>6619</v>
      </c>
      <c r="N3297" s="30">
        <v>46001</v>
      </c>
      <c r="O3297" s="48">
        <v>50580</v>
      </c>
      <c r="P3297" s="21" t="s">
        <v>2046</v>
      </c>
      <c r="Q3297" s="21">
        <v>58159193120</v>
      </c>
      <c r="R3297" s="21" t="s">
        <v>6108</v>
      </c>
      <c r="S3297" s="3">
        <v>4</v>
      </c>
      <c r="T3297" s="37"/>
      <c r="U3297" s="21" t="s">
        <v>3578</v>
      </c>
      <c r="V3297" s="21" t="str">
        <f>VLOOKUP(P3297,'Customer List'!B:C,2,)</f>
        <v>Banglore</v>
      </c>
      <c r="W3297" s="38"/>
      <c r="X3297" s="30">
        <v>46002</v>
      </c>
      <c r="Y3297" s="21">
        <f t="shared" si="341"/>
        <v>1</v>
      </c>
      <c r="Z3297" s="21" t="str">
        <f t="shared" si="342"/>
        <v>Wednesday</v>
      </c>
      <c r="AA3297" s="21" t="str">
        <f t="shared" si="343"/>
        <v>Thursday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3297</v>
      </c>
      <c r="B3298" s="21" t="s">
        <v>4841</v>
      </c>
      <c r="C3298" s="30">
        <v>45933</v>
      </c>
      <c r="D3298" s="30">
        <v>45938</v>
      </c>
      <c r="E3298" s="47">
        <v>100.1</v>
      </c>
      <c r="F3298" s="47">
        <f t="shared" si="338"/>
        <v>8808.7999999999993</v>
      </c>
      <c r="G3298" s="48">
        <f t="shared" si="339"/>
        <v>8808.7999999999993</v>
      </c>
      <c r="H3298" s="21">
        <v>100204</v>
      </c>
      <c r="I3298" s="21" t="s">
        <v>4747</v>
      </c>
      <c r="J3298" s="21">
        <v>1</v>
      </c>
      <c r="K3298" s="21">
        <v>1</v>
      </c>
      <c r="L3298" s="21">
        <f t="shared" si="340"/>
        <v>0</v>
      </c>
      <c r="M3298" s="21" t="s">
        <v>5022</v>
      </c>
      <c r="N3298" s="30">
        <v>45941</v>
      </c>
      <c r="O3298" s="48">
        <v>12226.5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41"/>
        <v>4</v>
      </c>
      <c r="Z3298" s="21" t="str">
        <f t="shared" si="342"/>
        <v>Saturday</v>
      </c>
      <c r="AA3298" s="21" t="str">
        <f t="shared" si="343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3298</v>
      </c>
      <c r="B3299" s="21" t="s">
        <v>4841</v>
      </c>
      <c r="C3299" s="30">
        <v>45933</v>
      </c>
      <c r="D3299" s="30">
        <v>45938</v>
      </c>
      <c r="E3299" s="47">
        <v>150.5</v>
      </c>
      <c r="F3299" s="47">
        <f t="shared" si="338"/>
        <v>13244</v>
      </c>
      <c r="G3299" s="48">
        <f t="shared" si="339"/>
        <v>13244</v>
      </c>
      <c r="H3299" s="21">
        <v>100216</v>
      </c>
      <c r="I3299" s="21" t="s">
        <v>4747</v>
      </c>
      <c r="J3299" s="21">
        <v>1</v>
      </c>
      <c r="K3299" s="21">
        <v>1</v>
      </c>
      <c r="L3299" s="21">
        <f t="shared" si="340"/>
        <v>0</v>
      </c>
      <c r="M3299" s="21" t="s">
        <v>5022</v>
      </c>
      <c r="N3299" s="30">
        <v>45941</v>
      </c>
      <c r="O3299" s="48">
        <v>18382.5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1"/>
        <v>4</v>
      </c>
      <c r="Z3299" s="21" t="str">
        <f t="shared" si="342"/>
        <v>Saturday</v>
      </c>
      <c r="AA3299" s="21" t="str">
        <f t="shared" si="343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3299</v>
      </c>
      <c r="B3300" s="21" t="s">
        <v>4841</v>
      </c>
      <c r="C3300" s="30">
        <v>45933</v>
      </c>
      <c r="D3300" s="30">
        <v>45938</v>
      </c>
      <c r="E3300" s="47">
        <v>169.4</v>
      </c>
      <c r="F3300" s="47">
        <f t="shared" si="338"/>
        <v>14907.2</v>
      </c>
      <c r="G3300" s="48">
        <f t="shared" si="339"/>
        <v>14907.2</v>
      </c>
      <c r="H3300" s="21">
        <v>100222</v>
      </c>
      <c r="I3300" s="21" t="s">
        <v>4747</v>
      </c>
      <c r="J3300" s="21">
        <v>1</v>
      </c>
      <c r="K3300" s="21">
        <v>1</v>
      </c>
      <c r="L3300" s="21">
        <f t="shared" si="340"/>
        <v>0</v>
      </c>
      <c r="M3300" s="21" t="s">
        <v>4991</v>
      </c>
      <c r="N3300" s="30">
        <v>45941</v>
      </c>
      <c r="O3300" s="48">
        <v>28132.5</v>
      </c>
      <c r="P3300" s="21" t="s">
        <v>319</v>
      </c>
      <c r="Q3300" s="21">
        <v>58156810935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Gujrat</v>
      </c>
      <c r="W3300" s="38"/>
      <c r="X3300" s="30">
        <v>45944</v>
      </c>
      <c r="Y3300" s="21">
        <f t="shared" si="341"/>
        <v>3</v>
      </c>
      <c r="Z3300" s="21" t="str">
        <f t="shared" si="342"/>
        <v>Saturday</v>
      </c>
      <c r="AA3300" s="21" t="str">
        <f t="shared" si="343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3300</v>
      </c>
      <c r="B3301" s="21" t="s">
        <v>4841</v>
      </c>
      <c r="C3301" s="30">
        <v>45933</v>
      </c>
      <c r="D3301" s="30">
        <v>45938</v>
      </c>
      <c r="E3301" s="47">
        <v>189</v>
      </c>
      <c r="F3301" s="47">
        <f t="shared" si="338"/>
        <v>16632</v>
      </c>
      <c r="G3301" s="48">
        <f t="shared" si="339"/>
        <v>16632</v>
      </c>
      <c r="H3301" s="21">
        <v>100732</v>
      </c>
      <c r="I3301" s="21" t="s">
        <v>4748</v>
      </c>
      <c r="J3301" s="21">
        <v>1</v>
      </c>
      <c r="K3301" s="21">
        <v>1</v>
      </c>
      <c r="L3301" s="21">
        <f t="shared" si="340"/>
        <v>0</v>
      </c>
      <c r="M3301" s="21" t="s">
        <v>5022</v>
      </c>
      <c r="N3301" s="30">
        <v>45941</v>
      </c>
      <c r="O3301" s="48">
        <v>23085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1"/>
        <v>4</v>
      </c>
      <c r="Z3301" s="21" t="str">
        <f t="shared" si="342"/>
        <v>Saturday</v>
      </c>
      <c r="AA3301" s="21" t="str">
        <f t="shared" si="343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3301</v>
      </c>
      <c r="B3302" s="21" t="s">
        <v>4841</v>
      </c>
      <c r="C3302" s="30">
        <v>45933</v>
      </c>
      <c r="D3302" s="30">
        <v>45938</v>
      </c>
      <c r="E3302" s="47">
        <v>32.9</v>
      </c>
      <c r="F3302" s="47">
        <f t="shared" si="338"/>
        <v>2895.2</v>
      </c>
      <c r="G3302" s="48">
        <f t="shared" si="339"/>
        <v>2895.2</v>
      </c>
      <c r="H3302" s="21">
        <v>101205</v>
      </c>
      <c r="I3302" s="21" t="s">
        <v>4749</v>
      </c>
      <c r="J3302" s="21">
        <v>1</v>
      </c>
      <c r="K3302" s="21">
        <v>1</v>
      </c>
      <c r="L3302" s="21">
        <f t="shared" si="340"/>
        <v>0</v>
      </c>
      <c r="M3302" s="21" t="s">
        <v>4982</v>
      </c>
      <c r="N3302" s="30">
        <v>45941</v>
      </c>
      <c r="O3302" s="48">
        <v>5245.2</v>
      </c>
      <c r="P3302" s="21" t="s">
        <v>211</v>
      </c>
      <c r="Q3302" s="21">
        <v>58156812906</v>
      </c>
      <c r="R3302" s="21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Banglore</v>
      </c>
      <c r="W3302" s="38"/>
      <c r="X3302" s="30">
        <v>45943</v>
      </c>
      <c r="Y3302" s="21">
        <f t="shared" si="341"/>
        <v>2</v>
      </c>
      <c r="Z3302" s="21" t="str">
        <f t="shared" si="342"/>
        <v>Saturday</v>
      </c>
      <c r="AA3302" s="21" t="str">
        <f t="shared" si="343"/>
        <v>Monday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3302</v>
      </c>
      <c r="B3303" s="21" t="s">
        <v>4841</v>
      </c>
      <c r="C3303" s="30">
        <v>45933</v>
      </c>
      <c r="D3303" s="30">
        <v>45938</v>
      </c>
      <c r="E3303" s="47">
        <v>92.4</v>
      </c>
      <c r="F3303" s="47">
        <f t="shared" si="338"/>
        <v>8131.2000000000007</v>
      </c>
      <c r="G3303" s="48">
        <f t="shared" si="339"/>
        <v>8131.2000000000007</v>
      </c>
      <c r="H3303" s="21">
        <v>101206</v>
      </c>
      <c r="I3303" s="21" t="s">
        <v>4749</v>
      </c>
      <c r="J3303" s="21">
        <v>1</v>
      </c>
      <c r="K3303" s="21">
        <v>1</v>
      </c>
      <c r="L3303" s="21">
        <f t="shared" si="340"/>
        <v>0</v>
      </c>
      <c r="M3303" s="21" t="s">
        <v>5022</v>
      </c>
      <c r="N3303" s="30">
        <v>45941</v>
      </c>
      <c r="O3303" s="48">
        <v>11286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1"/>
        <v>4</v>
      </c>
      <c r="Z3303" s="21" t="str">
        <f t="shared" si="342"/>
        <v>Saturday</v>
      </c>
      <c r="AA3303" s="21" t="str">
        <f t="shared" si="343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3303</v>
      </c>
      <c r="B3304" s="21" t="s">
        <v>4841</v>
      </c>
      <c r="C3304" s="30">
        <v>45933</v>
      </c>
      <c r="D3304" s="30">
        <v>45938</v>
      </c>
      <c r="E3304" s="47">
        <v>150.5</v>
      </c>
      <c r="F3304" s="47">
        <f t="shared" si="338"/>
        <v>13244</v>
      </c>
      <c r="G3304" s="48">
        <f t="shared" si="339"/>
        <v>13244</v>
      </c>
      <c r="H3304" s="21">
        <v>101222</v>
      </c>
      <c r="I3304" s="21" t="s">
        <v>4749</v>
      </c>
      <c r="J3304" s="21">
        <v>1</v>
      </c>
      <c r="K3304" s="21">
        <v>1</v>
      </c>
      <c r="L3304" s="21">
        <f t="shared" si="340"/>
        <v>0</v>
      </c>
      <c r="M3304" s="21" t="s">
        <v>4972</v>
      </c>
      <c r="N3304" s="30">
        <v>45940</v>
      </c>
      <c r="O3304" s="48">
        <v>24993.75</v>
      </c>
      <c r="P3304" s="21" t="s">
        <v>619</v>
      </c>
      <c r="Q3304" s="21" t="s">
        <v>636</v>
      </c>
      <c r="R3304" s="21" t="s">
        <v>637</v>
      </c>
      <c r="S3304" s="3">
        <v>4</v>
      </c>
      <c r="T3304" s="37"/>
      <c r="U3304" s="21" t="s">
        <v>18</v>
      </c>
      <c r="V3304" s="21" t="str">
        <f>VLOOKUP(P3304,'Customer List'!B:C,2,)</f>
        <v>Delhi</v>
      </c>
      <c r="W3304" s="38"/>
      <c r="X3304" s="30">
        <f>IF(OR(R3304 = "PRIYANKA MADAM", R3304 = "DEEPAK", R3304 = "PORTER"),N3304,"")</f>
        <v>45940</v>
      </c>
      <c r="Y3304" s="21">
        <f t="shared" si="341"/>
        <v>0</v>
      </c>
      <c r="Z3304" s="21" t="str">
        <f t="shared" si="342"/>
        <v>Friday</v>
      </c>
      <c r="AA3304" s="21" t="str">
        <f t="shared" si="343"/>
        <v>Friday</v>
      </c>
      <c r="AB3304" s="21" t="str">
        <f>VLOOKUP(U3304,'Currency Sheet'!A:C,3,)</f>
        <v>DOLLAR</v>
      </c>
      <c r="AC3304" s="42" t="str">
        <f>VLOOKUP(P3304,'Customer List'!B:D,3,)</f>
        <v>Local</v>
      </c>
    </row>
    <row r="3305" spans="1:29" x14ac:dyDescent="0.25">
      <c r="A3305" s="21">
        <v>3304</v>
      </c>
      <c r="B3305" s="21" t="s">
        <v>4841</v>
      </c>
      <c r="C3305" s="30">
        <v>45933</v>
      </c>
      <c r="D3305" s="30">
        <v>45938</v>
      </c>
      <c r="E3305" s="47">
        <v>66.5</v>
      </c>
      <c r="F3305" s="47">
        <f t="shared" si="338"/>
        <v>5852</v>
      </c>
      <c r="G3305" s="48">
        <f t="shared" si="339"/>
        <v>5852</v>
      </c>
      <c r="H3305" s="21">
        <v>102711</v>
      </c>
      <c r="I3305" s="21" t="s">
        <v>4750</v>
      </c>
      <c r="J3305" s="21">
        <v>1</v>
      </c>
      <c r="K3305" s="21">
        <v>1</v>
      </c>
      <c r="L3305" s="21">
        <f t="shared" si="340"/>
        <v>0</v>
      </c>
      <c r="M3305" s="21" t="s">
        <v>5022</v>
      </c>
      <c r="N3305" s="30">
        <v>45941</v>
      </c>
      <c r="O3305" s="48">
        <v>8122.5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41"/>
        <v>4</v>
      </c>
      <c r="Z3305" s="21" t="str">
        <f t="shared" si="342"/>
        <v>Saturday</v>
      </c>
      <c r="AA3305" s="21" t="str">
        <f t="shared" si="343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3305</v>
      </c>
      <c r="B3306" s="21" t="s">
        <v>4841</v>
      </c>
      <c r="C3306" s="30">
        <v>45933</v>
      </c>
      <c r="D3306" s="30">
        <v>45938</v>
      </c>
      <c r="E3306" s="47">
        <v>137.19999999999999</v>
      </c>
      <c r="F3306" s="47">
        <f t="shared" si="338"/>
        <v>12073.599999999999</v>
      </c>
      <c r="G3306" s="48">
        <f t="shared" si="339"/>
        <v>12073.599999999999</v>
      </c>
      <c r="H3306" s="21">
        <v>103116</v>
      </c>
      <c r="I3306" s="21" t="s">
        <v>4751</v>
      </c>
      <c r="J3306" s="21">
        <v>1</v>
      </c>
      <c r="K3306" s="21">
        <v>1</v>
      </c>
      <c r="L3306" s="21">
        <f t="shared" si="340"/>
        <v>0</v>
      </c>
      <c r="M3306" s="21" t="s">
        <v>5022</v>
      </c>
      <c r="N3306" s="30">
        <v>45941</v>
      </c>
      <c r="O3306" s="48">
        <v>16758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1"/>
        <v>4</v>
      </c>
      <c r="Z3306" s="21" t="str">
        <f t="shared" si="342"/>
        <v>Saturday</v>
      </c>
      <c r="AA3306" s="21" t="str">
        <f t="shared" si="343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3306</v>
      </c>
      <c r="B3307" s="21" t="s">
        <v>4841</v>
      </c>
      <c r="C3307" s="30">
        <v>45933</v>
      </c>
      <c r="D3307" s="30">
        <v>45938</v>
      </c>
      <c r="E3307" s="47">
        <v>181.5</v>
      </c>
      <c r="F3307" s="47">
        <f t="shared" si="338"/>
        <v>15972</v>
      </c>
      <c r="G3307" s="48">
        <f t="shared" si="339"/>
        <v>31944</v>
      </c>
      <c r="H3307" s="21">
        <v>103134</v>
      </c>
      <c r="I3307" s="21" t="s">
        <v>4751</v>
      </c>
      <c r="J3307" s="21">
        <v>2</v>
      </c>
      <c r="K3307" s="21">
        <v>2</v>
      </c>
      <c r="L3307" s="21">
        <f t="shared" si="340"/>
        <v>0</v>
      </c>
      <c r="M3307" s="21" t="s">
        <v>5012</v>
      </c>
      <c r="N3307" s="30">
        <v>45941</v>
      </c>
      <c r="O3307" s="48">
        <v>52514</v>
      </c>
      <c r="P3307" s="21" t="s">
        <v>2046</v>
      </c>
      <c r="Q3307" s="21">
        <v>58156813050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41"/>
        <v>2</v>
      </c>
      <c r="Z3307" s="21" t="str">
        <f t="shared" si="342"/>
        <v>Saturday</v>
      </c>
      <c r="AA3307" s="21" t="str">
        <f t="shared" si="343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3307</v>
      </c>
      <c r="B3308" s="21" t="s">
        <v>4841</v>
      </c>
      <c r="C3308" s="30">
        <v>45933</v>
      </c>
      <c r="D3308" s="30">
        <v>45938</v>
      </c>
      <c r="E3308" s="47">
        <v>219.75</v>
      </c>
      <c r="F3308" s="47">
        <f t="shared" si="338"/>
        <v>19338</v>
      </c>
      <c r="G3308" s="48">
        <f t="shared" si="339"/>
        <v>19338</v>
      </c>
      <c r="H3308" s="21">
        <v>104732</v>
      </c>
      <c r="I3308" s="21" t="s">
        <v>4752</v>
      </c>
      <c r="J3308" s="21">
        <v>1</v>
      </c>
      <c r="K3308" s="21">
        <v>1</v>
      </c>
      <c r="L3308" s="21">
        <f t="shared" si="340"/>
        <v>0</v>
      </c>
      <c r="M3308" s="21" t="s">
        <v>5022</v>
      </c>
      <c r="N3308" s="30">
        <v>45941</v>
      </c>
      <c r="O3308" s="48">
        <v>25051.5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1"/>
        <v>4</v>
      </c>
      <c r="Z3308" s="21" t="str">
        <f t="shared" si="342"/>
        <v>Saturday</v>
      </c>
      <c r="AA3308" s="21" t="str">
        <f t="shared" si="343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3308</v>
      </c>
      <c r="B3309" s="21" t="s">
        <v>4841</v>
      </c>
      <c r="C3309" s="30">
        <v>45933</v>
      </c>
      <c r="D3309" s="30">
        <v>45938</v>
      </c>
      <c r="E3309" s="47">
        <v>81.2</v>
      </c>
      <c r="F3309" s="47">
        <f t="shared" si="338"/>
        <v>7145.6</v>
      </c>
      <c r="G3309" s="48">
        <f t="shared" si="339"/>
        <v>7145.6</v>
      </c>
      <c r="H3309" s="21">
        <v>104733</v>
      </c>
      <c r="I3309" s="21" t="s">
        <v>4752</v>
      </c>
      <c r="J3309" s="21">
        <v>1</v>
      </c>
      <c r="K3309" s="21">
        <v>1</v>
      </c>
      <c r="L3309" s="21">
        <f t="shared" si="340"/>
        <v>0</v>
      </c>
      <c r="M3309" s="21" t="s">
        <v>5010</v>
      </c>
      <c r="N3309" s="30">
        <v>45941</v>
      </c>
      <c r="O3309" s="48">
        <v>12226.4</v>
      </c>
      <c r="P3309" s="21" t="s">
        <v>4839</v>
      </c>
      <c r="Q3309" s="21">
        <v>58156813610</v>
      </c>
      <c r="R3309" s="21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Mumbai</v>
      </c>
      <c r="W3309" s="38"/>
      <c r="X3309" s="30">
        <v>45944</v>
      </c>
      <c r="Y3309" s="21">
        <f t="shared" si="341"/>
        <v>3</v>
      </c>
      <c r="Z3309" s="21" t="str">
        <f t="shared" si="342"/>
        <v>Saturday</v>
      </c>
      <c r="AA3309" s="21" t="str">
        <f t="shared" si="343"/>
        <v>Tuesday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3309</v>
      </c>
      <c r="B3310" s="21" t="s">
        <v>4841</v>
      </c>
      <c r="C3310" s="30">
        <v>45933</v>
      </c>
      <c r="D3310" s="30">
        <v>45938</v>
      </c>
      <c r="E3310" s="47">
        <v>198.1</v>
      </c>
      <c r="F3310" s="47">
        <f t="shared" si="338"/>
        <v>17432.8</v>
      </c>
      <c r="G3310" s="48">
        <f t="shared" si="339"/>
        <v>17432.8</v>
      </c>
      <c r="H3310" s="21">
        <v>105012</v>
      </c>
      <c r="I3310" s="21" t="s">
        <v>4753</v>
      </c>
      <c r="J3310" s="21">
        <v>1</v>
      </c>
      <c r="K3310" s="21">
        <v>1</v>
      </c>
      <c r="L3310" s="21">
        <f t="shared" si="340"/>
        <v>0</v>
      </c>
      <c r="M3310" s="21" t="s">
        <v>5022</v>
      </c>
      <c r="N3310" s="30">
        <v>45941</v>
      </c>
      <c r="O3310" s="48">
        <v>24196.5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1"/>
        <v>4</v>
      </c>
      <c r="Z3310" s="21" t="str">
        <f t="shared" si="342"/>
        <v>Saturday</v>
      </c>
      <c r="AA3310" s="21" t="str">
        <f t="shared" si="343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3310</v>
      </c>
      <c r="B3311" s="21" t="s">
        <v>4841</v>
      </c>
      <c r="C3311" s="30">
        <v>45933</v>
      </c>
      <c r="D3311" s="30">
        <v>45938</v>
      </c>
      <c r="E3311" s="47">
        <v>204.75</v>
      </c>
      <c r="F3311" s="47">
        <f t="shared" si="338"/>
        <v>18018</v>
      </c>
      <c r="G3311" s="48">
        <f t="shared" si="339"/>
        <v>18018</v>
      </c>
      <c r="H3311" s="21">
        <v>105841</v>
      </c>
      <c r="I3311" s="21" t="s">
        <v>4754</v>
      </c>
      <c r="J3311" s="21">
        <v>1</v>
      </c>
      <c r="K3311" s="21">
        <v>1</v>
      </c>
      <c r="L3311" s="21">
        <f t="shared" si="340"/>
        <v>0</v>
      </c>
      <c r="M3311" s="21" t="s">
        <v>5022</v>
      </c>
      <c r="N3311" s="30">
        <v>45941</v>
      </c>
      <c r="O3311" s="48">
        <v>23341.5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1"/>
        <v>4</v>
      </c>
      <c r="Z3311" s="21" t="str">
        <f t="shared" si="342"/>
        <v>Saturday</v>
      </c>
      <c r="AA3311" s="21" t="str">
        <f t="shared" si="343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3311</v>
      </c>
      <c r="B3312" s="21" t="s">
        <v>4841</v>
      </c>
      <c r="C3312" s="30">
        <v>45933</v>
      </c>
      <c r="D3312" s="30">
        <v>45938</v>
      </c>
      <c r="E3312" s="47">
        <v>150.5</v>
      </c>
      <c r="F3312" s="47">
        <f t="shared" si="338"/>
        <v>13244</v>
      </c>
      <c r="G3312" s="48">
        <f t="shared" si="339"/>
        <v>13244</v>
      </c>
      <c r="H3312" s="21">
        <v>107622</v>
      </c>
      <c r="I3312" s="21" t="s">
        <v>4755</v>
      </c>
      <c r="J3312" s="21">
        <v>1</v>
      </c>
      <c r="K3312" s="21">
        <v>1</v>
      </c>
      <c r="L3312" s="21">
        <f t="shared" si="340"/>
        <v>0</v>
      </c>
      <c r="M3312" s="21" t="s">
        <v>5022</v>
      </c>
      <c r="N3312" s="30">
        <v>45941</v>
      </c>
      <c r="O3312" s="48">
        <v>18382.5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1"/>
        <v>4</v>
      </c>
      <c r="Z3312" s="21" t="str">
        <f t="shared" si="342"/>
        <v>Saturday</v>
      </c>
      <c r="AA3312" s="21" t="str">
        <f t="shared" si="343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3312</v>
      </c>
      <c r="B3313" s="21" t="s">
        <v>4841</v>
      </c>
      <c r="C3313" s="30">
        <v>45933</v>
      </c>
      <c r="D3313" s="30">
        <v>45938</v>
      </c>
      <c r="E3313" s="47">
        <v>128.1</v>
      </c>
      <c r="F3313" s="47">
        <f t="shared" si="338"/>
        <v>11272.8</v>
      </c>
      <c r="G3313" s="48">
        <f t="shared" si="339"/>
        <v>11272.8</v>
      </c>
      <c r="H3313" s="21">
        <v>108408</v>
      </c>
      <c r="I3313" s="21" t="s">
        <v>4756</v>
      </c>
      <c r="J3313" s="21">
        <v>1</v>
      </c>
      <c r="K3313" s="21">
        <v>1</v>
      </c>
      <c r="L3313" s="21">
        <f t="shared" si="340"/>
        <v>0</v>
      </c>
      <c r="M3313" s="21" t="s">
        <v>5022</v>
      </c>
      <c r="N3313" s="30">
        <v>45941</v>
      </c>
      <c r="O3313" s="48">
        <v>15646.5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1"/>
        <v>4</v>
      </c>
      <c r="Z3313" s="21" t="str">
        <f t="shared" si="342"/>
        <v>Saturday</v>
      </c>
      <c r="AA3313" s="21" t="str">
        <f t="shared" si="343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3313</v>
      </c>
      <c r="B3314" s="21" t="s">
        <v>4841</v>
      </c>
      <c r="C3314" s="30">
        <v>45933</v>
      </c>
      <c r="D3314" s="30">
        <v>45938</v>
      </c>
      <c r="E3314" s="47">
        <v>92.4</v>
      </c>
      <c r="F3314" s="47">
        <f t="shared" si="338"/>
        <v>8131.2000000000007</v>
      </c>
      <c r="G3314" s="48">
        <f t="shared" si="339"/>
        <v>8131.2000000000007</v>
      </c>
      <c r="H3314" s="21">
        <v>112503</v>
      </c>
      <c r="I3314" s="21" t="s">
        <v>4757</v>
      </c>
      <c r="J3314" s="21">
        <v>1</v>
      </c>
      <c r="K3314" s="21">
        <v>1</v>
      </c>
      <c r="L3314" s="21">
        <f t="shared" si="340"/>
        <v>0</v>
      </c>
      <c r="M3314" s="21" t="s">
        <v>5022</v>
      </c>
      <c r="N3314" s="30">
        <v>45941</v>
      </c>
      <c r="O3314" s="48">
        <v>11286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1"/>
        <v>4</v>
      </c>
      <c r="Z3314" s="21" t="str">
        <f t="shared" si="342"/>
        <v>Saturday</v>
      </c>
      <c r="AA3314" s="21" t="str">
        <f t="shared" si="343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3314</v>
      </c>
      <c r="B3315" s="21" t="s">
        <v>4841</v>
      </c>
      <c r="C3315" s="30">
        <v>45933</v>
      </c>
      <c r="D3315" s="30">
        <v>45938</v>
      </c>
      <c r="E3315" s="47">
        <v>170.8</v>
      </c>
      <c r="F3315" s="47">
        <f t="shared" si="338"/>
        <v>15030.400000000001</v>
      </c>
      <c r="G3315" s="48">
        <f t="shared" si="339"/>
        <v>15030.400000000001</v>
      </c>
      <c r="H3315" s="21">
        <v>116006</v>
      </c>
      <c r="I3315" s="21" t="s">
        <v>4758</v>
      </c>
      <c r="J3315" s="21">
        <v>1</v>
      </c>
      <c r="K3315" s="21">
        <v>1</v>
      </c>
      <c r="L3315" s="21">
        <f t="shared" si="340"/>
        <v>0</v>
      </c>
      <c r="M3315" s="21" t="s">
        <v>5022</v>
      </c>
      <c r="N3315" s="30">
        <v>45941</v>
      </c>
      <c r="O3315" s="48">
        <v>20862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1"/>
        <v>4</v>
      </c>
      <c r="Z3315" s="21" t="str">
        <f t="shared" si="342"/>
        <v>Saturday</v>
      </c>
      <c r="AA3315" s="21" t="str">
        <f t="shared" si="343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3315</v>
      </c>
      <c r="B3316" s="21" t="s">
        <v>4841</v>
      </c>
      <c r="C3316" s="30">
        <v>45933</v>
      </c>
      <c r="D3316" s="30">
        <v>45938</v>
      </c>
      <c r="E3316" s="47">
        <v>128.1</v>
      </c>
      <c r="F3316" s="47">
        <f t="shared" si="338"/>
        <v>11272.8</v>
      </c>
      <c r="G3316" s="48">
        <f t="shared" si="339"/>
        <v>11272.8</v>
      </c>
      <c r="H3316" s="21">
        <v>117308</v>
      </c>
      <c r="I3316" s="21" t="s">
        <v>4759</v>
      </c>
      <c r="J3316" s="21">
        <v>1</v>
      </c>
      <c r="K3316" s="21">
        <v>1</v>
      </c>
      <c r="L3316" s="21">
        <f t="shared" si="340"/>
        <v>0</v>
      </c>
      <c r="M3316" s="21" t="s">
        <v>4991</v>
      </c>
      <c r="N3316" s="30">
        <v>45941</v>
      </c>
      <c r="O3316" s="48">
        <v>21273.75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1"/>
        <v>3</v>
      </c>
      <c r="Z3316" s="21" t="str">
        <f t="shared" si="342"/>
        <v>Saturday</v>
      </c>
      <c r="AA3316" s="21" t="str">
        <f t="shared" si="343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3316</v>
      </c>
      <c r="B3317" s="21" t="s">
        <v>4841</v>
      </c>
      <c r="C3317" s="30">
        <v>45933</v>
      </c>
      <c r="D3317" s="30">
        <v>45938</v>
      </c>
      <c r="E3317" s="47">
        <v>161.69999999999999</v>
      </c>
      <c r="F3317" s="47">
        <f t="shared" si="338"/>
        <v>14229.599999999999</v>
      </c>
      <c r="G3317" s="48">
        <f t="shared" si="339"/>
        <v>14229.599999999999</v>
      </c>
      <c r="H3317" s="21">
        <v>117318</v>
      </c>
      <c r="I3317" s="21" t="s">
        <v>4759</v>
      </c>
      <c r="J3317" s="21">
        <v>1</v>
      </c>
      <c r="K3317" s="21">
        <v>1</v>
      </c>
      <c r="L3317" s="21">
        <f t="shared" si="340"/>
        <v>0</v>
      </c>
      <c r="M3317" s="21" t="s">
        <v>5022</v>
      </c>
      <c r="N3317" s="30">
        <v>45941</v>
      </c>
      <c r="O3317" s="48">
        <v>19750.5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1"/>
        <v>4</v>
      </c>
      <c r="Z3317" s="21" t="str">
        <f t="shared" si="342"/>
        <v>Saturday</v>
      </c>
      <c r="AA3317" s="21" t="str">
        <f t="shared" si="343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3317</v>
      </c>
      <c r="B3318" s="21" t="s">
        <v>4841</v>
      </c>
      <c r="C3318" s="30">
        <v>45933</v>
      </c>
      <c r="D3318" s="30">
        <v>45938</v>
      </c>
      <c r="E3318" s="47">
        <v>259</v>
      </c>
      <c r="F3318" s="47">
        <f t="shared" si="338"/>
        <v>22792</v>
      </c>
      <c r="G3318" s="48">
        <f t="shared" si="339"/>
        <v>22792</v>
      </c>
      <c r="H3318" s="21">
        <v>121426</v>
      </c>
      <c r="I3318" s="21" t="s">
        <v>4760</v>
      </c>
      <c r="J3318" s="21">
        <v>1</v>
      </c>
      <c r="K3318" s="21">
        <v>1</v>
      </c>
      <c r="L3318" s="21">
        <f t="shared" si="340"/>
        <v>0</v>
      </c>
      <c r="M3318" s="21" t="s">
        <v>4991</v>
      </c>
      <c r="N3318" s="30">
        <v>45941</v>
      </c>
      <c r="O3318" s="48">
        <v>43012.5</v>
      </c>
      <c r="P3318" s="21" t="s">
        <v>319</v>
      </c>
      <c r="Q3318" s="21">
        <v>58156810935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Gujrat</v>
      </c>
      <c r="W3318" s="38"/>
      <c r="X3318" s="30">
        <v>45944</v>
      </c>
      <c r="Y3318" s="21">
        <f t="shared" si="341"/>
        <v>3</v>
      </c>
      <c r="Z3318" s="21" t="str">
        <f t="shared" si="342"/>
        <v>Saturday</v>
      </c>
      <c r="AA3318" s="21" t="str">
        <f t="shared" si="343"/>
        <v>Tuesday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3318</v>
      </c>
      <c r="B3319" s="21" t="s">
        <v>4841</v>
      </c>
      <c r="C3319" s="30">
        <v>45933</v>
      </c>
      <c r="D3319" s="30">
        <v>45938</v>
      </c>
      <c r="E3319" s="47">
        <v>45.5</v>
      </c>
      <c r="F3319" s="47">
        <f t="shared" si="338"/>
        <v>4004</v>
      </c>
      <c r="G3319" s="48">
        <f t="shared" si="339"/>
        <v>4004</v>
      </c>
      <c r="H3319" s="21">
        <v>123107</v>
      </c>
      <c r="I3319" s="21" t="s">
        <v>4761</v>
      </c>
      <c r="J3319" s="21">
        <v>1</v>
      </c>
      <c r="K3319" s="21">
        <v>1</v>
      </c>
      <c r="L3319" s="21">
        <f t="shared" si="340"/>
        <v>0</v>
      </c>
      <c r="M3319" s="21" t="s">
        <v>4982</v>
      </c>
      <c r="N3319" s="30">
        <v>45941</v>
      </c>
      <c r="O3319" s="48">
        <v>7254</v>
      </c>
      <c r="P3319" s="21" t="s">
        <v>211</v>
      </c>
      <c r="Q3319" s="21">
        <v>58156812906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Banglore</v>
      </c>
      <c r="W3319" s="38"/>
      <c r="X3319" s="30">
        <v>45943</v>
      </c>
      <c r="Y3319" s="21">
        <f t="shared" si="341"/>
        <v>2</v>
      </c>
      <c r="Z3319" s="21" t="str">
        <f t="shared" si="342"/>
        <v>Saturday</v>
      </c>
      <c r="AA3319" s="21" t="str">
        <f t="shared" si="343"/>
        <v>Monday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3319</v>
      </c>
      <c r="B3320" s="21" t="s">
        <v>4841</v>
      </c>
      <c r="C3320" s="30">
        <v>45933</v>
      </c>
      <c r="D3320" s="30">
        <v>45938</v>
      </c>
      <c r="E3320" s="47">
        <v>107.1</v>
      </c>
      <c r="F3320" s="47">
        <f t="shared" si="338"/>
        <v>9424.7999999999993</v>
      </c>
      <c r="G3320" s="48">
        <f t="shared" si="339"/>
        <v>9424.7999999999993</v>
      </c>
      <c r="H3320" s="21">
        <v>123127</v>
      </c>
      <c r="I3320" s="21" t="s">
        <v>4761</v>
      </c>
      <c r="J3320" s="21">
        <v>1</v>
      </c>
      <c r="K3320" s="21">
        <v>1</v>
      </c>
      <c r="L3320" s="21">
        <f t="shared" si="340"/>
        <v>0</v>
      </c>
      <c r="M3320" s="21" t="s">
        <v>4972</v>
      </c>
      <c r="N3320" s="30">
        <v>45940</v>
      </c>
      <c r="O3320" s="48">
        <v>17786.25</v>
      </c>
      <c r="P3320" s="21" t="s">
        <v>619</v>
      </c>
      <c r="Q3320" s="21" t="s">
        <v>636</v>
      </c>
      <c r="R3320" s="21" t="s">
        <v>637</v>
      </c>
      <c r="S3320" s="3">
        <v>4</v>
      </c>
      <c r="T3320" s="37"/>
      <c r="U3320" s="21" t="s">
        <v>18</v>
      </c>
      <c r="V3320" s="21" t="str">
        <f>VLOOKUP(P3320,'Customer List'!B:C,2,)</f>
        <v>Delhi</v>
      </c>
      <c r="W3320" s="38"/>
      <c r="X3320" s="30">
        <f>IF(OR(R3320 = "PRIYANKA MADAM", R3320 = "DEEPAK", R3320 = "PORTER"),N3320,"")</f>
        <v>45940</v>
      </c>
      <c r="Y3320" s="21">
        <f t="shared" si="341"/>
        <v>0</v>
      </c>
      <c r="Z3320" s="21" t="str">
        <f t="shared" si="342"/>
        <v>Friday</v>
      </c>
      <c r="AA3320" s="21" t="str">
        <f t="shared" si="343"/>
        <v>Friday</v>
      </c>
      <c r="AB3320" s="21" t="str">
        <f>VLOOKUP(U3320,'Currency Sheet'!A:C,3,)</f>
        <v>DOLLAR</v>
      </c>
      <c r="AC3320" s="42" t="str">
        <f>VLOOKUP(P3320,'Customer List'!B:D,3,)</f>
        <v>Local</v>
      </c>
    </row>
    <row r="3321" spans="1:29" x14ac:dyDescent="0.25">
      <c r="A3321" s="21">
        <v>3320</v>
      </c>
      <c r="B3321" s="21" t="s">
        <v>4841</v>
      </c>
      <c r="C3321" s="30">
        <v>45933</v>
      </c>
      <c r="D3321" s="30">
        <v>45938</v>
      </c>
      <c r="E3321" s="47">
        <v>219.8</v>
      </c>
      <c r="F3321" s="47">
        <f t="shared" si="338"/>
        <v>19342.400000000001</v>
      </c>
      <c r="G3321" s="48">
        <f t="shared" si="339"/>
        <v>38684.800000000003</v>
      </c>
      <c r="H3321" s="21">
        <v>123130</v>
      </c>
      <c r="I3321" s="21" t="s">
        <v>4761</v>
      </c>
      <c r="J3321" s="21">
        <v>2</v>
      </c>
      <c r="K3321" s="21">
        <v>2</v>
      </c>
      <c r="L3321" s="21">
        <f t="shared" si="340"/>
        <v>0</v>
      </c>
      <c r="M3321" s="21" t="s">
        <v>5022</v>
      </c>
      <c r="N3321" s="30">
        <v>45941</v>
      </c>
      <c r="O3321" s="48">
        <f>26847*2</f>
        <v>53694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41"/>
        <v>4</v>
      </c>
      <c r="Z3321" s="21" t="str">
        <f t="shared" si="342"/>
        <v>Saturday</v>
      </c>
      <c r="AA3321" s="21" t="str">
        <f t="shared" si="343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3321</v>
      </c>
      <c r="B3322" s="21" t="s">
        <v>4841</v>
      </c>
      <c r="C3322" s="30">
        <v>45933</v>
      </c>
      <c r="D3322" s="30">
        <v>45938</v>
      </c>
      <c r="E3322" s="47">
        <v>219</v>
      </c>
      <c r="F3322" s="47">
        <f t="shared" si="338"/>
        <v>19272</v>
      </c>
      <c r="G3322" s="48">
        <f t="shared" si="339"/>
        <v>19272</v>
      </c>
      <c r="H3322" s="21">
        <v>123173</v>
      </c>
      <c r="I3322" s="21" t="s">
        <v>4761</v>
      </c>
      <c r="J3322" s="21">
        <v>1</v>
      </c>
      <c r="K3322" s="21">
        <v>1</v>
      </c>
      <c r="L3322" s="21">
        <f t="shared" si="340"/>
        <v>0</v>
      </c>
      <c r="M3322" s="21" t="s">
        <v>4995</v>
      </c>
      <c r="N3322" s="30">
        <v>45941</v>
      </c>
      <c r="O3322" s="48">
        <v>31682</v>
      </c>
      <c r="P3322" s="21" t="s">
        <v>2170</v>
      </c>
      <c r="Q3322" s="21">
        <v>58156842866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41"/>
        <v>3</v>
      </c>
      <c r="Z3322" s="21" t="str">
        <f t="shared" si="342"/>
        <v>Saturday</v>
      </c>
      <c r="AA3322" s="21" t="str">
        <f t="shared" si="343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3322</v>
      </c>
      <c r="B3323" s="21" t="s">
        <v>4841</v>
      </c>
      <c r="C3323" s="30">
        <v>45933</v>
      </c>
      <c r="D3323" s="30">
        <v>45938</v>
      </c>
      <c r="E3323" s="47">
        <v>74.2</v>
      </c>
      <c r="F3323" s="47">
        <f t="shared" si="338"/>
        <v>6529.6</v>
      </c>
      <c r="G3323" s="48">
        <f t="shared" si="339"/>
        <v>6529.6</v>
      </c>
      <c r="H3323" s="21">
        <v>124625</v>
      </c>
      <c r="I3323" s="21" t="s">
        <v>4762</v>
      </c>
      <c r="J3323" s="21">
        <v>1</v>
      </c>
      <c r="K3323" s="21">
        <v>1</v>
      </c>
      <c r="L3323" s="21">
        <f t="shared" si="340"/>
        <v>0</v>
      </c>
      <c r="M3323" s="21" t="s">
        <v>5010</v>
      </c>
      <c r="N3323" s="30">
        <v>45941</v>
      </c>
      <c r="O3323" s="48">
        <v>11172.4</v>
      </c>
      <c r="P3323" s="21" t="s">
        <v>4839</v>
      </c>
      <c r="Q3323" s="21">
        <v>58156813610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Mumbai</v>
      </c>
      <c r="W3323" s="38"/>
      <c r="X3323" s="30">
        <v>45944</v>
      </c>
      <c r="Y3323" s="21">
        <f t="shared" si="341"/>
        <v>3</v>
      </c>
      <c r="Z3323" s="21" t="str">
        <f t="shared" si="342"/>
        <v>Saturday</v>
      </c>
      <c r="AA3323" s="21" t="str">
        <f t="shared" si="343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3323</v>
      </c>
      <c r="B3324" s="21" t="s">
        <v>4841</v>
      </c>
      <c r="C3324" s="30">
        <v>45933</v>
      </c>
      <c r="D3324" s="30">
        <v>45938</v>
      </c>
      <c r="E3324" s="47">
        <v>259</v>
      </c>
      <c r="F3324" s="47">
        <f t="shared" si="338"/>
        <v>22792</v>
      </c>
      <c r="G3324" s="48">
        <f t="shared" si="339"/>
        <v>22792</v>
      </c>
      <c r="H3324" s="21">
        <v>126406</v>
      </c>
      <c r="I3324" s="21" t="s">
        <v>4763</v>
      </c>
      <c r="J3324" s="21">
        <v>1</v>
      </c>
      <c r="K3324" s="21">
        <v>1</v>
      </c>
      <c r="L3324" s="21">
        <f t="shared" si="340"/>
        <v>0</v>
      </c>
      <c r="M3324" s="21" t="s">
        <v>5022</v>
      </c>
      <c r="N3324" s="30">
        <v>45941</v>
      </c>
      <c r="O3324" s="48">
        <v>31635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1"/>
        <v>4</v>
      </c>
      <c r="Z3324" s="21" t="str">
        <f t="shared" si="342"/>
        <v>Saturday</v>
      </c>
      <c r="AA3324" s="21" t="str">
        <f t="shared" si="343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3324</v>
      </c>
      <c r="B3325" s="21" t="s">
        <v>4841</v>
      </c>
      <c r="C3325" s="30">
        <v>45933</v>
      </c>
      <c r="D3325" s="30">
        <v>45938</v>
      </c>
      <c r="E3325" s="47">
        <v>262.5</v>
      </c>
      <c r="F3325" s="47">
        <f t="shared" si="338"/>
        <v>23100</v>
      </c>
      <c r="G3325" s="48">
        <f t="shared" si="339"/>
        <v>23100</v>
      </c>
      <c r="H3325" s="21">
        <v>126422</v>
      </c>
      <c r="I3325" s="21" t="s">
        <v>4763</v>
      </c>
      <c r="J3325" s="21">
        <v>1</v>
      </c>
      <c r="K3325" s="21">
        <v>1</v>
      </c>
      <c r="L3325" s="21">
        <f t="shared" si="340"/>
        <v>0</v>
      </c>
      <c r="M3325" s="21" t="s">
        <v>5022</v>
      </c>
      <c r="N3325" s="30">
        <v>45941</v>
      </c>
      <c r="O3325" s="48">
        <v>32062.5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1"/>
        <v>4</v>
      </c>
      <c r="Z3325" s="21" t="str">
        <f t="shared" si="342"/>
        <v>Saturday</v>
      </c>
      <c r="AA3325" s="21" t="str">
        <f t="shared" si="343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3325</v>
      </c>
      <c r="B3326" s="21" t="s">
        <v>4841</v>
      </c>
      <c r="C3326" s="30">
        <v>45933</v>
      </c>
      <c r="D3326" s="30">
        <v>45938</v>
      </c>
      <c r="E3326" s="47">
        <v>250.6</v>
      </c>
      <c r="F3326" s="47">
        <f t="shared" si="338"/>
        <v>22052.799999999999</v>
      </c>
      <c r="G3326" s="48">
        <f t="shared" si="339"/>
        <v>22052.799999999999</v>
      </c>
      <c r="H3326" s="21">
        <v>141720</v>
      </c>
      <c r="I3326" s="21" t="s">
        <v>4764</v>
      </c>
      <c r="J3326" s="21">
        <v>1</v>
      </c>
      <c r="K3326" s="21">
        <v>1</v>
      </c>
      <c r="L3326" s="21">
        <f t="shared" si="340"/>
        <v>0</v>
      </c>
      <c r="M3326" s="21" t="s">
        <v>5022</v>
      </c>
      <c r="N3326" s="30">
        <v>45941</v>
      </c>
      <c r="O3326" s="48">
        <v>30609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1"/>
        <v>4</v>
      </c>
      <c r="Z3326" s="21" t="str">
        <f t="shared" si="342"/>
        <v>Saturday</v>
      </c>
      <c r="AA3326" s="21" t="str">
        <f t="shared" si="343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3326</v>
      </c>
      <c r="B3327" s="21" t="s">
        <v>4841</v>
      </c>
      <c r="C3327" s="30">
        <v>45933</v>
      </c>
      <c r="D3327" s="30">
        <v>45938</v>
      </c>
      <c r="E3327" s="47">
        <v>156.75</v>
      </c>
      <c r="F3327" s="47">
        <f t="shared" si="338"/>
        <v>13794</v>
      </c>
      <c r="G3327" s="48">
        <f t="shared" si="339"/>
        <v>13794</v>
      </c>
      <c r="H3327" s="21">
        <v>142517</v>
      </c>
      <c r="I3327" s="21" t="s">
        <v>4757</v>
      </c>
      <c r="J3327" s="21">
        <v>1</v>
      </c>
      <c r="K3327" s="21">
        <v>1</v>
      </c>
      <c r="L3327" s="21">
        <f t="shared" si="340"/>
        <v>0</v>
      </c>
      <c r="M3327" s="21" t="s">
        <v>4997</v>
      </c>
      <c r="N3327" s="30">
        <v>45941</v>
      </c>
      <c r="O3327" s="48">
        <v>22676.5</v>
      </c>
      <c r="P3327" s="21" t="s">
        <v>2170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1"/>
        <v>3</v>
      </c>
      <c r="Z3327" s="21" t="str">
        <f t="shared" si="342"/>
        <v>Saturday</v>
      </c>
      <c r="AA3327" s="21" t="str">
        <f t="shared" si="343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3327</v>
      </c>
      <c r="B3328" s="21" t="s">
        <v>4841</v>
      </c>
      <c r="C3328" s="30">
        <v>45933</v>
      </c>
      <c r="D3328" s="30">
        <v>45938</v>
      </c>
      <c r="E3328" s="47">
        <v>209.3</v>
      </c>
      <c r="F3328" s="47">
        <f t="shared" si="338"/>
        <v>18418.400000000001</v>
      </c>
      <c r="G3328" s="48">
        <f t="shared" si="339"/>
        <v>18418.400000000001</v>
      </c>
      <c r="H3328" s="21">
        <v>142604</v>
      </c>
      <c r="I3328" s="21" t="s">
        <v>4765</v>
      </c>
      <c r="J3328" s="21">
        <v>1</v>
      </c>
      <c r="K3328" s="21">
        <v>1</v>
      </c>
      <c r="L3328" s="21">
        <f t="shared" si="340"/>
        <v>0</v>
      </c>
      <c r="M3328" s="21" t="s">
        <v>4991</v>
      </c>
      <c r="N3328" s="30">
        <v>45941</v>
      </c>
      <c r="O3328" s="48">
        <v>34758.75</v>
      </c>
      <c r="P3328" s="21" t="s">
        <v>319</v>
      </c>
      <c r="Q3328" s="21">
        <v>58156810935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1"/>
        <v>3</v>
      </c>
      <c r="Z3328" s="21" t="str">
        <f t="shared" si="342"/>
        <v>Saturday</v>
      </c>
      <c r="AA3328" s="21" t="str">
        <f t="shared" si="343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3328</v>
      </c>
      <c r="B3329" s="21" t="s">
        <v>4841</v>
      </c>
      <c r="C3329" s="30">
        <v>45933</v>
      </c>
      <c r="D3329" s="30">
        <v>45938</v>
      </c>
      <c r="E3329" s="47">
        <v>205.1</v>
      </c>
      <c r="F3329" s="47">
        <f t="shared" si="338"/>
        <v>18048.8</v>
      </c>
      <c r="G3329" s="48">
        <f t="shared" si="339"/>
        <v>18048.8</v>
      </c>
      <c r="H3329" s="21">
        <v>145510</v>
      </c>
      <c r="I3329" s="21" t="s">
        <v>4766</v>
      </c>
      <c r="J3329" s="21">
        <v>1</v>
      </c>
      <c r="K3329" s="21">
        <v>1</v>
      </c>
      <c r="L3329" s="21">
        <f t="shared" si="340"/>
        <v>0</v>
      </c>
      <c r="M3329" s="21" t="s">
        <v>4997</v>
      </c>
      <c r="N3329" s="30">
        <v>45941</v>
      </c>
      <c r="O3329" s="48">
        <v>31790.5</v>
      </c>
      <c r="P3329" s="21" t="s">
        <v>2170</v>
      </c>
      <c r="Q3329" s="21">
        <v>58156842866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1"/>
        <v>3</v>
      </c>
      <c r="Z3329" s="21" t="str">
        <f t="shared" si="342"/>
        <v>Saturday</v>
      </c>
      <c r="AA3329" s="21" t="str">
        <f t="shared" si="343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3329</v>
      </c>
      <c r="B3330" s="21" t="s">
        <v>4841</v>
      </c>
      <c r="C3330" s="30">
        <v>45933</v>
      </c>
      <c r="D3330" s="30">
        <v>45938</v>
      </c>
      <c r="E3330" s="47">
        <v>129.5</v>
      </c>
      <c r="F3330" s="47">
        <f t="shared" si="338"/>
        <v>11396</v>
      </c>
      <c r="G3330" s="48">
        <f t="shared" si="339"/>
        <v>11396</v>
      </c>
      <c r="H3330" s="21">
        <v>159220</v>
      </c>
      <c r="I3330" s="21" t="s">
        <v>4753</v>
      </c>
      <c r="J3330" s="21">
        <v>1</v>
      </c>
      <c r="K3330" s="21">
        <v>1</v>
      </c>
      <c r="L3330" s="21">
        <f t="shared" si="340"/>
        <v>0</v>
      </c>
      <c r="M3330" s="21" t="s">
        <v>5022</v>
      </c>
      <c r="N3330" s="30">
        <v>45941</v>
      </c>
      <c r="O3330" s="48">
        <v>15817.5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41"/>
        <v>4</v>
      </c>
      <c r="Z3330" s="21" t="str">
        <f t="shared" si="342"/>
        <v>Saturday</v>
      </c>
      <c r="AA3330" s="21" t="str">
        <f t="shared" si="343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3330</v>
      </c>
      <c r="B3331" s="21" t="s">
        <v>4841</v>
      </c>
      <c r="C3331" s="30">
        <v>45933</v>
      </c>
      <c r="D3331" s="30">
        <v>45938</v>
      </c>
      <c r="E3331" s="47">
        <v>206.5</v>
      </c>
      <c r="F3331" s="47">
        <f t="shared" ref="F3331:F3394" si="345">IF(AB3331="DOLLAR",E3331*88,E3331)</f>
        <v>18172</v>
      </c>
      <c r="G3331" s="48">
        <f t="shared" ref="G3331:G3394" si="346">F3331*J3331</f>
        <v>18172</v>
      </c>
      <c r="H3331" s="21">
        <v>165804</v>
      </c>
      <c r="I3331" s="21" t="s">
        <v>4767</v>
      </c>
      <c r="J3331" s="21">
        <v>1</v>
      </c>
      <c r="K3331" s="21">
        <v>1</v>
      </c>
      <c r="L3331" s="21">
        <f t="shared" ref="L3331:L3394" si="347">J3331-K3331</f>
        <v>0</v>
      </c>
      <c r="M3331" s="21" t="s">
        <v>5022</v>
      </c>
      <c r="N3331" s="30">
        <v>45941</v>
      </c>
      <c r="O3331" s="48">
        <v>25222.5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ref="Y3331:Y3394" si="348">IF(X3331="", "", X3331-N3331)</f>
        <v>4</v>
      </c>
      <c r="Z3331" s="21" t="str">
        <f t="shared" ref="Z3331:Z3394" si="349">IF(N3331="", "", TEXT(N3331, "dddd"))</f>
        <v>Saturday</v>
      </c>
      <c r="AA3331" s="21" t="str">
        <f t="shared" ref="AA3331:AA3394" si="350">IF(X3331="", "", TEXT(X3331, "dddd"))</f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3331</v>
      </c>
      <c r="B3332" s="21" t="s">
        <v>4841</v>
      </c>
      <c r="C3332" s="30">
        <v>45933</v>
      </c>
      <c r="D3332" s="30">
        <v>45938</v>
      </c>
      <c r="E3332" s="47">
        <v>38.5</v>
      </c>
      <c r="F3332" s="47">
        <f t="shared" si="345"/>
        <v>3388</v>
      </c>
      <c r="G3332" s="48">
        <f t="shared" si="346"/>
        <v>6776</v>
      </c>
      <c r="H3332" s="21">
        <v>300306</v>
      </c>
      <c r="I3332" s="21" t="s">
        <v>4768</v>
      </c>
      <c r="J3332" s="21">
        <v>2</v>
      </c>
      <c r="K3332" s="21">
        <v>2</v>
      </c>
      <c r="L3332" s="21">
        <f t="shared" si="347"/>
        <v>0</v>
      </c>
      <c r="M3332" s="21" t="s">
        <v>5012</v>
      </c>
      <c r="N3332" s="30">
        <v>45941</v>
      </c>
      <c r="O3332" s="48">
        <v>11935</v>
      </c>
      <c r="P3332" s="21" t="s">
        <v>2046</v>
      </c>
      <c r="Q3332" s="21">
        <v>58156813050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Banglore</v>
      </c>
      <c r="W3332" s="38"/>
      <c r="X3332" s="30">
        <v>45943</v>
      </c>
      <c r="Y3332" s="21">
        <f t="shared" si="348"/>
        <v>2</v>
      </c>
      <c r="Z3332" s="21" t="str">
        <f t="shared" si="349"/>
        <v>Saturday</v>
      </c>
      <c r="AA3332" s="21" t="str">
        <f t="shared" si="350"/>
        <v>Monday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3332</v>
      </c>
      <c r="B3333" s="21" t="s">
        <v>4841</v>
      </c>
      <c r="C3333" s="30">
        <v>45933</v>
      </c>
      <c r="D3333" s="30">
        <v>45938</v>
      </c>
      <c r="E3333" s="47">
        <v>187.6</v>
      </c>
      <c r="F3333" s="47">
        <f t="shared" si="345"/>
        <v>16508.8</v>
      </c>
      <c r="G3333" s="48">
        <f t="shared" si="346"/>
        <v>16508.8</v>
      </c>
      <c r="H3333" s="21">
        <v>301028</v>
      </c>
      <c r="I3333" s="21" t="s">
        <v>4769</v>
      </c>
      <c r="J3333" s="21">
        <v>1</v>
      </c>
      <c r="K3333" s="21">
        <v>1</v>
      </c>
      <c r="L3333" s="21">
        <f t="shared" si="347"/>
        <v>0</v>
      </c>
      <c r="M3333" s="21" t="s">
        <v>4995</v>
      </c>
      <c r="N3333" s="30">
        <v>45941</v>
      </c>
      <c r="O3333" s="48">
        <v>29078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8"/>
        <v>3</v>
      </c>
      <c r="Z3333" s="21" t="str">
        <f t="shared" si="349"/>
        <v>Saturday</v>
      </c>
      <c r="AA3333" s="21" t="str">
        <f t="shared" si="350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3333</v>
      </c>
      <c r="B3334" s="21" t="s">
        <v>4841</v>
      </c>
      <c r="C3334" s="30">
        <v>45933</v>
      </c>
      <c r="D3334" s="30">
        <v>45938</v>
      </c>
      <c r="E3334" s="47">
        <v>73.5</v>
      </c>
      <c r="F3334" s="47">
        <f t="shared" si="345"/>
        <v>6468</v>
      </c>
      <c r="G3334" s="48">
        <f t="shared" si="346"/>
        <v>19404</v>
      </c>
      <c r="H3334" s="21">
        <v>302212</v>
      </c>
      <c r="I3334" s="21" t="s">
        <v>4770</v>
      </c>
      <c r="J3334" s="21">
        <v>3</v>
      </c>
      <c r="K3334" s="21">
        <v>3</v>
      </c>
      <c r="L3334" s="21">
        <f t="shared" si="347"/>
        <v>0</v>
      </c>
      <c r="M3334" s="21" t="s">
        <v>5005</v>
      </c>
      <c r="N3334" s="30">
        <v>45941</v>
      </c>
      <c r="O3334" s="48">
        <v>34177.5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48"/>
        <v>3</v>
      </c>
      <c r="Z3334" s="21" t="str">
        <f t="shared" si="349"/>
        <v>Saturday</v>
      </c>
      <c r="AA3334" s="21" t="str">
        <f t="shared" si="350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3334</v>
      </c>
      <c r="B3335" s="21" t="s">
        <v>4841</v>
      </c>
      <c r="C3335" s="30">
        <v>45933</v>
      </c>
      <c r="D3335" s="30">
        <v>45938</v>
      </c>
      <c r="E3335" s="47">
        <v>275.10000000000002</v>
      </c>
      <c r="F3335" s="47">
        <f t="shared" si="345"/>
        <v>24208.800000000003</v>
      </c>
      <c r="G3335" s="48">
        <f t="shared" si="346"/>
        <v>24208.800000000003</v>
      </c>
      <c r="H3335" s="21">
        <v>302864</v>
      </c>
      <c r="I3335" s="21" t="s">
        <v>4771</v>
      </c>
      <c r="J3335" s="21">
        <v>1</v>
      </c>
      <c r="K3335" s="21">
        <v>1</v>
      </c>
      <c r="L3335" s="21">
        <f t="shared" si="347"/>
        <v>0</v>
      </c>
      <c r="M3335" s="21" t="s">
        <v>5117</v>
      </c>
      <c r="N3335" s="30">
        <v>45945</v>
      </c>
      <c r="O3335" s="48">
        <v>0</v>
      </c>
      <c r="P3335" s="21" t="s">
        <v>625</v>
      </c>
      <c r="Q3335" s="21" t="s">
        <v>636</v>
      </c>
      <c r="R3335" s="21" t="s">
        <v>637</v>
      </c>
      <c r="S3335" s="3">
        <v>4</v>
      </c>
      <c r="T3335" s="37"/>
      <c r="U3335" s="21" t="s">
        <v>18</v>
      </c>
      <c r="V3335" s="21" t="str">
        <f>VLOOKUP(P3335,'Customer List'!B:C,2,)</f>
        <v>Delhi</v>
      </c>
      <c r="W3335" s="38"/>
      <c r="X3335" s="30">
        <f>IF(OR(R3335 = "PRIYANKA MADAM", R3335 = "DEEPAK", R3335 = "PORTER"),N3335,"")</f>
        <v>45945</v>
      </c>
      <c r="Y3335" s="21">
        <f t="shared" si="348"/>
        <v>0</v>
      </c>
      <c r="Z3335" s="21" t="str">
        <f t="shared" si="349"/>
        <v>Wednesday</v>
      </c>
      <c r="AA3335" s="21" t="str">
        <f t="shared" si="350"/>
        <v>Wednesday</v>
      </c>
      <c r="AB3335" s="21" t="str">
        <f>VLOOKUP(U3335,'Currency Sheet'!A:C,3,)</f>
        <v>DOLLAR</v>
      </c>
      <c r="AC3335" s="42" t="str">
        <f>VLOOKUP(P3335,'Customer List'!B:D,3,)</f>
        <v>Local</v>
      </c>
    </row>
    <row r="3336" spans="1:29" x14ac:dyDescent="0.25">
      <c r="A3336" s="21">
        <v>3335</v>
      </c>
      <c r="B3336" s="21" t="s">
        <v>4841</v>
      </c>
      <c r="C3336" s="30">
        <v>45933</v>
      </c>
      <c r="D3336" s="30">
        <v>45938</v>
      </c>
      <c r="E3336" s="47">
        <v>123.2</v>
      </c>
      <c r="F3336" s="47">
        <f t="shared" si="345"/>
        <v>10841.6</v>
      </c>
      <c r="G3336" s="48">
        <f t="shared" si="346"/>
        <v>10841.6</v>
      </c>
      <c r="H3336" s="21">
        <v>302904</v>
      </c>
      <c r="I3336" s="21" t="s">
        <v>4772</v>
      </c>
      <c r="J3336" s="21">
        <v>1</v>
      </c>
      <c r="K3336" s="21">
        <v>1</v>
      </c>
      <c r="L3336" s="21">
        <f t="shared" si="347"/>
        <v>0</v>
      </c>
      <c r="M3336" s="21" t="s">
        <v>4988</v>
      </c>
      <c r="N3336" s="30">
        <v>45941</v>
      </c>
      <c r="O3336" s="48">
        <v>19096</v>
      </c>
      <c r="P3336" s="21" t="s">
        <v>630</v>
      </c>
      <c r="Q3336" s="21">
        <v>58156812615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Telangana</v>
      </c>
      <c r="W3336" s="38"/>
      <c r="X3336" s="30">
        <v>45943</v>
      </c>
      <c r="Y3336" s="21">
        <f t="shared" si="348"/>
        <v>2</v>
      </c>
      <c r="Z3336" s="21" t="str">
        <f t="shared" si="349"/>
        <v>Saturday</v>
      </c>
      <c r="AA3336" s="21" t="str">
        <f t="shared" si="350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3336</v>
      </c>
      <c r="B3337" s="21" t="s">
        <v>4841</v>
      </c>
      <c r="C3337" s="30">
        <v>45933</v>
      </c>
      <c r="D3337" s="30">
        <v>45938</v>
      </c>
      <c r="E3337" s="47">
        <v>74.900000000000006</v>
      </c>
      <c r="F3337" s="47">
        <f t="shared" si="345"/>
        <v>6591.2000000000007</v>
      </c>
      <c r="G3337" s="48">
        <f t="shared" si="346"/>
        <v>6591.2000000000007</v>
      </c>
      <c r="H3337" s="21">
        <v>303403</v>
      </c>
      <c r="I3337" s="21" t="s">
        <v>4773</v>
      </c>
      <c r="J3337" s="21">
        <v>1</v>
      </c>
      <c r="K3337" s="21">
        <v>1</v>
      </c>
      <c r="L3337" s="21">
        <f t="shared" si="347"/>
        <v>0</v>
      </c>
      <c r="M3337" s="21" t="s">
        <v>5022</v>
      </c>
      <c r="N3337" s="30">
        <v>45941</v>
      </c>
      <c r="O3337" s="48">
        <v>9148.5</v>
      </c>
      <c r="P3337" s="21" t="s">
        <v>617</v>
      </c>
      <c r="Q3337" s="21">
        <v>58156839753</v>
      </c>
      <c r="R3337" s="30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Bhuvneshwar</v>
      </c>
      <c r="W3337" s="38"/>
      <c r="X3337" s="30">
        <v>45945</v>
      </c>
      <c r="Y3337" s="21">
        <f t="shared" si="348"/>
        <v>4</v>
      </c>
      <c r="Z3337" s="21" t="str">
        <f t="shared" si="349"/>
        <v>Saturday</v>
      </c>
      <c r="AA3337" s="21" t="str">
        <f t="shared" si="350"/>
        <v>Wednesday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3337</v>
      </c>
      <c r="B3338" s="21" t="s">
        <v>4841</v>
      </c>
      <c r="C3338" s="30">
        <v>45933</v>
      </c>
      <c r="D3338" s="30">
        <v>45938</v>
      </c>
      <c r="E3338" s="47">
        <v>196</v>
      </c>
      <c r="F3338" s="47">
        <f t="shared" si="345"/>
        <v>17248</v>
      </c>
      <c r="G3338" s="48">
        <f t="shared" si="346"/>
        <v>51744</v>
      </c>
      <c r="H3338" s="21">
        <v>303508</v>
      </c>
      <c r="I3338" s="21" t="s">
        <v>4774</v>
      </c>
      <c r="J3338" s="21">
        <v>3</v>
      </c>
      <c r="K3338" s="21">
        <v>3</v>
      </c>
      <c r="L3338" s="21">
        <f t="shared" si="347"/>
        <v>0</v>
      </c>
      <c r="M3338" s="21" t="s">
        <v>5006</v>
      </c>
      <c r="N3338" s="30">
        <v>45941</v>
      </c>
      <c r="O3338" s="48">
        <v>91140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48"/>
        <v>3</v>
      </c>
      <c r="Z3338" s="21" t="str">
        <f t="shared" si="349"/>
        <v>Saturday</v>
      </c>
      <c r="AA3338" s="21" t="str">
        <f t="shared" si="350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3338</v>
      </c>
      <c r="B3339" s="21" t="s">
        <v>4841</v>
      </c>
      <c r="C3339" s="30">
        <v>45933</v>
      </c>
      <c r="D3339" s="30">
        <v>45938</v>
      </c>
      <c r="E3339" s="47">
        <v>235.3</v>
      </c>
      <c r="F3339" s="47">
        <f t="shared" si="345"/>
        <v>20706.400000000001</v>
      </c>
      <c r="G3339" s="48">
        <f t="shared" si="346"/>
        <v>20706.400000000001</v>
      </c>
      <c r="H3339" s="21">
        <v>304128</v>
      </c>
      <c r="I3339" s="21" t="s">
        <v>4775</v>
      </c>
      <c r="J3339" s="21">
        <v>1</v>
      </c>
      <c r="K3339" s="21">
        <v>1</v>
      </c>
      <c r="L3339" s="21">
        <f t="shared" si="347"/>
        <v>0</v>
      </c>
      <c r="M3339" s="21" t="s">
        <v>4984</v>
      </c>
      <c r="N3339" s="30">
        <v>45941</v>
      </c>
      <c r="O3339" s="48">
        <v>36456</v>
      </c>
      <c r="P3339" s="21" t="s">
        <v>891</v>
      </c>
      <c r="Q3339" s="21">
        <v>58156813326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Banglore</v>
      </c>
      <c r="W3339" s="38"/>
      <c r="X3339" s="30">
        <v>45943</v>
      </c>
      <c r="Y3339" s="21">
        <f t="shared" si="348"/>
        <v>2</v>
      </c>
      <c r="Z3339" s="21" t="str">
        <f t="shared" si="349"/>
        <v>Saturday</v>
      </c>
      <c r="AA3339" s="21" t="str">
        <f t="shared" si="350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x14ac:dyDescent="0.25">
      <c r="A3340" s="21">
        <v>3339</v>
      </c>
      <c r="B3340" s="21" t="s">
        <v>4841</v>
      </c>
      <c r="C3340" s="30">
        <v>45933</v>
      </c>
      <c r="D3340" s="30">
        <v>45938</v>
      </c>
      <c r="E3340" s="47">
        <v>221.2</v>
      </c>
      <c r="F3340" s="47">
        <f t="shared" si="345"/>
        <v>19465.599999999999</v>
      </c>
      <c r="G3340" s="48">
        <f t="shared" si="346"/>
        <v>19465.599999999999</v>
      </c>
      <c r="H3340" s="21">
        <v>304810</v>
      </c>
      <c r="I3340" s="21" t="s">
        <v>4776</v>
      </c>
      <c r="J3340" s="21">
        <v>1</v>
      </c>
      <c r="K3340" s="21">
        <v>1</v>
      </c>
      <c r="L3340" s="21">
        <f t="shared" si="347"/>
        <v>0</v>
      </c>
      <c r="M3340" s="21" t="s">
        <v>5117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48"/>
        <v>0</v>
      </c>
      <c r="Z3340" s="21" t="str">
        <f t="shared" si="349"/>
        <v>Wednesday</v>
      </c>
      <c r="AA3340" s="21" t="str">
        <f t="shared" si="350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x14ac:dyDescent="0.25">
      <c r="A3341" s="21">
        <v>3340</v>
      </c>
      <c r="B3341" s="21" t="s">
        <v>4841</v>
      </c>
      <c r="C3341" s="30">
        <v>45933</v>
      </c>
      <c r="D3341" s="30">
        <v>45938</v>
      </c>
      <c r="E3341" s="47">
        <v>217.7</v>
      </c>
      <c r="F3341" s="47">
        <f t="shared" si="345"/>
        <v>19157.599999999999</v>
      </c>
      <c r="G3341" s="48">
        <f t="shared" si="346"/>
        <v>19157.599999999999</v>
      </c>
      <c r="H3341" s="21">
        <v>307616</v>
      </c>
      <c r="I3341" s="21" t="s">
        <v>4777</v>
      </c>
      <c r="J3341" s="21">
        <v>1</v>
      </c>
      <c r="K3341" s="21">
        <v>1</v>
      </c>
      <c r="L3341" s="21">
        <f t="shared" si="347"/>
        <v>0</v>
      </c>
      <c r="M3341" s="21" t="s">
        <v>4970</v>
      </c>
      <c r="N3341" s="30">
        <v>45940</v>
      </c>
      <c r="O3341" s="48">
        <v>0</v>
      </c>
      <c r="P3341" s="21" t="s">
        <v>16</v>
      </c>
      <c r="Q3341" s="21" t="s">
        <v>636</v>
      </c>
      <c r="R3341" s="21" t="s">
        <v>637</v>
      </c>
      <c r="S3341" s="3">
        <v>4</v>
      </c>
      <c r="T3341" s="37" t="s">
        <v>609</v>
      </c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45940</v>
      </c>
      <c r="Y3341" s="21">
        <f t="shared" si="348"/>
        <v>0</v>
      </c>
      <c r="Z3341" s="21" t="str">
        <f t="shared" si="349"/>
        <v>Friday</v>
      </c>
      <c r="AA3341" s="21" t="str">
        <f t="shared" si="350"/>
        <v>Friday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x14ac:dyDescent="0.25">
      <c r="A3342" s="21">
        <v>3341</v>
      </c>
      <c r="B3342" s="21" t="s">
        <v>4841</v>
      </c>
      <c r="C3342" s="30">
        <v>45933</v>
      </c>
      <c r="D3342" s="30">
        <v>45938</v>
      </c>
      <c r="E3342" s="47">
        <v>107.8</v>
      </c>
      <c r="F3342" s="47">
        <f t="shared" si="345"/>
        <v>9486.4</v>
      </c>
      <c r="G3342" s="48">
        <f t="shared" si="346"/>
        <v>47432</v>
      </c>
      <c r="H3342" s="21">
        <v>310910</v>
      </c>
      <c r="I3342" s="21" t="s">
        <v>4778</v>
      </c>
      <c r="J3342" s="21">
        <v>5</v>
      </c>
      <c r="K3342" s="21">
        <v>5</v>
      </c>
      <c r="L3342" s="21">
        <f t="shared" si="347"/>
        <v>0</v>
      </c>
      <c r="M3342" s="21" t="s">
        <v>5000</v>
      </c>
      <c r="N3342" s="30">
        <v>45941</v>
      </c>
      <c r="O3342" s="48">
        <v>83545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8"/>
        <v>3</v>
      </c>
      <c r="Z3342" s="21" t="str">
        <f t="shared" si="349"/>
        <v>Saturday</v>
      </c>
      <c r="AA3342" s="21" t="str">
        <f t="shared" si="350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3342</v>
      </c>
      <c r="B3343" s="21" t="s">
        <v>4841</v>
      </c>
      <c r="C3343" s="30">
        <v>45933</v>
      </c>
      <c r="D3343" s="30">
        <v>45938</v>
      </c>
      <c r="E3343" s="47">
        <v>277.5</v>
      </c>
      <c r="F3343" s="47">
        <f t="shared" si="345"/>
        <v>24420</v>
      </c>
      <c r="G3343" s="48">
        <f t="shared" si="346"/>
        <v>24420</v>
      </c>
      <c r="H3343" s="21">
        <v>317434</v>
      </c>
      <c r="I3343" s="21" t="s">
        <v>4779</v>
      </c>
      <c r="J3343" s="21">
        <v>1</v>
      </c>
      <c r="K3343" s="21">
        <v>1</v>
      </c>
      <c r="L3343" s="21">
        <f t="shared" si="347"/>
        <v>0</v>
      </c>
      <c r="M3343" s="21" t="s">
        <v>4995</v>
      </c>
      <c r="N3343" s="30">
        <v>45941</v>
      </c>
      <c r="O3343" s="48">
        <v>40145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48"/>
        <v>3</v>
      </c>
      <c r="Z3343" s="21" t="str">
        <f t="shared" si="349"/>
        <v>Saturday</v>
      </c>
      <c r="AA3343" s="21" t="str">
        <f t="shared" si="350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3343</v>
      </c>
      <c r="B3344" s="21" t="s">
        <v>4841</v>
      </c>
      <c r="C3344" s="30">
        <v>45933</v>
      </c>
      <c r="D3344" s="30">
        <v>45938</v>
      </c>
      <c r="E3344" s="47">
        <v>305.25</v>
      </c>
      <c r="F3344" s="47">
        <f t="shared" si="345"/>
        <v>26862</v>
      </c>
      <c r="G3344" s="48">
        <f t="shared" si="346"/>
        <v>26862</v>
      </c>
      <c r="H3344" s="21">
        <v>318340</v>
      </c>
      <c r="I3344" s="21" t="s">
        <v>4780</v>
      </c>
      <c r="J3344" s="21">
        <v>1</v>
      </c>
      <c r="K3344" s="21">
        <v>1</v>
      </c>
      <c r="L3344" s="21">
        <f t="shared" si="347"/>
        <v>0</v>
      </c>
      <c r="M3344" s="21" t="s">
        <v>5012</v>
      </c>
      <c r="N3344" s="30">
        <v>45941</v>
      </c>
      <c r="O3344" s="48">
        <v>44159.5</v>
      </c>
      <c r="P3344" s="21" t="s">
        <v>2046</v>
      </c>
      <c r="Q3344" s="21">
        <v>58156813050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48"/>
        <v>2</v>
      </c>
      <c r="Z3344" s="21" t="str">
        <f t="shared" si="349"/>
        <v>Saturday</v>
      </c>
      <c r="AA3344" s="21" t="str">
        <f t="shared" si="350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x14ac:dyDescent="0.25">
      <c r="A3345" s="21">
        <v>3344</v>
      </c>
      <c r="B3345" s="21" t="s">
        <v>4841</v>
      </c>
      <c r="C3345" s="30">
        <v>45933</v>
      </c>
      <c r="D3345" s="30">
        <v>45938</v>
      </c>
      <c r="E3345" s="47">
        <v>219.8</v>
      </c>
      <c r="F3345" s="47">
        <f t="shared" si="345"/>
        <v>19342.400000000001</v>
      </c>
      <c r="G3345" s="48">
        <f t="shared" si="346"/>
        <v>38684.800000000003</v>
      </c>
      <c r="H3345" s="21">
        <v>328114</v>
      </c>
      <c r="I3345" s="21" t="s">
        <v>4781</v>
      </c>
      <c r="J3345" s="21">
        <v>2</v>
      </c>
      <c r="K3345" s="21">
        <v>2</v>
      </c>
      <c r="L3345" s="21">
        <f t="shared" si="347"/>
        <v>0</v>
      </c>
      <c r="M3345" s="21" t="s">
        <v>5006</v>
      </c>
      <c r="N3345" s="30">
        <v>45941</v>
      </c>
      <c r="O3345" s="48">
        <v>68138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48"/>
        <v>3</v>
      </c>
      <c r="Z3345" s="21" t="str">
        <f t="shared" si="349"/>
        <v>Saturday</v>
      </c>
      <c r="AA3345" s="21" t="str">
        <f t="shared" si="350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3345</v>
      </c>
      <c r="B3346" s="21" t="s">
        <v>4841</v>
      </c>
      <c r="C3346" s="30">
        <v>45933</v>
      </c>
      <c r="D3346" s="30">
        <v>45938</v>
      </c>
      <c r="E3346" s="47">
        <v>313.5</v>
      </c>
      <c r="F3346" s="47">
        <f t="shared" si="345"/>
        <v>27588</v>
      </c>
      <c r="G3346" s="48">
        <f t="shared" si="346"/>
        <v>27588</v>
      </c>
      <c r="H3346" s="21">
        <v>329950</v>
      </c>
      <c r="I3346" s="21" t="s">
        <v>4782</v>
      </c>
      <c r="J3346" s="21">
        <v>1</v>
      </c>
      <c r="K3346" s="21">
        <v>1</v>
      </c>
      <c r="L3346" s="21">
        <f t="shared" si="347"/>
        <v>0</v>
      </c>
      <c r="M3346" s="21" t="s">
        <v>5117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48"/>
        <v>0</v>
      </c>
      <c r="Z3346" s="21" t="str">
        <f t="shared" si="349"/>
        <v>Wednesday</v>
      </c>
      <c r="AA3346" s="21" t="str">
        <f t="shared" si="350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3346</v>
      </c>
      <c r="B3347" s="21" t="s">
        <v>4841</v>
      </c>
      <c r="C3347" s="30">
        <v>45933</v>
      </c>
      <c r="D3347" s="30">
        <v>45938</v>
      </c>
      <c r="E3347" s="47">
        <v>262.5</v>
      </c>
      <c r="F3347" s="47">
        <f t="shared" si="345"/>
        <v>23100</v>
      </c>
      <c r="G3347" s="48">
        <f t="shared" si="346"/>
        <v>23100</v>
      </c>
      <c r="H3347" s="21">
        <v>331416</v>
      </c>
      <c r="I3347" s="21" t="s">
        <v>4783</v>
      </c>
      <c r="J3347" s="21">
        <v>1</v>
      </c>
      <c r="K3347" s="21">
        <v>1</v>
      </c>
      <c r="L3347" s="21">
        <f t="shared" si="347"/>
        <v>0</v>
      </c>
      <c r="M3347" s="21" t="s">
        <v>4984</v>
      </c>
      <c r="N3347" s="30">
        <v>45941</v>
      </c>
      <c r="O3347" s="48">
        <v>40687.5</v>
      </c>
      <c r="P3347" s="21" t="s">
        <v>891</v>
      </c>
      <c r="Q3347" s="21">
        <v>58156813326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48"/>
        <v>2</v>
      </c>
      <c r="Z3347" s="21" t="str">
        <f t="shared" si="349"/>
        <v>Saturday</v>
      </c>
      <c r="AA3347" s="21" t="str">
        <f t="shared" si="350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3347</v>
      </c>
      <c r="B3348" s="21" t="s">
        <v>4841</v>
      </c>
      <c r="C3348" s="30">
        <v>45933</v>
      </c>
      <c r="D3348" s="30">
        <v>45938</v>
      </c>
      <c r="E3348" s="47">
        <v>318</v>
      </c>
      <c r="F3348" s="47">
        <f t="shared" si="345"/>
        <v>27984</v>
      </c>
      <c r="G3348" s="48">
        <f t="shared" si="346"/>
        <v>27984</v>
      </c>
      <c r="H3348" s="21">
        <v>334330</v>
      </c>
      <c r="I3348" s="21" t="s">
        <v>4784</v>
      </c>
      <c r="J3348" s="21">
        <v>1</v>
      </c>
      <c r="K3348" s="21">
        <v>1</v>
      </c>
      <c r="L3348" s="21">
        <f t="shared" si="347"/>
        <v>0</v>
      </c>
      <c r="M3348" s="21" t="s">
        <v>5117</v>
      </c>
      <c r="N3348" s="30">
        <v>45945</v>
      </c>
      <c r="O3348" s="48">
        <v>0</v>
      </c>
      <c r="P3348" s="21" t="s">
        <v>625</v>
      </c>
      <c r="Q3348" s="21" t="s">
        <v>636</v>
      </c>
      <c r="R3348" s="21" t="s">
        <v>637</v>
      </c>
      <c r="S3348" s="3">
        <v>4</v>
      </c>
      <c r="T3348" s="37"/>
      <c r="U3348" s="21" t="s">
        <v>18</v>
      </c>
      <c r="V3348" s="21" t="str">
        <f>VLOOKUP(P3348,'Customer List'!B:C,2,)</f>
        <v>Delhi</v>
      </c>
      <c r="W3348" s="38"/>
      <c r="X3348" s="30">
        <f>IF(OR(R3348 = "PRIYANKA MADAM", R3348 = "DEEPAK", R3348 = "PORTER"),N3348,"")</f>
        <v>45945</v>
      </c>
      <c r="Y3348" s="21">
        <f t="shared" si="348"/>
        <v>0</v>
      </c>
      <c r="Z3348" s="21" t="str">
        <f t="shared" si="349"/>
        <v>Wednesday</v>
      </c>
      <c r="AA3348" s="21" t="str">
        <f t="shared" si="350"/>
        <v>Wednesday</v>
      </c>
      <c r="AB3348" s="21" t="str">
        <f>VLOOKUP(U3348,'Currency Sheet'!A:C,3,)</f>
        <v>DOLLAR</v>
      </c>
      <c r="AC3348" s="42" t="str">
        <f>VLOOKUP(P3348,'Customer List'!B:D,3,)</f>
        <v>Local</v>
      </c>
    </row>
    <row r="3349" spans="1:29" x14ac:dyDescent="0.25">
      <c r="A3349" s="21">
        <v>3348</v>
      </c>
      <c r="B3349" s="21" t="s">
        <v>4841</v>
      </c>
      <c r="C3349" s="30">
        <v>45933</v>
      </c>
      <c r="D3349" s="30">
        <v>45938</v>
      </c>
      <c r="E3349" s="47">
        <v>124.6</v>
      </c>
      <c r="F3349" s="47">
        <f t="shared" si="345"/>
        <v>10964.8</v>
      </c>
      <c r="G3349" s="48">
        <f t="shared" si="346"/>
        <v>10964.8</v>
      </c>
      <c r="H3349" s="21">
        <v>336119</v>
      </c>
      <c r="I3349" s="21" t="s">
        <v>4785</v>
      </c>
      <c r="J3349" s="21">
        <v>1</v>
      </c>
      <c r="K3349" s="21">
        <v>1</v>
      </c>
      <c r="L3349" s="21">
        <f t="shared" si="347"/>
        <v>0</v>
      </c>
      <c r="M3349" s="21" t="s">
        <v>5022</v>
      </c>
      <c r="N3349" s="30">
        <v>45941</v>
      </c>
      <c r="O3349" s="48">
        <v>15219</v>
      </c>
      <c r="P3349" s="21" t="s">
        <v>617</v>
      </c>
      <c r="Q3349" s="21">
        <v>58156839753</v>
      </c>
      <c r="R3349" s="30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Bhuvneshwar</v>
      </c>
      <c r="W3349" s="38"/>
      <c r="X3349" s="30">
        <v>45945</v>
      </c>
      <c r="Y3349" s="21">
        <f t="shared" si="348"/>
        <v>4</v>
      </c>
      <c r="Z3349" s="21" t="str">
        <f t="shared" si="349"/>
        <v>Saturday</v>
      </c>
      <c r="AA3349" s="21" t="str">
        <f t="shared" si="350"/>
        <v>Wednesday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3349</v>
      </c>
      <c r="B3350" s="21" t="s">
        <v>4841</v>
      </c>
      <c r="C3350" s="30">
        <v>45933</v>
      </c>
      <c r="D3350" s="30">
        <v>45938</v>
      </c>
      <c r="E3350" s="47">
        <v>144.75</v>
      </c>
      <c r="F3350" s="47">
        <f t="shared" si="345"/>
        <v>12738</v>
      </c>
      <c r="G3350" s="48">
        <f t="shared" si="346"/>
        <v>12738</v>
      </c>
      <c r="H3350" s="21">
        <v>342915</v>
      </c>
      <c r="I3350" s="21" t="s">
        <v>4786</v>
      </c>
      <c r="J3350" s="21">
        <v>1</v>
      </c>
      <c r="K3350" s="21">
        <v>1</v>
      </c>
      <c r="L3350" s="21">
        <f t="shared" si="347"/>
        <v>0</v>
      </c>
      <c r="M3350" s="21" t="s">
        <v>5152</v>
      </c>
      <c r="N3350" s="30">
        <v>45941</v>
      </c>
      <c r="O3350" s="48">
        <v>0</v>
      </c>
      <c r="P3350" s="21" t="s">
        <v>242</v>
      </c>
      <c r="Q3350" s="21">
        <v>58156838563</v>
      </c>
      <c r="R3350" s="21" t="s">
        <v>40</v>
      </c>
      <c r="S3350" s="3">
        <v>4</v>
      </c>
      <c r="T3350" s="37" t="s">
        <v>4978</v>
      </c>
      <c r="U3350" s="21" t="s">
        <v>18</v>
      </c>
      <c r="V3350" s="21" t="str">
        <f>VLOOKUP(P3350,'Customer List'!B:C,2,)</f>
        <v>Mumbai</v>
      </c>
      <c r="W3350" s="38"/>
      <c r="X3350" s="30">
        <v>45943</v>
      </c>
      <c r="Y3350" s="21">
        <f t="shared" si="348"/>
        <v>2</v>
      </c>
      <c r="Z3350" s="21" t="str">
        <f t="shared" si="349"/>
        <v>Saturday</v>
      </c>
      <c r="AA3350" s="21" t="str">
        <f t="shared" si="350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3350</v>
      </c>
      <c r="B3351" s="21" t="s">
        <v>4841</v>
      </c>
      <c r="C3351" s="30">
        <v>45933</v>
      </c>
      <c r="D3351" s="30">
        <v>45938</v>
      </c>
      <c r="E3351" s="47">
        <v>205.1</v>
      </c>
      <c r="F3351" s="47">
        <f t="shared" si="345"/>
        <v>18048.8</v>
      </c>
      <c r="G3351" s="48">
        <f t="shared" si="346"/>
        <v>90244</v>
      </c>
      <c r="H3351" s="21">
        <v>343512</v>
      </c>
      <c r="I3351" s="21" t="s">
        <v>4787</v>
      </c>
      <c r="J3351" s="21">
        <v>5</v>
      </c>
      <c r="K3351" s="21">
        <v>5</v>
      </c>
      <c r="L3351" s="21">
        <f t="shared" si="347"/>
        <v>0</v>
      </c>
      <c r="M3351" s="21" t="s">
        <v>5006</v>
      </c>
      <c r="N3351" s="30">
        <v>45941</v>
      </c>
      <c r="O3351" s="48">
        <v>158952.5</v>
      </c>
      <c r="P3351" s="21" t="s">
        <v>2170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48"/>
        <v>3</v>
      </c>
      <c r="Z3351" s="21" t="str">
        <f t="shared" si="349"/>
        <v>Saturday</v>
      </c>
      <c r="AA3351" s="21" t="str">
        <f t="shared" si="350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3351</v>
      </c>
      <c r="B3352" s="21" t="s">
        <v>4841</v>
      </c>
      <c r="C3352" s="30">
        <v>45933</v>
      </c>
      <c r="D3352" s="30">
        <v>45938</v>
      </c>
      <c r="E3352" s="47">
        <v>38.5</v>
      </c>
      <c r="F3352" s="47">
        <f t="shared" si="345"/>
        <v>3388</v>
      </c>
      <c r="G3352" s="48">
        <f t="shared" si="346"/>
        <v>3388</v>
      </c>
      <c r="H3352" s="21">
        <v>344604</v>
      </c>
      <c r="I3352" s="21" t="s">
        <v>4779</v>
      </c>
      <c r="J3352" s="21">
        <v>1</v>
      </c>
      <c r="K3352" s="21">
        <v>1</v>
      </c>
      <c r="L3352" s="21">
        <f t="shared" si="347"/>
        <v>0</v>
      </c>
      <c r="M3352" s="21" t="s">
        <v>4869</v>
      </c>
      <c r="N3352" s="30">
        <v>45939</v>
      </c>
      <c r="O3352" s="48">
        <v>5280</v>
      </c>
      <c r="P3352" s="21" t="s">
        <v>208</v>
      </c>
      <c r="Q3352" s="21" t="s">
        <v>1127</v>
      </c>
      <c r="R3352" s="21" t="s">
        <v>1127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45939</v>
      </c>
      <c r="Y3352" s="21">
        <f t="shared" si="348"/>
        <v>0</v>
      </c>
      <c r="Z3352" s="21" t="str">
        <f t="shared" si="349"/>
        <v>Thursday</v>
      </c>
      <c r="AA3352" s="21" t="str">
        <f t="shared" si="350"/>
        <v>Thursday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x14ac:dyDescent="0.25">
      <c r="A3353" s="21">
        <v>3352</v>
      </c>
      <c r="B3353" s="21" t="s">
        <v>4841</v>
      </c>
      <c r="C3353" s="30">
        <v>45933</v>
      </c>
      <c r="D3353" s="30">
        <v>45938</v>
      </c>
      <c r="E3353" s="47">
        <v>297</v>
      </c>
      <c r="F3353" s="47">
        <f t="shared" si="345"/>
        <v>26136</v>
      </c>
      <c r="G3353" s="48">
        <f t="shared" si="346"/>
        <v>26136</v>
      </c>
      <c r="H3353" s="21">
        <v>344748</v>
      </c>
      <c r="I3353" s="21" t="s">
        <v>4788</v>
      </c>
      <c r="J3353" s="21">
        <v>1</v>
      </c>
      <c r="K3353" s="21">
        <v>1</v>
      </c>
      <c r="L3353" s="21">
        <f t="shared" si="347"/>
        <v>0</v>
      </c>
      <c r="M3353" s="21" t="s">
        <v>4993</v>
      </c>
      <c r="N3353" s="30">
        <v>45941</v>
      </c>
      <c r="O3353" s="48">
        <v>42966</v>
      </c>
      <c r="P3353" s="21" t="s">
        <v>2170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8"/>
        <v>3</v>
      </c>
      <c r="Z3353" s="21" t="str">
        <f t="shared" si="349"/>
        <v>Saturday</v>
      </c>
      <c r="AA3353" s="21" t="str">
        <f t="shared" si="350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3353</v>
      </c>
      <c r="B3354" s="21" t="s">
        <v>4841</v>
      </c>
      <c r="C3354" s="30">
        <v>45933</v>
      </c>
      <c r="D3354" s="30">
        <v>45938</v>
      </c>
      <c r="E3354" s="47">
        <v>297</v>
      </c>
      <c r="F3354" s="47">
        <f t="shared" si="345"/>
        <v>26136</v>
      </c>
      <c r="G3354" s="48">
        <f t="shared" si="346"/>
        <v>26136</v>
      </c>
      <c r="H3354" s="21">
        <v>344748</v>
      </c>
      <c r="I3354" s="21" t="s">
        <v>4788</v>
      </c>
      <c r="J3354" s="21">
        <v>1</v>
      </c>
      <c r="K3354" s="21">
        <v>1</v>
      </c>
      <c r="L3354" s="21">
        <f t="shared" si="347"/>
        <v>0</v>
      </c>
      <c r="M3354" s="21" t="s">
        <v>5009</v>
      </c>
      <c r="N3354" s="30">
        <v>45941</v>
      </c>
      <c r="O3354" s="48">
        <v>42966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48"/>
        <v>3</v>
      </c>
      <c r="Z3354" s="21" t="str">
        <f t="shared" si="349"/>
        <v>Saturday</v>
      </c>
      <c r="AA3354" s="21" t="str">
        <f t="shared" si="350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3354</v>
      </c>
      <c r="B3355" s="21" t="s">
        <v>4841</v>
      </c>
      <c r="C3355" s="30">
        <v>45933</v>
      </c>
      <c r="D3355" s="30">
        <v>45938</v>
      </c>
      <c r="E3355" s="47">
        <v>116.2</v>
      </c>
      <c r="F3355" s="47">
        <f t="shared" si="345"/>
        <v>10225.6</v>
      </c>
      <c r="G3355" s="48">
        <f t="shared" si="346"/>
        <v>10225.6</v>
      </c>
      <c r="H3355" s="21">
        <v>347507</v>
      </c>
      <c r="I3355" s="21" t="s">
        <v>4789</v>
      </c>
      <c r="J3355" s="21">
        <v>1</v>
      </c>
      <c r="K3355" s="21">
        <v>1</v>
      </c>
      <c r="L3355" s="21">
        <f t="shared" si="347"/>
        <v>0</v>
      </c>
      <c r="M3355" s="21" t="s">
        <v>5022</v>
      </c>
      <c r="N3355" s="30">
        <v>45941</v>
      </c>
      <c r="O3355" s="48">
        <v>14193</v>
      </c>
      <c r="P3355" s="21" t="s">
        <v>617</v>
      </c>
      <c r="Q3355" s="21">
        <v>58156839753</v>
      </c>
      <c r="R3355" s="30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Bhuvneshwar</v>
      </c>
      <c r="W3355" s="38"/>
      <c r="X3355" s="30">
        <v>45945</v>
      </c>
      <c r="Y3355" s="21">
        <f t="shared" si="348"/>
        <v>4</v>
      </c>
      <c r="Z3355" s="21" t="str">
        <f t="shared" si="349"/>
        <v>Saturday</v>
      </c>
      <c r="AA3355" s="21" t="str">
        <f t="shared" si="350"/>
        <v>Wednesday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x14ac:dyDescent="0.25">
      <c r="A3356" s="21">
        <v>3355</v>
      </c>
      <c r="B3356" s="21" t="s">
        <v>4841</v>
      </c>
      <c r="C3356" s="30">
        <v>45933</v>
      </c>
      <c r="D3356" s="30">
        <v>45938</v>
      </c>
      <c r="E3356" s="47">
        <v>176.4</v>
      </c>
      <c r="F3356" s="47">
        <f t="shared" si="345"/>
        <v>15523.2</v>
      </c>
      <c r="G3356" s="48">
        <f t="shared" si="346"/>
        <v>15523.2</v>
      </c>
      <c r="H3356" s="21">
        <v>348206</v>
      </c>
      <c r="I3356" s="21" t="s">
        <v>4790</v>
      </c>
      <c r="J3356" s="21">
        <v>1</v>
      </c>
      <c r="K3356" s="21">
        <v>1</v>
      </c>
      <c r="L3356" s="21">
        <f t="shared" si="347"/>
        <v>0</v>
      </c>
      <c r="M3356" s="21" t="s">
        <v>5117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8"/>
        <v>0</v>
      </c>
      <c r="Z3356" s="21" t="str">
        <f t="shared" si="349"/>
        <v>Wednesday</v>
      </c>
      <c r="AA3356" s="21" t="str">
        <f t="shared" si="350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3356</v>
      </c>
      <c r="B3357" s="21" t="s">
        <v>4841</v>
      </c>
      <c r="C3357" s="30">
        <v>45933</v>
      </c>
      <c r="D3357" s="30">
        <v>45938</v>
      </c>
      <c r="E3357" s="47">
        <v>250.6</v>
      </c>
      <c r="F3357" s="47">
        <f t="shared" si="345"/>
        <v>22052.799999999999</v>
      </c>
      <c r="G3357" s="48">
        <f t="shared" si="346"/>
        <v>22052.799999999999</v>
      </c>
      <c r="H3357" s="21">
        <v>351336</v>
      </c>
      <c r="I3357" s="21" t="s">
        <v>4791</v>
      </c>
      <c r="J3357" s="21">
        <v>1</v>
      </c>
      <c r="K3357" s="21">
        <v>1</v>
      </c>
      <c r="L3357" s="21">
        <f t="shared" si="347"/>
        <v>0</v>
      </c>
      <c r="M3357" s="21" t="s">
        <v>5117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8"/>
        <v>0</v>
      </c>
      <c r="Z3357" s="21" t="str">
        <f t="shared" si="349"/>
        <v>Wednesday</v>
      </c>
      <c r="AA3357" s="21" t="str">
        <f t="shared" si="350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x14ac:dyDescent="0.25">
      <c r="A3358" s="21">
        <v>3357</v>
      </c>
      <c r="B3358" s="21" t="s">
        <v>4841</v>
      </c>
      <c r="C3358" s="30">
        <v>45933</v>
      </c>
      <c r="D3358" s="30">
        <v>45938</v>
      </c>
      <c r="E3358" s="47">
        <v>300.3</v>
      </c>
      <c r="F3358" s="47">
        <f t="shared" si="345"/>
        <v>26426.400000000001</v>
      </c>
      <c r="G3358" s="48">
        <f t="shared" si="346"/>
        <v>26426.400000000001</v>
      </c>
      <c r="H3358" s="21">
        <v>352318</v>
      </c>
      <c r="I3358" s="21" t="s">
        <v>4792</v>
      </c>
      <c r="J3358" s="21">
        <v>1</v>
      </c>
      <c r="K3358" s="21">
        <v>1</v>
      </c>
      <c r="L3358" s="21">
        <f t="shared" si="347"/>
        <v>0</v>
      </c>
      <c r="M3358" s="21" t="s">
        <v>5117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48"/>
        <v>0</v>
      </c>
      <c r="Z3358" s="21" t="str">
        <f t="shared" si="349"/>
        <v>Wednesday</v>
      </c>
      <c r="AA3358" s="21" t="str">
        <f t="shared" si="350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x14ac:dyDescent="0.25">
      <c r="A3359" s="21">
        <v>3358</v>
      </c>
      <c r="B3359" s="21" t="s">
        <v>4841</v>
      </c>
      <c r="C3359" s="30">
        <v>45933</v>
      </c>
      <c r="D3359" s="30">
        <v>45938</v>
      </c>
      <c r="E3359" s="47">
        <v>111.3</v>
      </c>
      <c r="F3359" s="47">
        <f t="shared" si="345"/>
        <v>9794.4</v>
      </c>
      <c r="G3359" s="48">
        <f t="shared" si="346"/>
        <v>9794.4</v>
      </c>
      <c r="H3359" s="21">
        <v>353719</v>
      </c>
      <c r="I3359" s="21" t="s">
        <v>4793</v>
      </c>
      <c r="J3359" s="21">
        <v>1</v>
      </c>
      <c r="K3359" s="21">
        <v>1</v>
      </c>
      <c r="L3359" s="21">
        <f t="shared" si="347"/>
        <v>0</v>
      </c>
      <c r="M3359" s="21" t="s">
        <v>5153</v>
      </c>
      <c r="N3359" s="30">
        <v>45941</v>
      </c>
      <c r="O3359" s="48">
        <v>0</v>
      </c>
      <c r="P3359" s="21" t="s">
        <v>398</v>
      </c>
      <c r="Q3359" s="21">
        <v>58156838563</v>
      </c>
      <c r="R3359" s="21" t="s">
        <v>40</v>
      </c>
      <c r="S3359" s="3">
        <v>4</v>
      </c>
      <c r="T3359" s="37" t="s">
        <v>4978</v>
      </c>
      <c r="U3359" s="21" t="s">
        <v>18</v>
      </c>
      <c r="V3359" s="21" t="str">
        <f>VLOOKUP(P3359,'Customer List'!B:C,2,)</f>
        <v>Pune</v>
      </c>
      <c r="W3359" s="38"/>
      <c r="X3359" s="30">
        <v>45943</v>
      </c>
      <c r="Y3359" s="21">
        <f t="shared" si="348"/>
        <v>2</v>
      </c>
      <c r="Z3359" s="21" t="str">
        <f t="shared" si="349"/>
        <v>Saturday</v>
      </c>
      <c r="AA3359" s="21" t="str">
        <f t="shared" si="350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3359</v>
      </c>
      <c r="B3360" s="21" t="s">
        <v>4841</v>
      </c>
      <c r="C3360" s="30">
        <v>45933</v>
      </c>
      <c r="D3360" s="30">
        <v>45938</v>
      </c>
      <c r="E3360" s="47">
        <v>252</v>
      </c>
      <c r="F3360" s="47">
        <f t="shared" si="345"/>
        <v>22176</v>
      </c>
      <c r="G3360" s="48">
        <f t="shared" si="346"/>
        <v>22176</v>
      </c>
      <c r="H3360" s="21">
        <v>357504</v>
      </c>
      <c r="I3360" s="21" t="s">
        <v>4794</v>
      </c>
      <c r="J3360" s="21">
        <v>1</v>
      </c>
      <c r="K3360" s="21">
        <v>1</v>
      </c>
      <c r="L3360" s="21">
        <f t="shared" si="347"/>
        <v>0</v>
      </c>
      <c r="M3360" s="21" t="s">
        <v>5004</v>
      </c>
      <c r="N3360" s="30">
        <v>45941</v>
      </c>
      <c r="O3360" s="48">
        <v>39060</v>
      </c>
      <c r="P3360" s="21" t="s">
        <v>2170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48"/>
        <v>3</v>
      </c>
      <c r="Z3360" s="21" t="str">
        <f t="shared" si="349"/>
        <v>Saturday</v>
      </c>
      <c r="AA3360" s="21" t="str">
        <f t="shared" si="350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3360</v>
      </c>
      <c r="B3361" s="21" t="s">
        <v>4841</v>
      </c>
      <c r="C3361" s="30">
        <v>45933</v>
      </c>
      <c r="D3361" s="30">
        <v>45938</v>
      </c>
      <c r="E3361" s="47">
        <v>221.9</v>
      </c>
      <c r="F3361" s="47">
        <f t="shared" si="345"/>
        <v>19527.2</v>
      </c>
      <c r="G3361" s="48">
        <f t="shared" si="346"/>
        <v>19527.2</v>
      </c>
      <c r="H3361" s="21">
        <v>363010</v>
      </c>
      <c r="I3361" s="21" t="s">
        <v>4770</v>
      </c>
      <c r="J3361" s="21">
        <v>1</v>
      </c>
      <c r="K3361" s="21">
        <v>1</v>
      </c>
      <c r="L3361" s="21">
        <f t="shared" si="347"/>
        <v>0</v>
      </c>
      <c r="M3361" s="21" t="s">
        <v>5020</v>
      </c>
      <c r="N3361" s="30">
        <v>45941</v>
      </c>
      <c r="O3361" s="48">
        <v>33411.800000000003</v>
      </c>
      <c r="P3361" s="21" t="s">
        <v>165</v>
      </c>
      <c r="Q3361" s="21">
        <v>58156810375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Lucknow</v>
      </c>
      <c r="W3361" s="38"/>
      <c r="X3361" s="30">
        <v>45943</v>
      </c>
      <c r="Y3361" s="21">
        <f t="shared" si="348"/>
        <v>2</v>
      </c>
      <c r="Z3361" s="21" t="str">
        <f t="shared" si="349"/>
        <v>Saturday</v>
      </c>
      <c r="AA3361" s="21" t="str">
        <f t="shared" si="350"/>
        <v>Monday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3361</v>
      </c>
      <c r="B3362" s="21" t="s">
        <v>4841</v>
      </c>
      <c r="C3362" s="30">
        <v>45933</v>
      </c>
      <c r="D3362" s="30">
        <v>45938</v>
      </c>
      <c r="E3362" s="47">
        <v>183.4</v>
      </c>
      <c r="F3362" s="47">
        <f t="shared" si="345"/>
        <v>16139.2</v>
      </c>
      <c r="G3362" s="48">
        <f t="shared" si="346"/>
        <v>48417.600000000006</v>
      </c>
      <c r="H3362" s="21">
        <v>366608</v>
      </c>
      <c r="I3362" s="21" t="s">
        <v>4773</v>
      </c>
      <c r="J3362" s="21">
        <v>3</v>
      </c>
      <c r="K3362" s="21">
        <v>3</v>
      </c>
      <c r="L3362" s="21">
        <f t="shared" si="347"/>
        <v>0</v>
      </c>
      <c r="M3362" s="21" t="s">
        <v>5005</v>
      </c>
      <c r="N3362" s="30">
        <v>45941</v>
      </c>
      <c r="O3362" s="48">
        <v>85281</v>
      </c>
      <c r="P3362" s="21" t="s">
        <v>2170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8"/>
        <v>3</v>
      </c>
      <c r="Z3362" s="21" t="str">
        <f t="shared" si="349"/>
        <v>Saturday</v>
      </c>
      <c r="AA3362" s="21" t="str">
        <f t="shared" si="350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3362</v>
      </c>
      <c r="B3363" s="21" t="s">
        <v>4841</v>
      </c>
      <c r="C3363" s="30">
        <v>45933</v>
      </c>
      <c r="D3363" s="30">
        <v>45938</v>
      </c>
      <c r="E3363" s="47">
        <v>254.1</v>
      </c>
      <c r="F3363" s="47">
        <f t="shared" si="345"/>
        <v>22360.799999999999</v>
      </c>
      <c r="G3363" s="48">
        <f t="shared" si="346"/>
        <v>22360.799999999999</v>
      </c>
      <c r="H3363" s="21">
        <v>366914</v>
      </c>
      <c r="I3363" s="21" t="s">
        <v>4795</v>
      </c>
      <c r="J3363" s="21">
        <v>1</v>
      </c>
      <c r="K3363" s="21">
        <v>1</v>
      </c>
      <c r="L3363" s="21">
        <f t="shared" si="347"/>
        <v>0</v>
      </c>
      <c r="M3363" s="21" t="s">
        <v>4994</v>
      </c>
      <c r="N3363" s="30">
        <v>45941</v>
      </c>
      <c r="O3363" s="48">
        <v>39385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48"/>
        <v>3</v>
      </c>
      <c r="Z3363" s="21" t="str">
        <f t="shared" si="349"/>
        <v>Saturday</v>
      </c>
      <c r="AA3363" s="21" t="str">
        <f t="shared" si="350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3363</v>
      </c>
      <c r="B3364" s="21" t="s">
        <v>4841</v>
      </c>
      <c r="C3364" s="30">
        <v>45933</v>
      </c>
      <c r="D3364" s="30">
        <v>45938</v>
      </c>
      <c r="E3364" s="47">
        <v>96.6</v>
      </c>
      <c r="F3364" s="47">
        <f t="shared" si="345"/>
        <v>8500.7999999999993</v>
      </c>
      <c r="G3364" s="48">
        <f t="shared" si="346"/>
        <v>17001.599999999999</v>
      </c>
      <c r="H3364" s="21">
        <v>368508</v>
      </c>
      <c r="I3364" s="21" t="s">
        <v>4796</v>
      </c>
      <c r="J3364" s="21">
        <v>2</v>
      </c>
      <c r="K3364" s="21">
        <v>2</v>
      </c>
      <c r="L3364" s="21">
        <f t="shared" si="347"/>
        <v>0</v>
      </c>
      <c r="M3364" s="21" t="s">
        <v>4869</v>
      </c>
      <c r="N3364" s="30">
        <v>45939</v>
      </c>
      <c r="O3364" s="48">
        <v>26496</v>
      </c>
      <c r="P3364" s="21" t="s">
        <v>208</v>
      </c>
      <c r="Q3364" s="21" t="s">
        <v>1127</v>
      </c>
      <c r="R3364" s="21" t="s">
        <v>1127</v>
      </c>
      <c r="S3364" s="3">
        <v>4</v>
      </c>
      <c r="T3364" s="37"/>
      <c r="U3364" s="21" t="s">
        <v>18</v>
      </c>
      <c r="V3364" s="21" t="str">
        <f>VLOOKUP(P3364,'Customer List'!B:C,2,)</f>
        <v>Delhi</v>
      </c>
      <c r="W3364" s="38"/>
      <c r="X3364" s="30">
        <f>IF(OR(R3364 = "PRIYANKA MADAM", R3364 = "DEEPAK", R3364 = "PORTER"),N3364,"")</f>
        <v>45939</v>
      </c>
      <c r="Y3364" s="21">
        <f t="shared" si="348"/>
        <v>0</v>
      </c>
      <c r="Z3364" s="21" t="str">
        <f t="shared" si="349"/>
        <v>Thursday</v>
      </c>
      <c r="AA3364" s="21" t="str">
        <f t="shared" si="350"/>
        <v>Thursday</v>
      </c>
      <c r="AB3364" s="21" t="str">
        <f>VLOOKUP(U3364,'Currency Sheet'!A:C,3,)</f>
        <v>DOLLAR</v>
      </c>
      <c r="AC3364" s="42" t="str">
        <f>VLOOKUP(P3364,'Customer List'!B:D,3,)</f>
        <v>Local</v>
      </c>
    </row>
    <row r="3365" spans="1:29" x14ac:dyDescent="0.25">
      <c r="A3365" s="21">
        <v>3364</v>
      </c>
      <c r="B3365" s="21" t="s">
        <v>4841</v>
      </c>
      <c r="C3365" s="30">
        <v>45933</v>
      </c>
      <c r="D3365" s="30">
        <v>45938</v>
      </c>
      <c r="E3365" s="47">
        <v>107.8</v>
      </c>
      <c r="F3365" s="47">
        <f t="shared" si="345"/>
        <v>9486.4</v>
      </c>
      <c r="G3365" s="48">
        <f t="shared" si="346"/>
        <v>9486.4</v>
      </c>
      <c r="H3365" s="21">
        <v>369905</v>
      </c>
      <c r="I3365" s="21" t="s">
        <v>4797</v>
      </c>
      <c r="J3365" s="21">
        <v>1</v>
      </c>
      <c r="K3365" s="21">
        <v>1</v>
      </c>
      <c r="L3365" s="21">
        <f t="shared" si="347"/>
        <v>0</v>
      </c>
      <c r="M3365" s="21" t="s">
        <v>5022</v>
      </c>
      <c r="N3365" s="30">
        <v>45941</v>
      </c>
      <c r="O3365" s="48">
        <v>13167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8"/>
        <v>4</v>
      </c>
      <c r="Z3365" s="21" t="str">
        <f t="shared" si="349"/>
        <v>Saturday</v>
      </c>
      <c r="AA3365" s="21" t="str">
        <f t="shared" si="350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3365</v>
      </c>
      <c r="B3366" s="21" t="s">
        <v>4841</v>
      </c>
      <c r="C3366" s="30">
        <v>45933</v>
      </c>
      <c r="D3366" s="30">
        <v>45938</v>
      </c>
      <c r="E3366" s="47">
        <v>82.6</v>
      </c>
      <c r="F3366" s="47">
        <f t="shared" si="345"/>
        <v>7268.7999999999993</v>
      </c>
      <c r="G3366" s="48">
        <f t="shared" si="346"/>
        <v>7268.7999999999993</v>
      </c>
      <c r="H3366" s="21">
        <v>398202</v>
      </c>
      <c r="I3366" s="21" t="s">
        <v>4798</v>
      </c>
      <c r="J3366" s="21">
        <v>1</v>
      </c>
      <c r="K3366" s="21">
        <v>1</v>
      </c>
      <c r="L3366" s="21">
        <f t="shared" si="347"/>
        <v>0</v>
      </c>
      <c r="M3366" s="21" t="s">
        <v>5022</v>
      </c>
      <c r="N3366" s="30">
        <v>45941</v>
      </c>
      <c r="O3366" s="48">
        <v>10089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48"/>
        <v>4</v>
      </c>
      <c r="Z3366" s="21" t="str">
        <f t="shared" si="349"/>
        <v>Saturday</v>
      </c>
      <c r="AA3366" s="21" t="str">
        <f t="shared" si="350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3366</v>
      </c>
      <c r="B3367" s="21" t="s">
        <v>4841</v>
      </c>
      <c r="C3367" s="30">
        <v>45933</v>
      </c>
      <c r="D3367" s="30">
        <v>45938</v>
      </c>
      <c r="E3367" s="47">
        <v>61.6</v>
      </c>
      <c r="F3367" s="47">
        <f t="shared" si="345"/>
        <v>5420.8</v>
      </c>
      <c r="G3367" s="48">
        <f t="shared" si="346"/>
        <v>5420.8</v>
      </c>
      <c r="H3367" s="21">
        <v>400120</v>
      </c>
      <c r="I3367" s="21" t="s">
        <v>4799</v>
      </c>
      <c r="J3367" s="21">
        <v>1</v>
      </c>
      <c r="K3367" s="21">
        <v>1</v>
      </c>
      <c r="L3367" s="21">
        <f t="shared" si="347"/>
        <v>0</v>
      </c>
      <c r="M3367" s="21" t="s">
        <v>4993</v>
      </c>
      <c r="N3367" s="30">
        <v>45941</v>
      </c>
      <c r="O3367" s="48">
        <v>9548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8"/>
        <v>3</v>
      </c>
      <c r="Z3367" s="21" t="str">
        <f t="shared" si="349"/>
        <v>Saturday</v>
      </c>
      <c r="AA3367" s="21" t="str">
        <f t="shared" si="350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3367</v>
      </c>
      <c r="B3368" s="21" t="s">
        <v>4841</v>
      </c>
      <c r="C3368" s="30">
        <v>45933</v>
      </c>
      <c r="D3368" s="30">
        <v>45938</v>
      </c>
      <c r="E3368" s="47">
        <v>125.3</v>
      </c>
      <c r="F3368" s="47">
        <f t="shared" si="345"/>
        <v>11026.4</v>
      </c>
      <c r="G3368" s="48">
        <f t="shared" si="346"/>
        <v>22052.799999999999</v>
      </c>
      <c r="H3368" s="21">
        <v>400126</v>
      </c>
      <c r="I3368" s="21" t="s">
        <v>4799</v>
      </c>
      <c r="J3368" s="21">
        <v>2</v>
      </c>
      <c r="K3368" s="21">
        <v>2</v>
      </c>
      <c r="L3368" s="21">
        <f t="shared" si="347"/>
        <v>0</v>
      </c>
      <c r="M3368" s="21" t="s">
        <v>5002</v>
      </c>
      <c r="N3368" s="30">
        <v>45941</v>
      </c>
      <c r="O3368" s="48">
        <v>38843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8"/>
        <v>3</v>
      </c>
      <c r="Z3368" s="21" t="str">
        <f t="shared" si="349"/>
        <v>Saturday</v>
      </c>
      <c r="AA3368" s="21" t="str">
        <f t="shared" si="350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3368</v>
      </c>
      <c r="B3369" s="21" t="s">
        <v>4841</v>
      </c>
      <c r="C3369" s="30">
        <v>45933</v>
      </c>
      <c r="D3369" s="30">
        <v>45938</v>
      </c>
      <c r="E3369" s="47">
        <v>135.1</v>
      </c>
      <c r="F3369" s="47">
        <f t="shared" si="345"/>
        <v>11888.8</v>
      </c>
      <c r="G3369" s="48">
        <f t="shared" si="346"/>
        <v>23777.599999999999</v>
      </c>
      <c r="H3369" s="21">
        <v>400144</v>
      </c>
      <c r="I3369" s="21" t="s">
        <v>4799</v>
      </c>
      <c r="J3369" s="21">
        <v>2</v>
      </c>
      <c r="K3369" s="21">
        <v>2</v>
      </c>
      <c r="L3369" s="21">
        <f t="shared" si="347"/>
        <v>0</v>
      </c>
      <c r="M3369" s="21" t="s">
        <v>5007</v>
      </c>
      <c r="N3369" s="30">
        <v>45941</v>
      </c>
      <c r="O3369" s="48">
        <v>41881</v>
      </c>
      <c r="P3369" s="21" t="s">
        <v>2170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48"/>
        <v>3</v>
      </c>
      <c r="Z3369" s="21" t="str">
        <f t="shared" si="349"/>
        <v>Saturday</v>
      </c>
      <c r="AA3369" s="21" t="str">
        <f t="shared" si="350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3369</v>
      </c>
      <c r="B3370" s="21" t="s">
        <v>4841</v>
      </c>
      <c r="C3370" s="30">
        <v>45933</v>
      </c>
      <c r="D3370" s="30">
        <v>45938</v>
      </c>
      <c r="E3370" s="47">
        <v>144.75</v>
      </c>
      <c r="F3370" s="47">
        <f t="shared" si="345"/>
        <v>12738</v>
      </c>
      <c r="G3370" s="48">
        <f t="shared" si="346"/>
        <v>12738</v>
      </c>
      <c r="H3370" s="21">
        <v>400171</v>
      </c>
      <c r="I3370" s="21" t="s">
        <v>4799</v>
      </c>
      <c r="J3370" s="21">
        <v>1</v>
      </c>
      <c r="K3370" s="21">
        <v>1</v>
      </c>
      <c r="L3370" s="21">
        <f t="shared" si="347"/>
        <v>0</v>
      </c>
      <c r="M3370" s="21" t="s">
        <v>5012</v>
      </c>
      <c r="N3370" s="30">
        <v>45941</v>
      </c>
      <c r="O3370" s="48">
        <v>20940.5</v>
      </c>
      <c r="P3370" s="21" t="s">
        <v>2046</v>
      </c>
      <c r="Q3370" s="21">
        <v>58156813050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Banglore</v>
      </c>
      <c r="W3370" s="38"/>
      <c r="X3370" s="30">
        <v>45943</v>
      </c>
      <c r="Y3370" s="21">
        <f t="shared" si="348"/>
        <v>2</v>
      </c>
      <c r="Z3370" s="21" t="str">
        <f t="shared" si="349"/>
        <v>Saturday</v>
      </c>
      <c r="AA3370" s="21" t="str">
        <f t="shared" si="350"/>
        <v>Monday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3370</v>
      </c>
      <c r="B3371" s="21" t="s">
        <v>4841</v>
      </c>
      <c r="C3371" s="30">
        <v>45933</v>
      </c>
      <c r="D3371" s="30">
        <v>45938</v>
      </c>
      <c r="E3371" s="47">
        <v>147.69999999999999</v>
      </c>
      <c r="F3371" s="47">
        <f t="shared" si="345"/>
        <v>12997.599999999999</v>
      </c>
      <c r="G3371" s="48">
        <f t="shared" si="346"/>
        <v>25995.199999999997</v>
      </c>
      <c r="H3371" s="21">
        <v>400250</v>
      </c>
      <c r="I3371" s="21" t="s">
        <v>4800</v>
      </c>
      <c r="J3371" s="21">
        <v>2</v>
      </c>
      <c r="K3371" s="21">
        <v>2</v>
      </c>
      <c r="L3371" s="21">
        <f t="shared" si="347"/>
        <v>0</v>
      </c>
      <c r="M3371" s="21" t="s">
        <v>5007</v>
      </c>
      <c r="N3371" s="30">
        <v>45941</v>
      </c>
      <c r="O3371" s="48">
        <v>45787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8"/>
        <v>3</v>
      </c>
      <c r="Z3371" s="21" t="str">
        <f t="shared" si="349"/>
        <v>Saturday</v>
      </c>
      <c r="AA3371" s="21" t="str">
        <f t="shared" si="350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3371</v>
      </c>
      <c r="B3372" s="21" t="s">
        <v>4841</v>
      </c>
      <c r="C3372" s="30">
        <v>45933</v>
      </c>
      <c r="D3372" s="30">
        <v>45938</v>
      </c>
      <c r="E3372" s="47">
        <v>309.75</v>
      </c>
      <c r="F3372" s="47">
        <f t="shared" si="345"/>
        <v>27258</v>
      </c>
      <c r="G3372" s="48">
        <f t="shared" si="346"/>
        <v>54516</v>
      </c>
      <c r="H3372" s="21">
        <v>400266</v>
      </c>
      <c r="I3372" s="21" t="s">
        <v>4800</v>
      </c>
      <c r="J3372" s="21">
        <v>2</v>
      </c>
      <c r="K3372" s="21">
        <v>2</v>
      </c>
      <c r="L3372" s="21">
        <f t="shared" si="347"/>
        <v>0</v>
      </c>
      <c r="M3372" s="21" t="s">
        <v>5007</v>
      </c>
      <c r="N3372" s="30">
        <v>45941</v>
      </c>
      <c r="O3372" s="48">
        <v>89621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8"/>
        <v>3</v>
      </c>
      <c r="Z3372" s="21" t="str">
        <f t="shared" si="349"/>
        <v>Saturday</v>
      </c>
      <c r="AA3372" s="21" t="str">
        <f t="shared" si="350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3372</v>
      </c>
      <c r="B3373" s="21" t="s">
        <v>4841</v>
      </c>
      <c r="C3373" s="30">
        <v>45933</v>
      </c>
      <c r="D3373" s="30">
        <v>45938</v>
      </c>
      <c r="E3373" s="47">
        <v>301.5</v>
      </c>
      <c r="F3373" s="47">
        <f t="shared" si="345"/>
        <v>26532</v>
      </c>
      <c r="G3373" s="48">
        <f t="shared" si="346"/>
        <v>53064</v>
      </c>
      <c r="H3373" s="21">
        <v>400268</v>
      </c>
      <c r="I3373" s="21" t="s">
        <v>4800</v>
      </c>
      <c r="J3373" s="21">
        <v>2</v>
      </c>
      <c r="K3373" s="21">
        <v>2</v>
      </c>
      <c r="L3373" s="21">
        <f t="shared" si="347"/>
        <v>0</v>
      </c>
      <c r="M3373" s="21" t="s">
        <v>5007</v>
      </c>
      <c r="N3373" s="30">
        <v>45941</v>
      </c>
      <c r="O3373" s="48">
        <v>87234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8"/>
        <v>3</v>
      </c>
      <c r="Z3373" s="21" t="str">
        <f t="shared" si="349"/>
        <v>Saturday</v>
      </c>
      <c r="AA3373" s="21" t="str">
        <f t="shared" si="350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3373</v>
      </c>
      <c r="B3374" s="21" t="s">
        <v>4841</v>
      </c>
      <c r="C3374" s="30">
        <v>45933</v>
      </c>
      <c r="D3374" s="30">
        <v>45938</v>
      </c>
      <c r="E3374" s="47">
        <v>268.5</v>
      </c>
      <c r="F3374" s="47">
        <f t="shared" si="345"/>
        <v>23628</v>
      </c>
      <c r="G3374" s="48">
        <f t="shared" si="346"/>
        <v>47256</v>
      </c>
      <c r="H3374" s="21">
        <v>400342</v>
      </c>
      <c r="I3374" s="21" t="s">
        <v>4801</v>
      </c>
      <c r="J3374" s="21">
        <v>2</v>
      </c>
      <c r="K3374" s="21">
        <v>2</v>
      </c>
      <c r="L3374" s="21">
        <f t="shared" si="347"/>
        <v>0</v>
      </c>
      <c r="M3374" s="21" t="s">
        <v>5007</v>
      </c>
      <c r="N3374" s="30">
        <v>45941</v>
      </c>
      <c r="O3374" s="48">
        <v>77686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48"/>
        <v>3</v>
      </c>
      <c r="Z3374" s="21" t="str">
        <f t="shared" si="349"/>
        <v>Saturday</v>
      </c>
      <c r="AA3374" s="21" t="str">
        <f t="shared" si="350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3374</v>
      </c>
      <c r="B3375" s="21" t="s">
        <v>4841</v>
      </c>
      <c r="C3375" s="30">
        <v>45933</v>
      </c>
      <c r="D3375" s="30">
        <v>45938</v>
      </c>
      <c r="E3375" s="47">
        <v>153</v>
      </c>
      <c r="F3375" s="47">
        <f t="shared" si="345"/>
        <v>13464</v>
      </c>
      <c r="G3375" s="48">
        <f t="shared" si="346"/>
        <v>13464</v>
      </c>
      <c r="H3375" s="21">
        <v>400647</v>
      </c>
      <c r="I3375" s="21" t="s">
        <v>4802</v>
      </c>
      <c r="J3375" s="21">
        <v>1</v>
      </c>
      <c r="K3375" s="21">
        <v>1</v>
      </c>
      <c r="L3375" s="21">
        <f t="shared" si="347"/>
        <v>0</v>
      </c>
      <c r="M3375" s="21" t="s">
        <v>5022</v>
      </c>
      <c r="N3375" s="30">
        <v>45941</v>
      </c>
      <c r="O3375" s="48">
        <v>17442</v>
      </c>
      <c r="P3375" s="21" t="s">
        <v>617</v>
      </c>
      <c r="Q3375" s="21">
        <v>58156839753</v>
      </c>
      <c r="R3375" s="30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Bhuvneshwar</v>
      </c>
      <c r="W3375" s="38"/>
      <c r="X3375" s="30">
        <v>45945</v>
      </c>
      <c r="Y3375" s="21">
        <f t="shared" si="348"/>
        <v>4</v>
      </c>
      <c r="Z3375" s="21" t="str">
        <f t="shared" si="349"/>
        <v>Saturday</v>
      </c>
      <c r="AA3375" s="21" t="str">
        <f t="shared" si="350"/>
        <v>Wednesday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3375</v>
      </c>
      <c r="B3376" s="21" t="s">
        <v>4841</v>
      </c>
      <c r="C3376" s="30">
        <v>45933</v>
      </c>
      <c r="D3376" s="30">
        <v>45938</v>
      </c>
      <c r="E3376" s="47">
        <v>186</v>
      </c>
      <c r="F3376" s="47">
        <f t="shared" si="345"/>
        <v>16368</v>
      </c>
      <c r="G3376" s="48">
        <f t="shared" si="346"/>
        <v>16368</v>
      </c>
      <c r="H3376" s="21">
        <v>400655</v>
      </c>
      <c r="I3376" s="21" t="s">
        <v>4802</v>
      </c>
      <c r="J3376" s="21">
        <v>1</v>
      </c>
      <c r="K3376" s="21">
        <v>1</v>
      </c>
      <c r="L3376" s="21">
        <f t="shared" si="347"/>
        <v>0</v>
      </c>
      <c r="M3376" s="21" t="s">
        <v>5012</v>
      </c>
      <c r="N3376" s="30">
        <v>45941</v>
      </c>
      <c r="O3376" s="48">
        <v>26908</v>
      </c>
      <c r="P3376" s="21" t="s">
        <v>2046</v>
      </c>
      <c r="Q3376" s="21">
        <v>58156813050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Banglore</v>
      </c>
      <c r="W3376" s="38"/>
      <c r="X3376" s="30">
        <v>45943</v>
      </c>
      <c r="Y3376" s="21">
        <f t="shared" si="348"/>
        <v>2</v>
      </c>
      <c r="Z3376" s="21" t="str">
        <f t="shared" si="349"/>
        <v>Saturday</v>
      </c>
      <c r="AA3376" s="21" t="str">
        <f t="shared" si="350"/>
        <v>Monday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3376</v>
      </c>
      <c r="B3377" s="21" t="s">
        <v>4841</v>
      </c>
      <c r="C3377" s="30">
        <v>45933</v>
      </c>
      <c r="D3377" s="30">
        <v>45938</v>
      </c>
      <c r="E3377" s="47">
        <v>219</v>
      </c>
      <c r="F3377" s="47">
        <f t="shared" si="345"/>
        <v>19272</v>
      </c>
      <c r="G3377" s="48">
        <f t="shared" si="346"/>
        <v>38544</v>
      </c>
      <c r="H3377" s="21">
        <v>402607</v>
      </c>
      <c r="I3377" s="21" t="s">
        <v>4803</v>
      </c>
      <c r="J3377" s="21">
        <v>2</v>
      </c>
      <c r="K3377" s="21">
        <v>2</v>
      </c>
      <c r="L3377" s="21">
        <f t="shared" si="347"/>
        <v>0</v>
      </c>
      <c r="M3377" s="21" t="s">
        <v>5007</v>
      </c>
      <c r="N3377" s="30">
        <v>45941</v>
      </c>
      <c r="O3377" s="48">
        <v>63364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8"/>
        <v>3</v>
      </c>
      <c r="Z3377" s="21" t="str">
        <f t="shared" si="349"/>
        <v>Saturday</v>
      </c>
      <c r="AA3377" s="21" t="str">
        <f t="shared" si="350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3377</v>
      </c>
      <c r="B3378" s="21" t="s">
        <v>4841</v>
      </c>
      <c r="C3378" s="30">
        <v>45933</v>
      </c>
      <c r="D3378" s="30">
        <v>45938</v>
      </c>
      <c r="E3378" s="47">
        <v>311.5</v>
      </c>
      <c r="F3378" s="47">
        <f t="shared" si="345"/>
        <v>27412</v>
      </c>
      <c r="G3378" s="48">
        <f t="shared" si="346"/>
        <v>54824</v>
      </c>
      <c r="H3378" s="21">
        <v>403504</v>
      </c>
      <c r="I3378" s="21" t="s">
        <v>4804</v>
      </c>
      <c r="J3378" s="21">
        <v>2</v>
      </c>
      <c r="K3378" s="21">
        <v>2</v>
      </c>
      <c r="L3378" s="21">
        <f t="shared" si="347"/>
        <v>0</v>
      </c>
      <c r="M3378" s="21" t="s">
        <v>5007</v>
      </c>
      <c r="N3378" s="30">
        <v>45941</v>
      </c>
      <c r="O3378" s="48">
        <v>96565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48"/>
        <v>3</v>
      </c>
      <c r="Z3378" s="21" t="str">
        <f t="shared" si="349"/>
        <v>Saturday</v>
      </c>
      <c r="AA3378" s="21" t="str">
        <f t="shared" si="350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3378</v>
      </c>
      <c r="B3379" s="21" t="s">
        <v>4841</v>
      </c>
      <c r="C3379" s="30">
        <v>45933</v>
      </c>
      <c r="D3379" s="30">
        <v>45938</v>
      </c>
      <c r="E3379" s="47">
        <v>82.6</v>
      </c>
      <c r="F3379" s="47">
        <f t="shared" si="345"/>
        <v>7268.7999999999993</v>
      </c>
      <c r="G3379" s="48">
        <f t="shared" si="346"/>
        <v>7268.7999999999993</v>
      </c>
      <c r="H3379" s="21">
        <v>405202</v>
      </c>
      <c r="I3379" s="21" t="s">
        <v>4805</v>
      </c>
      <c r="J3379" s="21">
        <v>1</v>
      </c>
      <c r="K3379" s="21">
        <v>1</v>
      </c>
      <c r="L3379" s="21">
        <f t="shared" si="347"/>
        <v>0</v>
      </c>
      <c r="M3379" s="21" t="s">
        <v>5017</v>
      </c>
      <c r="N3379" s="30">
        <v>45941</v>
      </c>
      <c r="O3379" s="48">
        <v>12036</v>
      </c>
      <c r="P3379" s="21" t="s">
        <v>621</v>
      </c>
      <c r="Q3379" s="21">
        <v>58156809782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Hyderabad</v>
      </c>
      <c r="W3379" s="38"/>
      <c r="X3379" s="30">
        <v>45943</v>
      </c>
      <c r="Y3379" s="21">
        <f t="shared" si="348"/>
        <v>2</v>
      </c>
      <c r="Z3379" s="21" t="str">
        <f t="shared" si="349"/>
        <v>Saturday</v>
      </c>
      <c r="AA3379" s="21" t="str">
        <f t="shared" si="350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3379</v>
      </c>
      <c r="B3380" s="21" t="s">
        <v>4841</v>
      </c>
      <c r="C3380" s="30">
        <v>45933</v>
      </c>
      <c r="D3380" s="30">
        <v>45938</v>
      </c>
      <c r="E3380" s="47">
        <v>127.4</v>
      </c>
      <c r="F3380" s="47">
        <f t="shared" si="345"/>
        <v>11211.2</v>
      </c>
      <c r="G3380" s="48">
        <f t="shared" si="346"/>
        <v>11211.2</v>
      </c>
      <c r="H3380" s="21">
        <v>405301</v>
      </c>
      <c r="I3380" s="21" t="s">
        <v>4806</v>
      </c>
      <c r="J3380" s="21">
        <v>1</v>
      </c>
      <c r="K3380" s="21">
        <v>1</v>
      </c>
      <c r="L3380" s="21">
        <f t="shared" si="347"/>
        <v>0</v>
      </c>
      <c r="M3380" s="21" t="s">
        <v>5022</v>
      </c>
      <c r="N3380" s="30">
        <v>45941</v>
      </c>
      <c r="O3380" s="48">
        <v>15561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48"/>
        <v>4</v>
      </c>
      <c r="Z3380" s="21" t="str">
        <f t="shared" si="349"/>
        <v>Saturday</v>
      </c>
      <c r="AA3380" s="21" t="str">
        <f t="shared" si="350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3380</v>
      </c>
      <c r="B3381" s="21" t="s">
        <v>4841</v>
      </c>
      <c r="C3381" s="30">
        <v>45933</v>
      </c>
      <c r="D3381" s="30">
        <v>45938</v>
      </c>
      <c r="E3381" s="47">
        <v>153</v>
      </c>
      <c r="F3381" s="47">
        <f t="shared" si="345"/>
        <v>13464</v>
      </c>
      <c r="G3381" s="48">
        <f t="shared" si="346"/>
        <v>26928</v>
      </c>
      <c r="H3381" s="21">
        <v>405317</v>
      </c>
      <c r="I3381" s="21" t="s">
        <v>4806</v>
      </c>
      <c r="J3381" s="21">
        <v>2</v>
      </c>
      <c r="K3381" s="21">
        <v>2</v>
      </c>
      <c r="L3381" s="21">
        <f t="shared" si="347"/>
        <v>0</v>
      </c>
      <c r="M3381" s="21" t="s">
        <v>5014</v>
      </c>
      <c r="N3381" s="30">
        <v>45941</v>
      </c>
      <c r="O3381" s="48">
        <v>43003.199999999997</v>
      </c>
      <c r="P3381" s="21" t="s">
        <v>4840</v>
      </c>
      <c r="Q3381" s="21">
        <v>58156808990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Mumbai</v>
      </c>
      <c r="W3381" s="38"/>
      <c r="X3381" s="30">
        <v>45943</v>
      </c>
      <c r="Y3381" s="21">
        <f t="shared" si="348"/>
        <v>2</v>
      </c>
      <c r="Z3381" s="21" t="str">
        <f t="shared" si="349"/>
        <v>Saturday</v>
      </c>
      <c r="AA3381" s="21" t="str">
        <f t="shared" si="350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3381</v>
      </c>
      <c r="B3382" s="21" t="s">
        <v>4841</v>
      </c>
      <c r="C3382" s="30">
        <v>45933</v>
      </c>
      <c r="D3382" s="30">
        <v>45938</v>
      </c>
      <c r="E3382" s="47">
        <v>58.1</v>
      </c>
      <c r="F3382" s="47">
        <f t="shared" si="345"/>
        <v>5112.8</v>
      </c>
      <c r="G3382" s="48">
        <f t="shared" si="346"/>
        <v>5112.8</v>
      </c>
      <c r="H3382" s="21">
        <v>406403</v>
      </c>
      <c r="I3382" s="21" t="s">
        <v>4807</v>
      </c>
      <c r="J3382" s="21">
        <v>1</v>
      </c>
      <c r="K3382" s="21">
        <v>1</v>
      </c>
      <c r="L3382" s="21">
        <f t="shared" si="347"/>
        <v>0</v>
      </c>
      <c r="M3382" s="21" t="s">
        <v>4971</v>
      </c>
      <c r="N3382" s="30">
        <v>45940</v>
      </c>
      <c r="O3382" s="48">
        <v>9641.25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"DEEPAK", R3382 = "PORTER"),N3382,"")</f>
        <v>45940</v>
      </c>
      <c r="Y3382" s="21">
        <f t="shared" si="348"/>
        <v>0</v>
      </c>
      <c r="Z3382" s="21" t="str">
        <f t="shared" si="349"/>
        <v>Friday</v>
      </c>
      <c r="AA3382" s="21" t="str">
        <f t="shared" si="350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x14ac:dyDescent="0.25">
      <c r="A3383" s="21">
        <v>3382</v>
      </c>
      <c r="B3383" s="21" t="s">
        <v>4841</v>
      </c>
      <c r="C3383" s="30">
        <v>45933</v>
      </c>
      <c r="D3383" s="30">
        <v>45938</v>
      </c>
      <c r="E3383" s="47">
        <v>72.8</v>
      </c>
      <c r="F3383" s="47">
        <f t="shared" si="345"/>
        <v>6406.4</v>
      </c>
      <c r="G3383" s="48">
        <f t="shared" si="346"/>
        <v>6406.4</v>
      </c>
      <c r="H3383" s="21">
        <v>406421</v>
      </c>
      <c r="I3383" s="21" t="s">
        <v>4807</v>
      </c>
      <c r="J3383" s="21">
        <v>1</v>
      </c>
      <c r="K3383" s="21">
        <v>1</v>
      </c>
      <c r="L3383" s="21">
        <f t="shared" si="347"/>
        <v>0</v>
      </c>
      <c r="M3383" s="21" t="s">
        <v>4971</v>
      </c>
      <c r="N3383" s="30">
        <v>45940</v>
      </c>
      <c r="O3383" s="48">
        <v>12090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"DEEPAK"), N3383, "")</f>
        <v>45940</v>
      </c>
      <c r="Y3383" s="21">
        <f t="shared" si="348"/>
        <v>0</v>
      </c>
      <c r="Z3383" s="21" t="str">
        <f t="shared" si="349"/>
        <v>Friday</v>
      </c>
      <c r="AA3383" s="21" t="str">
        <f t="shared" si="350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x14ac:dyDescent="0.25">
      <c r="A3384" s="21">
        <v>3383</v>
      </c>
      <c r="B3384" s="21" t="s">
        <v>4841</v>
      </c>
      <c r="C3384" s="30">
        <v>45933</v>
      </c>
      <c r="D3384" s="30">
        <v>45938</v>
      </c>
      <c r="E3384" s="47">
        <v>111.3</v>
      </c>
      <c r="F3384" s="47">
        <f t="shared" si="345"/>
        <v>9794.4</v>
      </c>
      <c r="G3384" s="48">
        <f t="shared" si="346"/>
        <v>9794.4</v>
      </c>
      <c r="H3384" s="21">
        <v>406502</v>
      </c>
      <c r="I3384" s="21" t="s">
        <v>4808</v>
      </c>
      <c r="J3384" s="21">
        <v>1</v>
      </c>
      <c r="K3384" s="21">
        <v>1</v>
      </c>
      <c r="L3384" s="21">
        <f t="shared" si="347"/>
        <v>0</v>
      </c>
      <c r="M3384" s="21" t="s">
        <v>5159</v>
      </c>
      <c r="N3384" s="30">
        <v>45943</v>
      </c>
      <c r="O3384" s="48">
        <v>18483.75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5158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8"/>
        <v>1</v>
      </c>
      <c r="Z3384" s="21" t="str">
        <f t="shared" si="349"/>
        <v>Monday</v>
      </c>
      <c r="AA3384" s="21" t="str">
        <f t="shared" si="350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3384</v>
      </c>
      <c r="B3385" s="21" t="s">
        <v>4841</v>
      </c>
      <c r="C3385" s="30">
        <v>45933</v>
      </c>
      <c r="D3385" s="30">
        <v>45938</v>
      </c>
      <c r="E3385" s="47">
        <v>119.7</v>
      </c>
      <c r="F3385" s="47">
        <f t="shared" si="345"/>
        <v>10533.6</v>
      </c>
      <c r="G3385" s="48">
        <f t="shared" si="346"/>
        <v>10533.6</v>
      </c>
      <c r="H3385" s="21">
        <v>406602</v>
      </c>
      <c r="I3385" s="21" t="s">
        <v>4809</v>
      </c>
      <c r="J3385" s="21">
        <v>1</v>
      </c>
      <c r="K3385" s="21">
        <v>1</v>
      </c>
      <c r="L3385" s="21">
        <f t="shared" si="347"/>
        <v>0</v>
      </c>
      <c r="M3385" s="21" t="s">
        <v>5159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5158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8"/>
        <v>1</v>
      </c>
      <c r="Z3385" s="21" t="str">
        <f t="shared" si="349"/>
        <v>Monday</v>
      </c>
      <c r="AA3385" s="21" t="str">
        <f t="shared" si="350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3385</v>
      </c>
      <c r="B3386" s="21" t="s">
        <v>4841</v>
      </c>
      <c r="C3386" s="30">
        <v>45933</v>
      </c>
      <c r="D3386" s="30">
        <v>45938</v>
      </c>
      <c r="E3386" s="47">
        <v>119.7</v>
      </c>
      <c r="F3386" s="47">
        <f t="shared" si="345"/>
        <v>10533.6</v>
      </c>
      <c r="G3386" s="48">
        <f t="shared" si="346"/>
        <v>10533.6</v>
      </c>
      <c r="H3386" s="21">
        <v>406702</v>
      </c>
      <c r="I3386" s="21" t="s">
        <v>4810</v>
      </c>
      <c r="J3386" s="21">
        <v>1</v>
      </c>
      <c r="K3386" s="21">
        <v>1</v>
      </c>
      <c r="L3386" s="21">
        <f t="shared" si="347"/>
        <v>0</v>
      </c>
      <c r="M3386" s="21" t="s">
        <v>5159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5158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8"/>
        <v>1</v>
      </c>
      <c r="Z3386" s="21" t="str">
        <f t="shared" si="349"/>
        <v>Monday</v>
      </c>
      <c r="AA3386" s="21" t="str">
        <f t="shared" si="350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3386</v>
      </c>
      <c r="B3387" s="21" t="s">
        <v>4841</v>
      </c>
      <c r="C3387" s="30">
        <v>45933</v>
      </c>
      <c r="D3387" s="30">
        <v>45938</v>
      </c>
      <c r="E3387" s="47">
        <v>119.7</v>
      </c>
      <c r="F3387" s="47">
        <f t="shared" si="345"/>
        <v>10533.6</v>
      </c>
      <c r="G3387" s="48">
        <f t="shared" si="346"/>
        <v>10533.6</v>
      </c>
      <c r="H3387" s="21">
        <v>406802</v>
      </c>
      <c r="I3387" s="21" t="s">
        <v>4811</v>
      </c>
      <c r="J3387" s="21">
        <v>1</v>
      </c>
      <c r="K3387" s="21">
        <v>1</v>
      </c>
      <c r="L3387" s="21">
        <f t="shared" si="347"/>
        <v>0</v>
      </c>
      <c r="M3387" s="21" t="s">
        <v>5159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5158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8"/>
        <v>1</v>
      </c>
      <c r="Z3387" s="21" t="str">
        <f t="shared" si="349"/>
        <v>Monday</v>
      </c>
      <c r="AA3387" s="21" t="str">
        <f t="shared" si="350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3387</v>
      </c>
      <c r="B3388" s="21" t="s">
        <v>4841</v>
      </c>
      <c r="C3388" s="30">
        <v>45933</v>
      </c>
      <c r="D3388" s="30">
        <v>45938</v>
      </c>
      <c r="E3388" s="47">
        <v>119.7</v>
      </c>
      <c r="F3388" s="47">
        <f t="shared" si="345"/>
        <v>10533.6</v>
      </c>
      <c r="G3388" s="48">
        <f t="shared" si="346"/>
        <v>10533.6</v>
      </c>
      <c r="H3388" s="21">
        <v>406902</v>
      </c>
      <c r="I3388" s="21" t="s">
        <v>4812</v>
      </c>
      <c r="J3388" s="21">
        <v>1</v>
      </c>
      <c r="K3388" s="21">
        <v>1</v>
      </c>
      <c r="L3388" s="21">
        <f t="shared" si="347"/>
        <v>0</v>
      </c>
      <c r="M3388" s="21" t="s">
        <v>5159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5158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8"/>
        <v>1</v>
      </c>
      <c r="Z3388" s="21" t="str">
        <f t="shared" si="349"/>
        <v>Monday</v>
      </c>
      <c r="AA3388" s="21" t="str">
        <f t="shared" si="350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3388</v>
      </c>
      <c r="B3389" s="21" t="s">
        <v>4841</v>
      </c>
      <c r="C3389" s="30">
        <v>45933</v>
      </c>
      <c r="D3389" s="30">
        <v>45938</v>
      </c>
      <c r="E3389" s="47">
        <v>119.7</v>
      </c>
      <c r="F3389" s="47">
        <f t="shared" si="345"/>
        <v>10533.6</v>
      </c>
      <c r="G3389" s="48">
        <f t="shared" si="346"/>
        <v>10533.6</v>
      </c>
      <c r="H3389" s="21">
        <v>407002</v>
      </c>
      <c r="I3389" s="21" t="s">
        <v>4813</v>
      </c>
      <c r="J3389" s="21">
        <v>1</v>
      </c>
      <c r="K3389" s="21">
        <v>1</v>
      </c>
      <c r="L3389" s="21">
        <f t="shared" si="347"/>
        <v>0</v>
      </c>
      <c r="M3389" s="21" t="s">
        <v>5159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5158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8"/>
        <v>1</v>
      </c>
      <c r="Z3389" s="21" t="str">
        <f t="shared" si="349"/>
        <v>Monday</v>
      </c>
      <c r="AA3389" s="21" t="str">
        <f t="shared" si="350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3389</v>
      </c>
      <c r="B3390" s="21" t="s">
        <v>4841</v>
      </c>
      <c r="C3390" s="30">
        <v>45933</v>
      </c>
      <c r="D3390" s="30">
        <v>45938</v>
      </c>
      <c r="E3390" s="47">
        <v>119.7</v>
      </c>
      <c r="F3390" s="47">
        <f t="shared" si="345"/>
        <v>10533.6</v>
      </c>
      <c r="G3390" s="48">
        <f t="shared" si="346"/>
        <v>10533.6</v>
      </c>
      <c r="H3390" s="21">
        <v>407102</v>
      </c>
      <c r="I3390" s="21" t="s">
        <v>4814</v>
      </c>
      <c r="J3390" s="21">
        <v>1</v>
      </c>
      <c r="K3390" s="21">
        <v>1</v>
      </c>
      <c r="L3390" s="21">
        <f t="shared" si="347"/>
        <v>0</v>
      </c>
      <c r="M3390" s="21" t="s">
        <v>5159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5158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48"/>
        <v>1</v>
      </c>
      <c r="Z3390" s="21" t="str">
        <f t="shared" si="349"/>
        <v>Monday</v>
      </c>
      <c r="AA3390" s="21" t="str">
        <f t="shared" si="350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3390</v>
      </c>
      <c r="B3391" s="21" t="s">
        <v>4841</v>
      </c>
      <c r="C3391" s="30">
        <v>45933</v>
      </c>
      <c r="D3391" s="30">
        <v>45938</v>
      </c>
      <c r="E3391" s="47">
        <v>149.80000000000001</v>
      </c>
      <c r="F3391" s="47">
        <f t="shared" si="345"/>
        <v>13182.400000000001</v>
      </c>
      <c r="G3391" s="48">
        <f t="shared" si="346"/>
        <v>13182.400000000001</v>
      </c>
      <c r="H3391" s="21">
        <v>410504</v>
      </c>
      <c r="I3391" s="21" t="s">
        <v>4815</v>
      </c>
      <c r="J3391" s="21">
        <v>1</v>
      </c>
      <c r="K3391" s="21">
        <v>1</v>
      </c>
      <c r="L3391" s="21">
        <f t="shared" si="347"/>
        <v>0</v>
      </c>
      <c r="M3391" s="21" t="s">
        <v>4988</v>
      </c>
      <c r="N3391" s="30">
        <v>45941</v>
      </c>
      <c r="O3391" s="48">
        <v>23219</v>
      </c>
      <c r="P3391" s="21" t="s">
        <v>630</v>
      </c>
      <c r="Q3391" s="21">
        <v>58156812615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Telangana</v>
      </c>
      <c r="W3391" s="38"/>
      <c r="X3391" s="30">
        <v>45943</v>
      </c>
      <c r="Y3391" s="21">
        <f t="shared" si="348"/>
        <v>2</v>
      </c>
      <c r="Z3391" s="21" t="str">
        <f t="shared" si="349"/>
        <v>Saturday</v>
      </c>
      <c r="AA3391" s="21" t="str">
        <f t="shared" si="350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3391</v>
      </c>
      <c r="B3392" s="21" t="s">
        <v>4841</v>
      </c>
      <c r="C3392" s="30">
        <v>45933</v>
      </c>
      <c r="D3392" s="30">
        <v>45938</v>
      </c>
      <c r="E3392" s="47">
        <v>21</v>
      </c>
      <c r="F3392" s="47">
        <f t="shared" si="345"/>
        <v>1848</v>
      </c>
      <c r="G3392" s="48">
        <f t="shared" si="346"/>
        <v>1848</v>
      </c>
      <c r="H3392" s="21">
        <v>420403</v>
      </c>
      <c r="I3392" s="21" t="s">
        <v>14</v>
      </c>
      <c r="J3392" s="21">
        <v>1</v>
      </c>
      <c r="K3392" s="21">
        <v>1</v>
      </c>
      <c r="L3392" s="21">
        <f t="shared" si="347"/>
        <v>0</v>
      </c>
      <c r="M3392" s="21" t="s">
        <v>5016</v>
      </c>
      <c r="N3392" s="30">
        <v>45941</v>
      </c>
      <c r="O3392" s="48">
        <v>3150</v>
      </c>
      <c r="P3392" s="21" t="s">
        <v>621</v>
      </c>
      <c r="Q3392" s="21">
        <v>58156809782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Hyderabad</v>
      </c>
      <c r="W3392" s="38"/>
      <c r="X3392" s="30">
        <v>45943</v>
      </c>
      <c r="Y3392" s="21">
        <f t="shared" si="348"/>
        <v>2</v>
      </c>
      <c r="Z3392" s="21" t="str">
        <f t="shared" si="349"/>
        <v>Saturday</v>
      </c>
      <c r="AA3392" s="21" t="str">
        <f t="shared" si="350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3392</v>
      </c>
      <c r="B3393" s="21" t="s">
        <v>4841</v>
      </c>
      <c r="C3393" s="30">
        <v>45933</v>
      </c>
      <c r="D3393" s="30">
        <v>45938</v>
      </c>
      <c r="E3393" s="47">
        <v>41.3</v>
      </c>
      <c r="F3393" s="47">
        <f t="shared" si="345"/>
        <v>3634.3999999999996</v>
      </c>
      <c r="G3393" s="48">
        <f t="shared" si="346"/>
        <v>18172</v>
      </c>
      <c r="H3393" s="21">
        <v>420404</v>
      </c>
      <c r="I3393" s="21" t="s">
        <v>14</v>
      </c>
      <c r="J3393" s="21">
        <v>5</v>
      </c>
      <c r="K3393" s="21">
        <v>5</v>
      </c>
      <c r="L3393" s="21">
        <f t="shared" si="347"/>
        <v>0</v>
      </c>
      <c r="M3393" s="21" t="s">
        <v>4996</v>
      </c>
      <c r="N3393" s="30">
        <v>45941</v>
      </c>
      <c r="O3393" s="48">
        <v>32007.5</v>
      </c>
      <c r="P3393" s="21" t="s">
        <v>2170</v>
      </c>
      <c r="Q3393" s="21">
        <v>58156842866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Gujrat</v>
      </c>
      <c r="W3393" s="38"/>
      <c r="X3393" s="30">
        <v>45944</v>
      </c>
      <c r="Y3393" s="21">
        <f t="shared" si="348"/>
        <v>3</v>
      </c>
      <c r="Z3393" s="21" t="str">
        <f t="shared" si="349"/>
        <v>Saturday</v>
      </c>
      <c r="AA3393" s="21" t="str">
        <f t="shared" si="350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3393</v>
      </c>
      <c r="B3394" s="21" t="s">
        <v>4841</v>
      </c>
      <c r="C3394" s="30">
        <v>45933</v>
      </c>
      <c r="D3394" s="30">
        <v>45938</v>
      </c>
      <c r="E3394" s="47">
        <v>41.3</v>
      </c>
      <c r="F3394" s="47">
        <f t="shared" si="345"/>
        <v>3634.3999999999996</v>
      </c>
      <c r="G3394" s="48">
        <f t="shared" si="346"/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si="347"/>
        <v>0</v>
      </c>
      <c r="M3394" s="21" t="s">
        <v>5022</v>
      </c>
      <c r="N3394" s="30">
        <v>45941</v>
      </c>
      <c r="O3394" s="48">
        <v>5044.5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48"/>
        <v>4</v>
      </c>
      <c r="Z3394" s="21" t="str">
        <f t="shared" si="349"/>
        <v>Saturday</v>
      </c>
      <c r="AA3394" s="21" t="str">
        <f t="shared" si="350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3394</v>
      </c>
      <c r="B3395" s="21" t="s">
        <v>4841</v>
      </c>
      <c r="C3395" s="30">
        <v>45933</v>
      </c>
      <c r="D3395" s="30">
        <v>45938</v>
      </c>
      <c r="E3395" s="47">
        <v>41.3</v>
      </c>
      <c r="F3395" s="47">
        <f t="shared" ref="F3395:F3458" si="351">IF(AB3395="DOLLAR",E3395*88,E3395)</f>
        <v>3634.3999999999996</v>
      </c>
      <c r="G3395" s="48">
        <f t="shared" ref="G3395:G3458" si="352">F3395*J3395</f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ref="L3395:L3458" si="353">J3395-K3395</f>
        <v>0</v>
      </c>
      <c r="M3395" s="21" t="s">
        <v>5016</v>
      </c>
      <c r="N3395" s="30">
        <v>45941</v>
      </c>
      <c r="O3395" s="48">
        <v>6195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ref="Y3395:Y3458" si="354">IF(X3395="", "", X3395-N3395)</f>
        <v>2</v>
      </c>
      <c r="Z3395" s="21" t="str">
        <f t="shared" ref="Z3395:Z3458" si="355">IF(N3395="", "", TEXT(N3395, "dddd"))</f>
        <v>Saturday</v>
      </c>
      <c r="AA3395" s="21" t="str">
        <f t="shared" ref="AA3395:AA3458" si="356">IF(X3395="", "", TEXT(X3395, "dddd"))</f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3395</v>
      </c>
      <c r="B3396" s="21" t="s">
        <v>4841</v>
      </c>
      <c r="C3396" s="30">
        <v>45933</v>
      </c>
      <c r="D3396" s="30">
        <v>45938</v>
      </c>
      <c r="E3396" s="47">
        <v>65.8</v>
      </c>
      <c r="F3396" s="47">
        <f t="shared" si="351"/>
        <v>5790.4</v>
      </c>
      <c r="G3396" s="48">
        <f t="shared" si="352"/>
        <v>5790.4</v>
      </c>
      <c r="H3396" s="21">
        <v>421002</v>
      </c>
      <c r="I3396" s="21" t="s">
        <v>4816</v>
      </c>
      <c r="J3396" s="21">
        <v>1</v>
      </c>
      <c r="K3396" s="21">
        <v>1</v>
      </c>
      <c r="L3396" s="21">
        <f t="shared" si="353"/>
        <v>0</v>
      </c>
      <c r="M3396" s="21" t="s">
        <v>5022</v>
      </c>
      <c r="N3396" s="30">
        <v>45941</v>
      </c>
      <c r="O3396" s="48">
        <v>8037</v>
      </c>
      <c r="P3396" s="21" t="s">
        <v>617</v>
      </c>
      <c r="Q3396" s="21">
        <v>58156839753</v>
      </c>
      <c r="R3396" s="30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Bhuvneshwar</v>
      </c>
      <c r="W3396" s="38"/>
      <c r="X3396" s="30">
        <v>45945</v>
      </c>
      <c r="Y3396" s="21">
        <f t="shared" si="354"/>
        <v>4</v>
      </c>
      <c r="Z3396" s="21" t="str">
        <f t="shared" si="355"/>
        <v>Saturday</v>
      </c>
      <c r="AA3396" s="21" t="str">
        <f t="shared" si="356"/>
        <v>Wednesday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3396</v>
      </c>
      <c r="B3397" s="21" t="s">
        <v>4841</v>
      </c>
      <c r="C3397" s="30">
        <v>45933</v>
      </c>
      <c r="D3397" s="30">
        <v>45938</v>
      </c>
      <c r="E3397" s="47">
        <v>29.4</v>
      </c>
      <c r="F3397" s="47">
        <f t="shared" si="351"/>
        <v>2587.1999999999998</v>
      </c>
      <c r="G3397" s="48">
        <f t="shared" si="352"/>
        <v>2587.1999999999998</v>
      </c>
      <c r="H3397" s="21">
        <v>421101</v>
      </c>
      <c r="I3397" s="21" t="s">
        <v>4817</v>
      </c>
      <c r="J3397" s="21">
        <v>1</v>
      </c>
      <c r="K3397" s="21">
        <v>1</v>
      </c>
      <c r="L3397" s="21">
        <f t="shared" si="353"/>
        <v>0</v>
      </c>
      <c r="M3397" s="21" t="s">
        <v>5021</v>
      </c>
      <c r="N3397" s="30">
        <v>45941</v>
      </c>
      <c r="O3397" s="48">
        <v>4426.8</v>
      </c>
      <c r="P3397" s="21" t="s">
        <v>165</v>
      </c>
      <c r="Q3397" s="21">
        <v>58156810375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Lucknow</v>
      </c>
      <c r="W3397" s="38"/>
      <c r="X3397" s="30">
        <v>45943</v>
      </c>
      <c r="Y3397" s="21">
        <f t="shared" si="354"/>
        <v>2</v>
      </c>
      <c r="Z3397" s="21" t="str">
        <f t="shared" si="355"/>
        <v>Saturday</v>
      </c>
      <c r="AA3397" s="21" t="str">
        <f t="shared" si="356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3397</v>
      </c>
      <c r="B3398" s="21" t="s">
        <v>4841</v>
      </c>
      <c r="C3398" s="30">
        <v>45933</v>
      </c>
      <c r="D3398" s="30">
        <v>45938</v>
      </c>
      <c r="E3398" s="47">
        <v>160.30000000000001</v>
      </c>
      <c r="F3398" s="47">
        <f t="shared" si="351"/>
        <v>14106.400000000001</v>
      </c>
      <c r="G3398" s="48">
        <f t="shared" si="352"/>
        <v>14106.400000000001</v>
      </c>
      <c r="H3398" s="21">
        <v>422302</v>
      </c>
      <c r="I3398" s="21" t="s">
        <v>1503</v>
      </c>
      <c r="J3398" s="21">
        <v>1</v>
      </c>
      <c r="K3398" s="21">
        <v>1</v>
      </c>
      <c r="L3398" s="21">
        <f t="shared" si="353"/>
        <v>0</v>
      </c>
      <c r="M3398" s="21" t="s">
        <v>5012</v>
      </c>
      <c r="N3398" s="30">
        <v>45941</v>
      </c>
      <c r="O3398" s="48">
        <v>34846.5</v>
      </c>
      <c r="P3398" s="21" t="s">
        <v>2046</v>
      </c>
      <c r="Q3398" s="21">
        <v>58156813050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Banglore</v>
      </c>
      <c r="W3398" s="38"/>
      <c r="X3398" s="30">
        <v>45943</v>
      </c>
      <c r="Y3398" s="21">
        <f t="shared" si="354"/>
        <v>2</v>
      </c>
      <c r="Z3398" s="21" t="str">
        <f t="shared" si="355"/>
        <v>Saturday</v>
      </c>
      <c r="AA3398" s="21" t="str">
        <f t="shared" si="356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3398</v>
      </c>
      <c r="B3399" s="21" t="s">
        <v>4841</v>
      </c>
      <c r="C3399" s="30">
        <v>45933</v>
      </c>
      <c r="D3399" s="30">
        <v>45938</v>
      </c>
      <c r="E3399" s="47">
        <v>53.9</v>
      </c>
      <c r="F3399" s="47">
        <f t="shared" si="351"/>
        <v>4743.2</v>
      </c>
      <c r="G3399" s="48">
        <f t="shared" si="352"/>
        <v>4743.2</v>
      </c>
      <c r="H3399" s="21">
        <v>422501</v>
      </c>
      <c r="I3399" s="21" t="s">
        <v>4818</v>
      </c>
      <c r="J3399" s="21">
        <v>1</v>
      </c>
      <c r="K3399" s="21">
        <v>1</v>
      </c>
      <c r="L3399" s="21">
        <f t="shared" si="353"/>
        <v>0</v>
      </c>
      <c r="M3399" s="21" t="s">
        <v>5022</v>
      </c>
      <c r="N3399" s="30">
        <v>45941</v>
      </c>
      <c r="O3399" s="48">
        <v>6583.5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54"/>
        <v>4</v>
      </c>
      <c r="Z3399" s="21" t="str">
        <f t="shared" si="355"/>
        <v>Saturday</v>
      </c>
      <c r="AA3399" s="21" t="str">
        <f t="shared" si="356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3399</v>
      </c>
      <c r="B3400" s="21" t="s">
        <v>4841</v>
      </c>
      <c r="C3400" s="30">
        <v>45933</v>
      </c>
      <c r="D3400" s="30">
        <v>45938</v>
      </c>
      <c r="E3400" s="47">
        <v>62.3</v>
      </c>
      <c r="F3400" s="47">
        <f t="shared" si="351"/>
        <v>5482.4</v>
      </c>
      <c r="G3400" s="48">
        <f t="shared" si="352"/>
        <v>10964.8</v>
      </c>
      <c r="H3400" s="21">
        <v>423101</v>
      </c>
      <c r="I3400" s="21" t="s">
        <v>1265</v>
      </c>
      <c r="J3400" s="21">
        <v>2</v>
      </c>
      <c r="K3400" s="21">
        <v>2</v>
      </c>
      <c r="L3400" s="21">
        <f t="shared" si="353"/>
        <v>0</v>
      </c>
      <c r="M3400" s="21" t="s">
        <v>5008</v>
      </c>
      <c r="N3400" s="30">
        <v>45941</v>
      </c>
      <c r="O3400" s="48">
        <v>19313</v>
      </c>
      <c r="P3400" s="21" t="s">
        <v>2170</v>
      </c>
      <c r="Q3400" s="21">
        <v>58156842866</v>
      </c>
      <c r="R3400" s="21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Gujrat</v>
      </c>
      <c r="W3400" s="38"/>
      <c r="X3400" s="30">
        <v>45944</v>
      </c>
      <c r="Y3400" s="21">
        <f t="shared" si="354"/>
        <v>3</v>
      </c>
      <c r="Z3400" s="21" t="str">
        <f t="shared" si="355"/>
        <v>Saturday</v>
      </c>
      <c r="AA3400" s="21" t="str">
        <f t="shared" si="356"/>
        <v>Tuesday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3400</v>
      </c>
      <c r="B3401" s="21" t="s">
        <v>4841</v>
      </c>
      <c r="C3401" s="30">
        <v>45933</v>
      </c>
      <c r="D3401" s="30">
        <v>45938</v>
      </c>
      <c r="E3401" s="47">
        <v>234.5</v>
      </c>
      <c r="F3401" s="47">
        <f t="shared" si="351"/>
        <v>20636</v>
      </c>
      <c r="G3401" s="48">
        <f t="shared" si="352"/>
        <v>20636</v>
      </c>
      <c r="H3401" s="21">
        <v>423108</v>
      </c>
      <c r="I3401" s="21" t="s">
        <v>4819</v>
      </c>
      <c r="J3401" s="21">
        <v>1</v>
      </c>
      <c r="K3401" s="21">
        <v>1</v>
      </c>
      <c r="L3401" s="21">
        <f t="shared" si="353"/>
        <v>0</v>
      </c>
      <c r="M3401" s="21" t="s">
        <v>5022</v>
      </c>
      <c r="N3401" s="30">
        <v>45941</v>
      </c>
      <c r="O3401" s="48">
        <v>28642.5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54"/>
        <v>4</v>
      </c>
      <c r="Z3401" s="21" t="str">
        <f t="shared" si="355"/>
        <v>Saturday</v>
      </c>
      <c r="AA3401" s="21" t="str">
        <f t="shared" si="356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3401</v>
      </c>
      <c r="B3402" s="21" t="s">
        <v>4841</v>
      </c>
      <c r="C3402" s="30">
        <v>45933</v>
      </c>
      <c r="D3402" s="30">
        <v>45938</v>
      </c>
      <c r="E3402" s="47">
        <v>58.1</v>
      </c>
      <c r="F3402" s="47">
        <f t="shared" si="351"/>
        <v>5112.8</v>
      </c>
      <c r="G3402" s="48">
        <f t="shared" si="352"/>
        <v>5112.8</v>
      </c>
      <c r="H3402" s="21">
        <v>423113</v>
      </c>
      <c r="I3402" s="21" t="s">
        <v>1504</v>
      </c>
      <c r="J3402" s="21">
        <v>1</v>
      </c>
      <c r="K3402" s="21">
        <v>1</v>
      </c>
      <c r="L3402" s="21">
        <f t="shared" si="353"/>
        <v>0</v>
      </c>
      <c r="M3402" s="21" t="s">
        <v>5022</v>
      </c>
      <c r="N3402" s="30">
        <v>45941</v>
      </c>
      <c r="O3402" s="48">
        <v>7096.5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54"/>
        <v>4</v>
      </c>
      <c r="Z3402" s="21" t="str">
        <f t="shared" si="355"/>
        <v>Saturday</v>
      </c>
      <c r="AA3402" s="21" t="str">
        <f t="shared" si="356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3402</v>
      </c>
      <c r="B3403" s="21" t="s">
        <v>4841</v>
      </c>
      <c r="C3403" s="30">
        <v>45933</v>
      </c>
      <c r="D3403" s="30">
        <v>45938</v>
      </c>
      <c r="E3403" s="47">
        <v>246.4</v>
      </c>
      <c r="F3403" s="47">
        <f t="shared" si="351"/>
        <v>21683.200000000001</v>
      </c>
      <c r="G3403" s="48">
        <f t="shared" si="352"/>
        <v>21683.200000000001</v>
      </c>
      <c r="H3403" s="21">
        <v>423117</v>
      </c>
      <c r="I3403" s="21" t="s">
        <v>4820</v>
      </c>
      <c r="J3403" s="21">
        <v>1</v>
      </c>
      <c r="K3403" s="21">
        <v>1</v>
      </c>
      <c r="L3403" s="21">
        <f t="shared" si="353"/>
        <v>0</v>
      </c>
      <c r="M3403" s="21" t="s">
        <v>4869</v>
      </c>
      <c r="N3403" s="30">
        <v>45939</v>
      </c>
      <c r="O3403" s="48">
        <v>33792</v>
      </c>
      <c r="P3403" s="21" t="s">
        <v>208</v>
      </c>
      <c r="Q3403" s="21" t="s">
        <v>1127</v>
      </c>
      <c r="R3403" s="21" t="s">
        <v>1127</v>
      </c>
      <c r="S3403" s="3">
        <v>-20</v>
      </c>
      <c r="T3403" s="37"/>
      <c r="U3403" s="21" t="s">
        <v>18</v>
      </c>
      <c r="V3403" s="21" t="str">
        <f>VLOOKUP(P3403,'Customer List'!B:C,2,)</f>
        <v>Delhi</v>
      </c>
      <c r="W3403" s="38"/>
      <c r="X3403" s="30">
        <f>IF(OR(R3403 = "PRIYANKA MADAM", R3403 = "DEEPAK", R3403 = "PORTER"),N3403,"")</f>
        <v>45939</v>
      </c>
      <c r="Y3403" s="21">
        <f t="shared" si="354"/>
        <v>0</v>
      </c>
      <c r="Z3403" s="21" t="str">
        <f t="shared" si="355"/>
        <v>Thursday</v>
      </c>
      <c r="AA3403" s="21" t="str">
        <f t="shared" si="356"/>
        <v>Thursday</v>
      </c>
      <c r="AB3403" s="21" t="str">
        <f>VLOOKUP(U3403,'Currency Sheet'!A:C,3,)</f>
        <v>DOLLAR</v>
      </c>
      <c r="AC3403" s="42" t="str">
        <f>VLOOKUP(P3403,'Customer List'!B:D,3,)</f>
        <v>Local</v>
      </c>
    </row>
    <row r="3404" spans="1:29" x14ac:dyDescent="0.25">
      <c r="A3404" s="21">
        <v>3403</v>
      </c>
      <c r="B3404" s="21" t="s">
        <v>4841</v>
      </c>
      <c r="C3404" s="30">
        <v>45933</v>
      </c>
      <c r="D3404" s="30">
        <v>45938</v>
      </c>
      <c r="E3404" s="47">
        <v>29.4</v>
      </c>
      <c r="F3404" s="47">
        <f t="shared" si="351"/>
        <v>2587.1999999999998</v>
      </c>
      <c r="G3404" s="48">
        <f t="shared" si="352"/>
        <v>51744</v>
      </c>
      <c r="H3404" s="21">
        <v>423501</v>
      </c>
      <c r="I3404" s="21" t="s">
        <v>2780</v>
      </c>
      <c r="J3404" s="21">
        <v>20</v>
      </c>
      <c r="K3404" s="21">
        <v>20</v>
      </c>
      <c r="L3404" s="21">
        <f t="shared" si="353"/>
        <v>0</v>
      </c>
      <c r="M3404" s="21" t="s">
        <v>4998</v>
      </c>
      <c r="N3404" s="30">
        <v>45941</v>
      </c>
      <c r="O3404" s="48">
        <v>18228</v>
      </c>
      <c r="P3404" s="21" t="s">
        <v>2170</v>
      </c>
      <c r="Q3404" s="21">
        <v>58156842866</v>
      </c>
      <c r="R3404" s="21" t="s">
        <v>40</v>
      </c>
      <c r="S3404" s="3" t="s">
        <v>299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54"/>
        <v>3</v>
      </c>
      <c r="Z3404" s="21" t="str">
        <f t="shared" si="355"/>
        <v>Saturday</v>
      </c>
      <c r="AA3404" s="21" t="str">
        <f t="shared" si="356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3404</v>
      </c>
      <c r="B3405" s="21" t="s">
        <v>4841</v>
      </c>
      <c r="C3405" s="30">
        <v>45933</v>
      </c>
      <c r="D3405" s="30">
        <v>45938</v>
      </c>
      <c r="E3405" s="47">
        <v>164.5</v>
      </c>
      <c r="F3405" s="47">
        <f t="shared" si="351"/>
        <v>14476</v>
      </c>
      <c r="G3405" s="48">
        <f t="shared" si="352"/>
        <v>14476</v>
      </c>
      <c r="H3405" s="21">
        <v>424602</v>
      </c>
      <c r="I3405" s="21" t="s">
        <v>1240</v>
      </c>
      <c r="J3405" s="21">
        <v>1</v>
      </c>
      <c r="K3405" s="21">
        <v>1</v>
      </c>
      <c r="L3405" s="21">
        <f t="shared" si="353"/>
        <v>0</v>
      </c>
      <c r="M3405" s="21" t="s">
        <v>5022</v>
      </c>
      <c r="N3405" s="30">
        <v>45941</v>
      </c>
      <c r="O3405" s="48">
        <v>20092.5</v>
      </c>
      <c r="P3405" s="21" t="s">
        <v>617</v>
      </c>
      <c r="Q3405" s="21">
        <v>58156839753</v>
      </c>
      <c r="R3405" s="30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54"/>
        <v>4</v>
      </c>
      <c r="Z3405" s="21" t="str">
        <f t="shared" si="355"/>
        <v>Saturday</v>
      </c>
      <c r="AA3405" s="21" t="str">
        <f t="shared" si="356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3405</v>
      </c>
      <c r="B3406" s="21" t="s">
        <v>4841</v>
      </c>
      <c r="C3406" s="30">
        <v>45933</v>
      </c>
      <c r="D3406" s="30">
        <v>45938</v>
      </c>
      <c r="E3406" s="47">
        <v>410.2</v>
      </c>
      <c r="F3406" s="47">
        <f t="shared" si="351"/>
        <v>36097.599999999999</v>
      </c>
      <c r="G3406" s="48">
        <f t="shared" si="352"/>
        <v>36097.599999999999</v>
      </c>
      <c r="H3406" s="21">
        <v>426002</v>
      </c>
      <c r="I3406" s="21" t="s">
        <v>4821</v>
      </c>
      <c r="J3406" s="21">
        <v>1</v>
      </c>
      <c r="K3406" s="21">
        <v>1</v>
      </c>
      <c r="L3406" s="21">
        <f t="shared" si="353"/>
        <v>0</v>
      </c>
      <c r="M3406" s="21" t="s">
        <v>5016</v>
      </c>
      <c r="N3406" s="30">
        <v>45941</v>
      </c>
      <c r="O3406" s="48">
        <v>61530</v>
      </c>
      <c r="P3406" s="21" t="s">
        <v>621</v>
      </c>
      <c r="Q3406" s="21">
        <v>58156809782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Hyderabad</v>
      </c>
      <c r="W3406" s="38"/>
      <c r="X3406" s="30">
        <v>45943</v>
      </c>
      <c r="Y3406" s="21">
        <f t="shared" si="354"/>
        <v>2</v>
      </c>
      <c r="Z3406" s="21" t="str">
        <f t="shared" si="355"/>
        <v>Saturday</v>
      </c>
      <c r="AA3406" s="21" t="str">
        <f t="shared" si="356"/>
        <v>Monday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3406</v>
      </c>
      <c r="B3407" s="21" t="s">
        <v>4841</v>
      </c>
      <c r="C3407" s="30">
        <v>45933</v>
      </c>
      <c r="D3407" s="30">
        <v>45938</v>
      </c>
      <c r="E3407" s="47">
        <v>98.7</v>
      </c>
      <c r="F3407" s="47">
        <f t="shared" si="351"/>
        <v>8685.6</v>
      </c>
      <c r="G3407" s="48">
        <f t="shared" si="352"/>
        <v>8685.6</v>
      </c>
      <c r="H3407" s="21">
        <v>426102</v>
      </c>
      <c r="I3407" s="21" t="s">
        <v>1876</v>
      </c>
      <c r="J3407" s="21">
        <v>1</v>
      </c>
      <c r="K3407" s="21">
        <v>1</v>
      </c>
      <c r="L3407" s="21">
        <f t="shared" si="353"/>
        <v>0</v>
      </c>
      <c r="M3407" s="21" t="s">
        <v>5003</v>
      </c>
      <c r="N3407" s="30">
        <v>45941</v>
      </c>
      <c r="O3407" s="48">
        <v>15298.5</v>
      </c>
      <c r="P3407" s="21" t="s">
        <v>2170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54"/>
        <v>3</v>
      </c>
      <c r="Z3407" s="21" t="str">
        <f t="shared" si="355"/>
        <v>Saturday</v>
      </c>
      <c r="AA3407" s="21" t="str">
        <f t="shared" si="356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3407</v>
      </c>
      <c r="B3408" s="21" t="s">
        <v>4841</v>
      </c>
      <c r="C3408" s="30">
        <v>45933</v>
      </c>
      <c r="D3408" s="30">
        <v>45938</v>
      </c>
      <c r="E3408" s="47">
        <v>87.5</v>
      </c>
      <c r="F3408" s="47">
        <f t="shared" si="351"/>
        <v>7700</v>
      </c>
      <c r="G3408" s="48">
        <f t="shared" si="352"/>
        <v>7700</v>
      </c>
      <c r="H3408" s="21">
        <v>426105</v>
      </c>
      <c r="I3408" s="21" t="s">
        <v>1759</v>
      </c>
      <c r="J3408" s="21">
        <v>1</v>
      </c>
      <c r="K3408" s="21">
        <v>1</v>
      </c>
      <c r="L3408" s="21">
        <f t="shared" si="353"/>
        <v>0</v>
      </c>
      <c r="M3408" s="21" t="s">
        <v>5003</v>
      </c>
      <c r="N3408" s="30">
        <v>45941</v>
      </c>
      <c r="O3408" s="48">
        <v>13562.5</v>
      </c>
      <c r="P3408" s="21" t="s">
        <v>2170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54"/>
        <v>3</v>
      </c>
      <c r="Z3408" s="21" t="str">
        <f t="shared" si="355"/>
        <v>Saturday</v>
      </c>
      <c r="AA3408" s="21" t="str">
        <f t="shared" si="356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3408</v>
      </c>
      <c r="B3409" s="21" t="s">
        <v>4841</v>
      </c>
      <c r="C3409" s="30">
        <v>45933</v>
      </c>
      <c r="D3409" s="30">
        <v>45938</v>
      </c>
      <c r="E3409" s="47">
        <v>490.5</v>
      </c>
      <c r="F3409" s="47">
        <f t="shared" si="351"/>
        <v>43164</v>
      </c>
      <c r="G3409" s="48">
        <f t="shared" si="352"/>
        <v>43164</v>
      </c>
      <c r="H3409" s="21">
        <v>480058</v>
      </c>
      <c r="I3409" s="21" t="s">
        <v>4822</v>
      </c>
      <c r="J3409" s="21">
        <v>1</v>
      </c>
      <c r="K3409" s="21">
        <v>1</v>
      </c>
      <c r="L3409" s="21">
        <f t="shared" si="353"/>
        <v>0</v>
      </c>
      <c r="M3409" s="21" t="s">
        <v>5154</v>
      </c>
      <c r="N3409" s="30">
        <v>45941</v>
      </c>
      <c r="O3409" s="48">
        <v>62130</v>
      </c>
      <c r="P3409" s="21" t="s">
        <v>302</v>
      </c>
      <c r="Q3409" s="21">
        <v>58156838364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Banglore</v>
      </c>
      <c r="W3409" s="38"/>
      <c r="X3409" s="30">
        <v>45943</v>
      </c>
      <c r="Y3409" s="21">
        <f t="shared" si="354"/>
        <v>2</v>
      </c>
      <c r="Z3409" s="21" t="str">
        <f t="shared" si="355"/>
        <v>Saturday</v>
      </c>
      <c r="AA3409" s="21" t="str">
        <f t="shared" si="356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3409</v>
      </c>
      <c r="B3410" s="21" t="s">
        <v>4841</v>
      </c>
      <c r="C3410" s="30">
        <v>45933</v>
      </c>
      <c r="D3410" s="30">
        <v>45938</v>
      </c>
      <c r="E3410" s="47">
        <v>123.2</v>
      </c>
      <c r="F3410" s="47">
        <f t="shared" si="351"/>
        <v>10841.6</v>
      </c>
      <c r="G3410" s="48">
        <f t="shared" si="352"/>
        <v>10841.6</v>
      </c>
      <c r="H3410" s="21">
        <v>502311</v>
      </c>
      <c r="I3410" s="21" t="s">
        <v>4823</v>
      </c>
      <c r="J3410" s="21">
        <v>1</v>
      </c>
      <c r="K3410" s="21">
        <v>1</v>
      </c>
      <c r="L3410" s="21">
        <f t="shared" si="353"/>
        <v>0</v>
      </c>
      <c r="M3410" s="21" t="s">
        <v>5022</v>
      </c>
      <c r="N3410" s="30">
        <v>45941</v>
      </c>
      <c r="O3410" s="48">
        <v>15048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54"/>
        <v>4</v>
      </c>
      <c r="Z3410" s="21" t="str">
        <f t="shared" si="355"/>
        <v>Saturday</v>
      </c>
      <c r="AA3410" s="21" t="str">
        <f t="shared" si="356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3410</v>
      </c>
      <c r="B3411" s="21" t="s">
        <v>4841</v>
      </c>
      <c r="C3411" s="30">
        <v>45933</v>
      </c>
      <c r="D3411" s="30">
        <v>45938</v>
      </c>
      <c r="E3411" s="47">
        <v>226.1</v>
      </c>
      <c r="F3411" s="47">
        <f t="shared" si="351"/>
        <v>19896.8</v>
      </c>
      <c r="G3411" s="48">
        <f t="shared" si="352"/>
        <v>39793.599999999999</v>
      </c>
      <c r="H3411" s="21">
        <v>503822</v>
      </c>
      <c r="I3411" s="21" t="s">
        <v>4824</v>
      </c>
      <c r="J3411" s="21">
        <v>2</v>
      </c>
      <c r="K3411" s="21">
        <v>2</v>
      </c>
      <c r="L3411" s="21">
        <f t="shared" si="353"/>
        <v>0</v>
      </c>
      <c r="M3411" s="21" t="s">
        <v>4999</v>
      </c>
      <c r="N3411" s="30">
        <v>45941</v>
      </c>
      <c r="O3411" s="48">
        <f>35045.5*2</f>
        <v>70091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54"/>
        <v>3</v>
      </c>
      <c r="Z3411" s="21" t="str">
        <f t="shared" si="355"/>
        <v>Saturday</v>
      </c>
      <c r="AA3411" s="21" t="str">
        <f t="shared" si="356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3411</v>
      </c>
      <c r="B3412" s="21" t="s">
        <v>4841</v>
      </c>
      <c r="C3412" s="30">
        <v>45933</v>
      </c>
      <c r="D3412" s="30">
        <v>45938</v>
      </c>
      <c r="E3412" s="47">
        <v>177.1</v>
      </c>
      <c r="F3412" s="47">
        <f t="shared" si="351"/>
        <v>15584.8</v>
      </c>
      <c r="G3412" s="48">
        <f t="shared" si="352"/>
        <v>31169.599999999999</v>
      </c>
      <c r="H3412" s="21">
        <v>503832</v>
      </c>
      <c r="I3412" s="21" t="s">
        <v>4824</v>
      </c>
      <c r="J3412" s="21">
        <v>2</v>
      </c>
      <c r="K3412" s="21">
        <v>2</v>
      </c>
      <c r="L3412" s="21">
        <f t="shared" si="353"/>
        <v>0</v>
      </c>
      <c r="M3412" s="21" t="s">
        <v>4999</v>
      </c>
      <c r="N3412" s="30">
        <v>45941</v>
      </c>
      <c r="O3412" s="48">
        <f>27450.5*2</f>
        <v>54901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54"/>
        <v>3</v>
      </c>
      <c r="Z3412" s="21" t="str">
        <f t="shared" si="355"/>
        <v>Saturday</v>
      </c>
      <c r="AA3412" s="21" t="str">
        <f t="shared" si="356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3412</v>
      </c>
      <c r="B3413" s="21" t="s">
        <v>4841</v>
      </c>
      <c r="C3413" s="30">
        <v>45933</v>
      </c>
      <c r="D3413" s="30">
        <v>45938</v>
      </c>
      <c r="E3413" s="47">
        <v>92.4</v>
      </c>
      <c r="F3413" s="47">
        <f t="shared" si="351"/>
        <v>8131.2000000000007</v>
      </c>
      <c r="G3413" s="48">
        <f t="shared" si="352"/>
        <v>8131.2000000000007</v>
      </c>
      <c r="H3413" s="21">
        <v>505810</v>
      </c>
      <c r="I3413" s="21" t="s">
        <v>4825</v>
      </c>
      <c r="J3413" s="21">
        <v>1</v>
      </c>
      <c r="K3413" s="21">
        <v>1</v>
      </c>
      <c r="L3413" s="21">
        <f t="shared" si="353"/>
        <v>0</v>
      </c>
      <c r="M3413" s="21" t="s">
        <v>4981</v>
      </c>
      <c r="N3413" s="30">
        <v>45941</v>
      </c>
      <c r="O3413" s="48">
        <v>15345</v>
      </c>
      <c r="P3413" s="21" t="s">
        <v>3333</v>
      </c>
      <c r="Q3413" s="21">
        <v>58156812770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Hyderabad</v>
      </c>
      <c r="W3413" s="38"/>
      <c r="X3413" s="30">
        <v>45943</v>
      </c>
      <c r="Y3413" s="21">
        <f t="shared" si="354"/>
        <v>2</v>
      </c>
      <c r="Z3413" s="21" t="str">
        <f t="shared" si="355"/>
        <v>Saturday</v>
      </c>
      <c r="AA3413" s="21" t="str">
        <f t="shared" si="356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3413</v>
      </c>
      <c r="B3414" s="21" t="s">
        <v>4841</v>
      </c>
      <c r="C3414" s="30">
        <v>45933</v>
      </c>
      <c r="D3414" s="30">
        <v>45938</v>
      </c>
      <c r="E3414" s="47">
        <v>166.6</v>
      </c>
      <c r="F3414" s="47">
        <f t="shared" si="351"/>
        <v>14660.8</v>
      </c>
      <c r="G3414" s="48">
        <f t="shared" si="352"/>
        <v>14660.8</v>
      </c>
      <c r="H3414" s="21">
        <v>506306</v>
      </c>
      <c r="I3414" s="21" t="s">
        <v>4826</v>
      </c>
      <c r="J3414" s="21">
        <v>1</v>
      </c>
      <c r="K3414" s="21">
        <v>1</v>
      </c>
      <c r="L3414" s="21">
        <f t="shared" si="353"/>
        <v>0</v>
      </c>
      <c r="M3414" s="21" t="s">
        <v>4999</v>
      </c>
      <c r="N3414" s="30">
        <v>45941</v>
      </c>
      <c r="O3414" s="48">
        <v>25823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54"/>
        <v>3</v>
      </c>
      <c r="Z3414" s="21" t="str">
        <f t="shared" si="355"/>
        <v>Saturday</v>
      </c>
      <c r="AA3414" s="21" t="str">
        <f t="shared" si="356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3414</v>
      </c>
      <c r="B3415" s="21" t="s">
        <v>4841</v>
      </c>
      <c r="C3415" s="30">
        <v>45933</v>
      </c>
      <c r="D3415" s="30">
        <v>45938</v>
      </c>
      <c r="E3415" s="47">
        <v>74.2</v>
      </c>
      <c r="F3415" s="47">
        <f t="shared" si="351"/>
        <v>6529.6</v>
      </c>
      <c r="G3415" s="48">
        <f t="shared" si="352"/>
        <v>6529.6</v>
      </c>
      <c r="H3415" s="21">
        <v>511001</v>
      </c>
      <c r="I3415" s="21" t="s">
        <v>4827</v>
      </c>
      <c r="J3415" s="21">
        <v>1</v>
      </c>
      <c r="K3415" s="21">
        <v>1</v>
      </c>
      <c r="L3415" s="21">
        <f t="shared" si="353"/>
        <v>0</v>
      </c>
      <c r="M3415" s="21" t="s">
        <v>4907</v>
      </c>
      <c r="N3415" s="30">
        <v>45939</v>
      </c>
      <c r="O3415" s="48">
        <v>10070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54"/>
        <v>0</v>
      </c>
      <c r="Z3415" s="21" t="str">
        <f t="shared" si="355"/>
        <v>Thursday</v>
      </c>
      <c r="AA3415" s="21" t="str">
        <f t="shared" si="356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x14ac:dyDescent="0.25">
      <c r="A3416" s="21">
        <v>3415</v>
      </c>
      <c r="B3416" s="21" t="s">
        <v>4841</v>
      </c>
      <c r="C3416" s="30">
        <v>45933</v>
      </c>
      <c r="D3416" s="30">
        <v>45938</v>
      </c>
      <c r="E3416" s="47">
        <v>165.9</v>
      </c>
      <c r="F3416" s="47">
        <f t="shared" si="351"/>
        <v>14599.2</v>
      </c>
      <c r="G3416" s="48">
        <f t="shared" si="352"/>
        <v>14599.2</v>
      </c>
      <c r="H3416" s="21">
        <v>521707</v>
      </c>
      <c r="I3416" s="21" t="s">
        <v>4828</v>
      </c>
      <c r="J3416" s="21">
        <v>1</v>
      </c>
      <c r="K3416" s="21">
        <v>1</v>
      </c>
      <c r="L3416" s="21">
        <f t="shared" si="353"/>
        <v>0</v>
      </c>
      <c r="M3416" s="21" t="s">
        <v>4907</v>
      </c>
      <c r="N3416" s="30">
        <v>45939</v>
      </c>
      <c r="O3416" s="48">
        <v>22515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54"/>
        <v>0</v>
      </c>
      <c r="Z3416" s="21" t="str">
        <f t="shared" si="355"/>
        <v>Thursday</v>
      </c>
      <c r="AA3416" s="21" t="str">
        <f t="shared" si="356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3416</v>
      </c>
      <c r="B3417" s="21" t="s">
        <v>4841</v>
      </c>
      <c r="C3417" s="30">
        <v>45933</v>
      </c>
      <c r="D3417" s="30">
        <v>45938</v>
      </c>
      <c r="E3417" s="47">
        <v>324.8</v>
      </c>
      <c r="F3417" s="47">
        <f t="shared" si="351"/>
        <v>28582.400000000001</v>
      </c>
      <c r="G3417" s="48">
        <f t="shared" si="352"/>
        <v>28582.400000000001</v>
      </c>
      <c r="H3417" s="21">
        <v>571104</v>
      </c>
      <c r="I3417" s="21" t="s">
        <v>4829</v>
      </c>
      <c r="J3417" s="21">
        <v>1</v>
      </c>
      <c r="K3417" s="21">
        <v>1</v>
      </c>
      <c r="L3417" s="21">
        <f t="shared" si="353"/>
        <v>0</v>
      </c>
      <c r="M3417" s="21" t="s">
        <v>5020</v>
      </c>
      <c r="N3417" s="30">
        <v>45941</v>
      </c>
      <c r="O3417" s="48">
        <v>48905.599999999999</v>
      </c>
      <c r="P3417" s="21" t="s">
        <v>165</v>
      </c>
      <c r="Q3417" s="21">
        <v>58156810375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Lucknow</v>
      </c>
      <c r="W3417" s="38"/>
      <c r="X3417" s="30">
        <v>45943</v>
      </c>
      <c r="Y3417" s="21">
        <f t="shared" si="354"/>
        <v>2</v>
      </c>
      <c r="Z3417" s="21" t="str">
        <f t="shared" si="355"/>
        <v>Saturday</v>
      </c>
      <c r="AA3417" s="21" t="str">
        <f t="shared" si="356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3417</v>
      </c>
      <c r="B3418" s="21" t="s">
        <v>4841</v>
      </c>
      <c r="C3418" s="30">
        <v>45933</v>
      </c>
      <c r="D3418" s="30">
        <v>45938</v>
      </c>
      <c r="E3418" s="47">
        <v>160.30000000000001</v>
      </c>
      <c r="F3418" s="47">
        <f t="shared" si="351"/>
        <v>14106.400000000001</v>
      </c>
      <c r="G3418" s="48">
        <f t="shared" si="352"/>
        <v>14106.400000000001</v>
      </c>
      <c r="H3418" s="21">
        <v>573002</v>
      </c>
      <c r="I3418" s="21" t="s">
        <v>4830</v>
      </c>
      <c r="J3418" s="21">
        <v>1</v>
      </c>
      <c r="K3418" s="21">
        <v>1</v>
      </c>
      <c r="L3418" s="21">
        <f t="shared" si="353"/>
        <v>0</v>
      </c>
      <c r="M3418" s="21" t="s">
        <v>4907</v>
      </c>
      <c r="N3418" s="30">
        <v>45939</v>
      </c>
      <c r="O3418" s="48">
        <v>21755</v>
      </c>
      <c r="P3418" s="21" t="s">
        <v>213</v>
      </c>
      <c r="Q3418" s="21" t="s">
        <v>1127</v>
      </c>
      <c r="R3418" s="21" t="s">
        <v>1127</v>
      </c>
      <c r="S3418" s="3">
        <v>-20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54"/>
        <v>0</v>
      </c>
      <c r="Z3418" s="21" t="str">
        <f t="shared" si="355"/>
        <v>Thursday</v>
      </c>
      <c r="AA3418" s="21" t="str">
        <f t="shared" si="356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x14ac:dyDescent="0.25">
      <c r="A3419" s="21">
        <v>3418</v>
      </c>
      <c r="B3419" s="21" t="s">
        <v>4841</v>
      </c>
      <c r="C3419" s="30">
        <v>45933</v>
      </c>
      <c r="D3419" s="30">
        <v>45938</v>
      </c>
      <c r="E3419" s="47">
        <v>451.5</v>
      </c>
      <c r="F3419" s="47">
        <f t="shared" si="351"/>
        <v>39732</v>
      </c>
      <c r="G3419" s="48">
        <f t="shared" si="352"/>
        <v>39732</v>
      </c>
      <c r="H3419" s="21">
        <v>574806</v>
      </c>
      <c r="I3419" s="21" t="s">
        <v>4831</v>
      </c>
      <c r="J3419" s="21">
        <v>1</v>
      </c>
      <c r="K3419" s="21">
        <v>1</v>
      </c>
      <c r="L3419" s="21">
        <f t="shared" si="353"/>
        <v>0</v>
      </c>
      <c r="M3419" s="21" t="s">
        <v>4987</v>
      </c>
      <c r="N3419" s="30">
        <v>45941</v>
      </c>
      <c r="O3419" s="48">
        <v>61275</v>
      </c>
      <c r="P3419" s="21" t="s">
        <v>302</v>
      </c>
      <c r="Q3419" s="21">
        <v>58156810622</v>
      </c>
      <c r="R3419" s="21" t="s">
        <v>40</v>
      </c>
      <c r="S3419" s="3">
        <v>-20</v>
      </c>
      <c r="T3419" s="37"/>
      <c r="U3419" s="21" t="s">
        <v>18</v>
      </c>
      <c r="V3419" s="21" t="str">
        <f>VLOOKUP(P3419,'Customer List'!B:C,2,)</f>
        <v>Banglore</v>
      </c>
      <c r="W3419" s="38"/>
      <c r="X3419" s="30">
        <v>45943</v>
      </c>
      <c r="Y3419" s="21">
        <f t="shared" si="354"/>
        <v>2</v>
      </c>
      <c r="Z3419" s="21" t="str">
        <f t="shared" si="355"/>
        <v>Saturday</v>
      </c>
      <c r="AA3419" s="21" t="str">
        <f t="shared" si="356"/>
        <v>Monday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3419</v>
      </c>
      <c r="B3420" s="21" t="s">
        <v>4841</v>
      </c>
      <c r="C3420" s="30">
        <v>45933</v>
      </c>
      <c r="D3420" s="30">
        <v>45938</v>
      </c>
      <c r="E3420" s="47">
        <v>177.1</v>
      </c>
      <c r="F3420" s="47">
        <f t="shared" si="351"/>
        <v>15584.8</v>
      </c>
      <c r="G3420" s="48">
        <f t="shared" si="352"/>
        <v>15584.8</v>
      </c>
      <c r="H3420" s="21">
        <v>640914</v>
      </c>
      <c r="I3420" s="21" t="s">
        <v>4832</v>
      </c>
      <c r="J3420" s="21">
        <v>1</v>
      </c>
      <c r="K3420" s="21">
        <v>1</v>
      </c>
      <c r="L3420" s="21">
        <f t="shared" si="353"/>
        <v>0</v>
      </c>
      <c r="M3420" s="21" t="s">
        <v>5001</v>
      </c>
      <c r="N3420" s="30">
        <v>45941</v>
      </c>
      <c r="O3420" s="48">
        <v>27450.5</v>
      </c>
      <c r="P3420" s="21" t="s">
        <v>2170</v>
      </c>
      <c r="Q3420" s="21">
        <v>58156842866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54"/>
        <v>3</v>
      </c>
      <c r="Z3420" s="21" t="str">
        <f t="shared" si="355"/>
        <v>Saturday</v>
      </c>
      <c r="AA3420" s="21" t="str">
        <f t="shared" si="356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3420</v>
      </c>
      <c r="B3421" s="21" t="s">
        <v>4841</v>
      </c>
      <c r="C3421" s="30">
        <v>45933</v>
      </c>
      <c r="D3421" s="30">
        <v>45938</v>
      </c>
      <c r="E3421" s="47">
        <v>82.6</v>
      </c>
      <c r="F3421" s="47">
        <f t="shared" si="351"/>
        <v>7268.7999999999993</v>
      </c>
      <c r="G3421" s="48">
        <f t="shared" si="352"/>
        <v>7268.7999999999993</v>
      </c>
      <c r="H3421" s="21">
        <v>740368</v>
      </c>
      <c r="I3421" s="21" t="s">
        <v>4833</v>
      </c>
      <c r="J3421" s="21">
        <v>1</v>
      </c>
      <c r="K3421" s="21">
        <v>1</v>
      </c>
      <c r="L3421" s="21">
        <f t="shared" si="353"/>
        <v>0</v>
      </c>
      <c r="M3421" s="21" t="s">
        <v>4991</v>
      </c>
      <c r="N3421" s="30">
        <v>45941</v>
      </c>
      <c r="O3421" s="48">
        <v>14190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54"/>
        <v>3</v>
      </c>
      <c r="Z3421" s="21" t="str">
        <f t="shared" si="355"/>
        <v>Saturday</v>
      </c>
      <c r="AA3421" s="21" t="str">
        <f t="shared" si="356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3421</v>
      </c>
      <c r="B3422" s="21" t="s">
        <v>4841</v>
      </c>
      <c r="C3422" s="30">
        <v>45933</v>
      </c>
      <c r="D3422" s="30">
        <v>45938</v>
      </c>
      <c r="E3422" s="47">
        <v>1232.7</v>
      </c>
      <c r="F3422" s="47">
        <f t="shared" si="351"/>
        <v>108477.6</v>
      </c>
      <c r="G3422" s="48">
        <f t="shared" si="352"/>
        <v>108477.6</v>
      </c>
      <c r="H3422" s="21">
        <v>740809</v>
      </c>
      <c r="I3422" s="21" t="s">
        <v>4834</v>
      </c>
      <c r="J3422" s="21">
        <v>1</v>
      </c>
      <c r="K3422" s="21">
        <v>1</v>
      </c>
      <c r="L3422" s="21">
        <f t="shared" si="353"/>
        <v>0</v>
      </c>
      <c r="M3422" s="21" t="s">
        <v>4991</v>
      </c>
      <c r="N3422" s="30">
        <v>45941</v>
      </c>
      <c r="O3422" s="48">
        <v>204716.25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54"/>
        <v>3</v>
      </c>
      <c r="Z3422" s="21" t="str">
        <f t="shared" si="355"/>
        <v>Saturday</v>
      </c>
      <c r="AA3422" s="21" t="str">
        <f t="shared" si="356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3422</v>
      </c>
      <c r="B3423" s="21" t="s">
        <v>4841</v>
      </c>
      <c r="C3423" s="30">
        <v>45933</v>
      </c>
      <c r="D3423" s="30">
        <v>45938</v>
      </c>
      <c r="E3423" s="47">
        <v>86.8</v>
      </c>
      <c r="F3423" s="47">
        <f t="shared" si="351"/>
        <v>7638.4</v>
      </c>
      <c r="G3423" s="48">
        <f t="shared" si="352"/>
        <v>7638.4</v>
      </c>
      <c r="H3423" s="21">
        <v>773302</v>
      </c>
      <c r="I3423" s="21" t="s">
        <v>4835</v>
      </c>
      <c r="J3423" s="21">
        <v>1</v>
      </c>
      <c r="K3423" s="21">
        <v>1</v>
      </c>
      <c r="L3423" s="21">
        <f t="shared" si="353"/>
        <v>0</v>
      </c>
      <c r="M3423" s="21" t="s">
        <v>4985</v>
      </c>
      <c r="N3423" s="30">
        <v>45941</v>
      </c>
      <c r="O3423" s="48">
        <v>13454</v>
      </c>
      <c r="P3423" s="21" t="s">
        <v>298</v>
      </c>
      <c r="Q3423" s="21">
        <v>58156810762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54"/>
        <v>2</v>
      </c>
      <c r="Z3423" s="21" t="str">
        <f t="shared" si="355"/>
        <v>Saturday</v>
      </c>
      <c r="AA3423" s="21" t="str">
        <f t="shared" si="356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3423</v>
      </c>
      <c r="B3424" s="21" t="s">
        <v>4841</v>
      </c>
      <c r="C3424" s="30">
        <v>45933</v>
      </c>
      <c r="D3424" s="30">
        <v>45938</v>
      </c>
      <c r="E3424" s="47">
        <v>58.1</v>
      </c>
      <c r="F3424" s="47">
        <f t="shared" si="351"/>
        <v>5112.8</v>
      </c>
      <c r="G3424" s="48">
        <f t="shared" si="352"/>
        <v>5112.8</v>
      </c>
      <c r="H3424" s="21">
        <v>776702</v>
      </c>
      <c r="I3424" s="21" t="s">
        <v>4836</v>
      </c>
      <c r="J3424" s="21">
        <v>1</v>
      </c>
      <c r="K3424" s="21">
        <v>1</v>
      </c>
      <c r="L3424" s="21">
        <f t="shared" si="353"/>
        <v>0</v>
      </c>
      <c r="M3424" s="21" t="s">
        <v>4983</v>
      </c>
      <c r="N3424" s="30">
        <v>45941</v>
      </c>
      <c r="O3424" s="48">
        <v>9005.5</v>
      </c>
      <c r="P3424" s="21" t="s">
        <v>295</v>
      </c>
      <c r="Q3424" s="21">
        <v>58156812453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Kerala</v>
      </c>
      <c r="W3424" s="38"/>
      <c r="X3424" s="30">
        <v>45944</v>
      </c>
      <c r="Y3424" s="21">
        <f t="shared" si="354"/>
        <v>3</v>
      </c>
      <c r="Z3424" s="21" t="str">
        <f t="shared" si="355"/>
        <v>Saturday</v>
      </c>
      <c r="AA3424" s="21" t="str">
        <f t="shared" si="356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3424</v>
      </c>
      <c r="B3425" s="21" t="s">
        <v>4841</v>
      </c>
      <c r="C3425" s="30">
        <v>45933</v>
      </c>
      <c r="D3425" s="30">
        <v>45938</v>
      </c>
      <c r="E3425" s="47">
        <v>451.5</v>
      </c>
      <c r="F3425" s="47">
        <f t="shared" si="351"/>
        <v>39732</v>
      </c>
      <c r="G3425" s="48">
        <f t="shared" si="352"/>
        <v>39732</v>
      </c>
      <c r="H3425" s="21">
        <v>777406</v>
      </c>
      <c r="I3425" s="21" t="s">
        <v>4837</v>
      </c>
      <c r="J3425" s="21">
        <v>1</v>
      </c>
      <c r="K3425" s="21">
        <v>1</v>
      </c>
      <c r="L3425" s="21">
        <f t="shared" si="353"/>
        <v>0</v>
      </c>
      <c r="M3425" s="21" t="s">
        <v>4989</v>
      </c>
      <c r="N3425" s="30">
        <v>45941</v>
      </c>
      <c r="O3425" s="48">
        <v>59985</v>
      </c>
      <c r="P3425" s="21" t="s">
        <v>2045</v>
      </c>
      <c r="Q3425" s="21">
        <v>58156811112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54"/>
        <v>2</v>
      </c>
      <c r="Z3425" s="21" t="str">
        <f t="shared" si="355"/>
        <v>Saturday</v>
      </c>
      <c r="AA3425" s="21" t="str">
        <f t="shared" si="356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3425</v>
      </c>
      <c r="B3426" s="21" t="s">
        <v>4841</v>
      </c>
      <c r="C3426" s="30">
        <v>45933</v>
      </c>
      <c r="D3426" s="30">
        <v>45938</v>
      </c>
      <c r="E3426" s="47">
        <v>78.400000000000006</v>
      </c>
      <c r="F3426" s="47">
        <f t="shared" si="351"/>
        <v>6899.2000000000007</v>
      </c>
      <c r="G3426" s="48">
        <f t="shared" si="352"/>
        <v>13798.400000000001</v>
      </c>
      <c r="H3426" s="21">
        <v>801702</v>
      </c>
      <c r="I3426" s="21" t="s">
        <v>4838</v>
      </c>
      <c r="J3426" s="21">
        <v>2</v>
      </c>
      <c r="K3426" s="21">
        <v>2</v>
      </c>
      <c r="L3426" s="21">
        <f t="shared" si="353"/>
        <v>0</v>
      </c>
      <c r="M3426" s="21" t="s">
        <v>4906</v>
      </c>
      <c r="N3426" s="30">
        <v>45939</v>
      </c>
      <c r="O3426" s="48">
        <v>21280</v>
      </c>
      <c r="P3426" s="21" t="s">
        <v>213</v>
      </c>
      <c r="Q3426" s="21" t="s">
        <v>1127</v>
      </c>
      <c r="R3426" s="21" t="s">
        <v>1127</v>
      </c>
      <c r="S3426" s="3">
        <v>4</v>
      </c>
      <c r="T3426" s="37"/>
      <c r="U3426" s="21" t="s">
        <v>18</v>
      </c>
      <c r="V3426" s="21" t="str">
        <f>VLOOKUP(P3426,'Customer List'!B:C,2,)</f>
        <v>Delhi</v>
      </c>
      <c r="W3426" s="38"/>
      <c r="X3426" s="30">
        <f>IF(OR(R3426 = "PRIYANKA MADAM", R3426 = "DEEPAK", R3426 = "PORTER"),N3426,"")</f>
        <v>45939</v>
      </c>
      <c r="Y3426" s="21">
        <f t="shared" si="354"/>
        <v>0</v>
      </c>
      <c r="Z3426" s="21" t="str">
        <f t="shared" si="355"/>
        <v>Thursday</v>
      </c>
      <c r="AA3426" s="21" t="str">
        <f t="shared" si="356"/>
        <v>Thursday</v>
      </c>
      <c r="AB3426" s="21" t="str">
        <f>VLOOKUP(U3426,'Currency Sheet'!A:C,3,)</f>
        <v>DOLLAR</v>
      </c>
      <c r="AC3426" s="42" t="str">
        <f>VLOOKUP(P3426,'Customer List'!B:D,3,)</f>
        <v>Local</v>
      </c>
    </row>
    <row r="3427" spans="1:29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v>171.99</v>
      </c>
      <c r="F3427" s="47">
        <f t="shared" si="351"/>
        <v>15135.12</v>
      </c>
      <c r="G3427" s="48">
        <f t="shared" si="352"/>
        <v>15135.12</v>
      </c>
      <c r="H3427" s="21" t="s">
        <v>4974</v>
      </c>
      <c r="I3427" s="21" t="s">
        <v>4975</v>
      </c>
      <c r="J3427" s="21">
        <v>1</v>
      </c>
      <c r="K3427" s="21">
        <v>1</v>
      </c>
      <c r="L3427" s="21">
        <f t="shared" si="353"/>
        <v>0</v>
      </c>
      <c r="M3427" s="21" t="s">
        <v>5015</v>
      </c>
      <c r="N3427" s="30">
        <v>45941</v>
      </c>
      <c r="O3427" s="48">
        <v>12642</v>
      </c>
      <c r="P3427" s="21" t="s">
        <v>621</v>
      </c>
      <c r="Q3427" s="21">
        <v>58156809782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Hyderabad</v>
      </c>
      <c r="W3427" s="38"/>
      <c r="X3427" s="30">
        <v>45943</v>
      </c>
      <c r="Y3427" s="21">
        <f t="shared" si="354"/>
        <v>2</v>
      </c>
      <c r="Z3427" s="21" t="str">
        <f t="shared" si="355"/>
        <v>Saturday</v>
      </c>
      <c r="AA3427" s="21" t="str">
        <f t="shared" si="356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3427</v>
      </c>
      <c r="B3428" s="21">
        <v>179957</v>
      </c>
      <c r="C3428" s="30">
        <v>45936</v>
      </c>
      <c r="D3428" s="30">
        <v>45939</v>
      </c>
      <c r="E3428" s="47">
        <f>8020.41/3</f>
        <v>2673.47</v>
      </c>
      <c r="F3428" s="47">
        <f t="shared" si="351"/>
        <v>235265.36</v>
      </c>
      <c r="G3428" s="48">
        <f t="shared" si="352"/>
        <v>705796.08</v>
      </c>
      <c r="H3428" s="21" t="s">
        <v>441</v>
      </c>
      <c r="I3428" s="21" t="s">
        <v>4976</v>
      </c>
      <c r="J3428" s="21">
        <v>3</v>
      </c>
      <c r="K3428" s="21">
        <v>3</v>
      </c>
      <c r="L3428" s="21">
        <f t="shared" si="353"/>
        <v>0</v>
      </c>
      <c r="M3428" s="21" t="s">
        <v>4990</v>
      </c>
      <c r="N3428" s="30">
        <v>45941</v>
      </c>
      <c r="O3428" s="48">
        <v>849366</v>
      </c>
      <c r="P3428" s="21" t="s">
        <v>370</v>
      </c>
      <c r="Q3428" s="21">
        <v>58156810935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Gujrat</v>
      </c>
      <c r="W3428" s="38"/>
      <c r="X3428" s="30">
        <v>45944</v>
      </c>
      <c r="Y3428" s="21">
        <f t="shared" si="354"/>
        <v>3</v>
      </c>
      <c r="Z3428" s="21" t="str">
        <f t="shared" si="355"/>
        <v>Saturday</v>
      </c>
      <c r="AA3428" s="21" t="str">
        <f t="shared" si="356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3428</v>
      </c>
      <c r="B3429" s="21" t="s">
        <v>4846</v>
      </c>
      <c r="C3429" s="30">
        <v>45936</v>
      </c>
      <c r="D3429" s="30">
        <v>45939</v>
      </c>
      <c r="E3429" s="47">
        <v>136.80000000000001</v>
      </c>
      <c r="F3429" s="47">
        <f t="shared" si="351"/>
        <v>12038.400000000001</v>
      </c>
      <c r="G3429" s="48">
        <f t="shared" si="352"/>
        <v>120384.00000000001</v>
      </c>
      <c r="H3429" s="21" t="s">
        <v>564</v>
      </c>
      <c r="I3429" s="21" t="s">
        <v>5046</v>
      </c>
      <c r="J3429" s="21">
        <v>10</v>
      </c>
      <c r="K3429" s="21">
        <v>10</v>
      </c>
      <c r="L3429" s="21">
        <f t="shared" si="353"/>
        <v>0</v>
      </c>
      <c r="M3429" s="21" t="s">
        <v>4992</v>
      </c>
      <c r="N3429" s="30">
        <v>45941</v>
      </c>
      <c r="O3429" s="48">
        <v>172900</v>
      </c>
      <c r="P3429" s="21" t="s">
        <v>4979</v>
      </c>
      <c r="Q3429" s="21">
        <v>58156840210</v>
      </c>
      <c r="R3429" s="21" t="s">
        <v>40</v>
      </c>
      <c r="S3429" s="3">
        <v>-20</v>
      </c>
      <c r="T3429" s="37"/>
      <c r="U3429" s="21" t="s">
        <v>3344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54"/>
        <v>2</v>
      </c>
      <c r="Z3429" s="21" t="str">
        <f t="shared" si="355"/>
        <v>Saturday</v>
      </c>
      <c r="AA3429" s="21" t="str">
        <f t="shared" si="356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3429</v>
      </c>
      <c r="B3430" s="21" t="s">
        <v>4846</v>
      </c>
      <c r="C3430" s="30">
        <v>45936</v>
      </c>
      <c r="D3430" s="30">
        <v>45939</v>
      </c>
      <c r="E3430" s="47">
        <v>136.80000000000001</v>
      </c>
      <c r="F3430" s="47">
        <f t="shared" si="351"/>
        <v>12038.400000000001</v>
      </c>
      <c r="G3430" s="48">
        <f t="shared" si="352"/>
        <v>48153.600000000006</v>
      </c>
      <c r="H3430" s="21" t="s">
        <v>564</v>
      </c>
      <c r="I3430" s="21" t="s">
        <v>5046</v>
      </c>
      <c r="J3430" s="21">
        <v>4</v>
      </c>
      <c r="K3430" s="21">
        <v>4</v>
      </c>
      <c r="L3430" s="21">
        <f t="shared" si="353"/>
        <v>0</v>
      </c>
      <c r="M3430" s="21" t="s">
        <v>4893</v>
      </c>
      <c r="N3430" s="30">
        <v>45939</v>
      </c>
      <c r="O3430" s="48">
        <v>85120</v>
      </c>
      <c r="P3430" s="21" t="s">
        <v>4845</v>
      </c>
      <c r="Q3430" s="21">
        <v>58156706370</v>
      </c>
      <c r="R3430" s="21" t="s">
        <v>40</v>
      </c>
      <c r="S3430" s="3">
        <v>-20</v>
      </c>
      <c r="T3430" s="37"/>
      <c r="U3430" s="21" t="s">
        <v>3344</v>
      </c>
      <c r="V3430" s="21" t="str">
        <f>VLOOKUP(P3430,'Customer List'!B:C,2,)</f>
        <v>Banglore</v>
      </c>
      <c r="W3430" s="38"/>
      <c r="X3430" s="30">
        <v>45941</v>
      </c>
      <c r="Y3430" s="21">
        <f t="shared" si="354"/>
        <v>2</v>
      </c>
      <c r="Z3430" s="21" t="str">
        <f t="shared" si="355"/>
        <v>Thursday</v>
      </c>
      <c r="AA3430" s="21" t="str">
        <f t="shared" si="356"/>
        <v>Saturday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3430</v>
      </c>
      <c r="B3431" s="21" t="s">
        <v>4846</v>
      </c>
      <c r="C3431" s="30">
        <v>45936</v>
      </c>
      <c r="D3431" s="30">
        <v>45939</v>
      </c>
      <c r="E3431" s="47">
        <v>2631.9</v>
      </c>
      <c r="F3431" s="47">
        <f t="shared" si="351"/>
        <v>231607.2</v>
      </c>
      <c r="G3431" s="48">
        <f t="shared" si="352"/>
        <v>463214.4</v>
      </c>
      <c r="H3431" s="21" t="s">
        <v>1982</v>
      </c>
      <c r="I3431" s="21" t="s">
        <v>5047</v>
      </c>
      <c r="J3431" s="21">
        <v>2</v>
      </c>
      <c r="K3431" s="21">
        <v>2</v>
      </c>
      <c r="L3431" s="21">
        <f t="shared" si="353"/>
        <v>0</v>
      </c>
      <c r="M3431" s="21" t="s">
        <v>4992</v>
      </c>
      <c r="N3431" s="30">
        <v>45941</v>
      </c>
      <c r="O3431" s="48">
        <v>772590</v>
      </c>
      <c r="P3431" s="21" t="s">
        <v>4979</v>
      </c>
      <c r="Q3431" s="21">
        <v>58156840210</v>
      </c>
      <c r="R3431" s="21" t="s">
        <v>40</v>
      </c>
      <c r="S3431" s="3">
        <v>4</v>
      </c>
      <c r="T3431" s="37"/>
      <c r="U3431" s="21" t="s">
        <v>3344</v>
      </c>
      <c r="V3431" s="21" t="str">
        <f>VLOOKUP(P3431,'Customer List'!B:C,2,)</f>
        <v>VADODARA</v>
      </c>
      <c r="W3431" s="38"/>
      <c r="X3431" s="30">
        <v>45943</v>
      </c>
      <c r="Y3431" s="21">
        <f t="shared" si="354"/>
        <v>2</v>
      </c>
      <c r="Z3431" s="21" t="str">
        <f t="shared" si="355"/>
        <v>Saturday</v>
      </c>
      <c r="AA3431" s="21" t="str">
        <f t="shared" si="356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3431</v>
      </c>
      <c r="B3432" s="21" t="s">
        <v>4846</v>
      </c>
      <c r="C3432" s="30">
        <v>45936</v>
      </c>
      <c r="D3432" s="30">
        <v>45939</v>
      </c>
      <c r="E3432" s="47">
        <v>220.5</v>
      </c>
      <c r="F3432" s="47">
        <f t="shared" si="351"/>
        <v>19404</v>
      </c>
      <c r="G3432" s="48">
        <f t="shared" si="352"/>
        <v>38808</v>
      </c>
      <c r="H3432" s="21" t="s">
        <v>4844</v>
      </c>
      <c r="I3432" s="21" t="s">
        <v>5048</v>
      </c>
      <c r="J3432" s="21">
        <v>2</v>
      </c>
      <c r="K3432" s="21">
        <v>2</v>
      </c>
      <c r="L3432" s="21">
        <f t="shared" si="353"/>
        <v>0</v>
      </c>
      <c r="M3432" s="21" t="s">
        <v>5013</v>
      </c>
      <c r="N3432" s="30">
        <v>45941</v>
      </c>
      <c r="O3432" s="48">
        <v>61740</v>
      </c>
      <c r="P3432" s="21" t="s">
        <v>4840</v>
      </c>
      <c r="Q3432" s="21">
        <v>58156808990</v>
      </c>
      <c r="R3432" s="21" t="s">
        <v>40</v>
      </c>
      <c r="S3432" s="3">
        <v>4</v>
      </c>
      <c r="T3432" s="37"/>
      <c r="U3432" s="21" t="s">
        <v>3344</v>
      </c>
      <c r="V3432" s="21" t="str">
        <f>VLOOKUP(P3432,'Customer List'!B:C,2,)</f>
        <v>Mumbai</v>
      </c>
      <c r="W3432" s="38"/>
      <c r="X3432" s="30">
        <v>45943</v>
      </c>
      <c r="Y3432" s="21">
        <f t="shared" si="354"/>
        <v>2</v>
      </c>
      <c r="Z3432" s="21" t="str">
        <f t="shared" si="355"/>
        <v>Saturday</v>
      </c>
      <c r="AA3432" s="21" t="str">
        <f t="shared" si="356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3432</v>
      </c>
      <c r="B3433" s="21" t="s">
        <v>5041</v>
      </c>
      <c r="C3433" s="30">
        <v>45940</v>
      </c>
      <c r="D3433" s="30">
        <v>45943</v>
      </c>
      <c r="E3433" s="47">
        <v>88.9</v>
      </c>
      <c r="F3433" s="47">
        <f t="shared" si="351"/>
        <v>7823.2000000000007</v>
      </c>
      <c r="G3433" s="48">
        <f t="shared" si="352"/>
        <v>15646.400000000001</v>
      </c>
      <c r="H3433" s="21" t="s">
        <v>5042</v>
      </c>
      <c r="I3433" s="21" t="s">
        <v>5059</v>
      </c>
      <c r="J3433" s="21">
        <v>2</v>
      </c>
      <c r="K3433" s="21">
        <v>2</v>
      </c>
      <c r="L3433" s="21">
        <f t="shared" si="353"/>
        <v>0</v>
      </c>
      <c r="M3433" s="21" t="s">
        <v>5300</v>
      </c>
      <c r="N3433" s="30">
        <v>45954</v>
      </c>
      <c r="O3433" s="48">
        <v>216670</v>
      </c>
      <c r="P3433" s="21" t="s">
        <v>1102</v>
      </c>
      <c r="Q3433" s="21" t="s">
        <v>1127</v>
      </c>
      <c r="R3433" s="21" t="s">
        <v>1127</v>
      </c>
      <c r="S3433" s="3">
        <v>4</v>
      </c>
      <c r="T3433" s="37"/>
      <c r="U3433" s="21" t="s">
        <v>5043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45954</v>
      </c>
      <c r="Y3433" s="21">
        <f t="shared" si="354"/>
        <v>0</v>
      </c>
      <c r="Z3433" s="21" t="str">
        <f t="shared" si="355"/>
        <v>Friday</v>
      </c>
      <c r="AA3433" s="21" t="str">
        <f t="shared" si="356"/>
        <v>Friday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99</v>
      </c>
      <c r="F3434" s="47">
        <f t="shared" si="351"/>
        <v>8712</v>
      </c>
      <c r="G3434" s="48">
        <f t="shared" si="352"/>
        <v>8712</v>
      </c>
      <c r="H3434" s="21" t="s">
        <v>5039</v>
      </c>
      <c r="I3434" s="21" t="s">
        <v>5060</v>
      </c>
      <c r="J3434" s="21">
        <v>1</v>
      </c>
      <c r="K3434" s="21">
        <v>1</v>
      </c>
      <c r="L3434" s="21">
        <f t="shared" si="353"/>
        <v>0</v>
      </c>
      <c r="M3434" s="21" t="s">
        <v>5045</v>
      </c>
      <c r="N3434" s="30">
        <v>45944</v>
      </c>
      <c r="O3434" s="48">
        <v>14731</v>
      </c>
      <c r="P3434" s="21" t="s">
        <v>208</v>
      </c>
      <c r="Q3434" s="21" t="s">
        <v>1127</v>
      </c>
      <c r="R3434" s="21" t="s">
        <v>1127</v>
      </c>
      <c r="S3434" s="3">
        <v>4</v>
      </c>
      <c r="T3434" s="37"/>
      <c r="U3434" s="21" t="s">
        <v>511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45944</v>
      </c>
      <c r="Y3434" s="21">
        <f t="shared" si="354"/>
        <v>0</v>
      </c>
      <c r="Z3434" s="21" t="str">
        <f t="shared" si="355"/>
        <v>Tuesday</v>
      </c>
      <c r="AA3434" s="21" t="str">
        <f t="shared" si="356"/>
        <v>Tuesday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x14ac:dyDescent="0.25">
      <c r="A3435" s="21">
        <v>3434</v>
      </c>
      <c r="B3435" s="21">
        <v>340077</v>
      </c>
      <c r="C3435" s="30">
        <v>45940</v>
      </c>
      <c r="D3435" s="30">
        <v>45943</v>
      </c>
      <c r="E3435" s="47">
        <v>60.75</v>
      </c>
      <c r="F3435" s="47">
        <f t="shared" si="351"/>
        <v>5346</v>
      </c>
      <c r="G3435" s="48">
        <f t="shared" si="352"/>
        <v>5346</v>
      </c>
      <c r="H3435" s="21" t="s">
        <v>5040</v>
      </c>
      <c r="I3435" s="21" t="s">
        <v>5061</v>
      </c>
      <c r="J3435" s="21">
        <v>1</v>
      </c>
      <c r="K3435" s="21">
        <v>1</v>
      </c>
      <c r="L3435" s="21">
        <f t="shared" si="353"/>
        <v>0</v>
      </c>
      <c r="M3435" s="21" t="s">
        <v>5146</v>
      </c>
      <c r="N3435" s="30">
        <v>45943</v>
      </c>
      <c r="O3435" s="48">
        <v>8808.75</v>
      </c>
      <c r="P3435" s="21" t="s">
        <v>541</v>
      </c>
      <c r="Q3435" s="21">
        <v>58156922342</v>
      </c>
      <c r="R3435" s="21" t="s">
        <v>40</v>
      </c>
      <c r="S3435" s="3">
        <v>4</v>
      </c>
      <c r="T3435" s="37"/>
      <c r="U3435" s="21" t="s">
        <v>511</v>
      </c>
      <c r="V3435" s="21" t="str">
        <f>VLOOKUP(P3435,'Customer List'!B:C,2,)</f>
        <v>Banglore</v>
      </c>
      <c r="W3435" s="38"/>
      <c r="X3435" s="30">
        <v>45944</v>
      </c>
      <c r="Y3435" s="21">
        <f t="shared" si="354"/>
        <v>1</v>
      </c>
      <c r="Z3435" s="21" t="str">
        <f t="shared" si="355"/>
        <v>Monday</v>
      </c>
      <c r="AA3435" s="21" t="str">
        <f t="shared" si="356"/>
        <v>Tuesday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3435</v>
      </c>
      <c r="B3436" s="21" t="s">
        <v>5024</v>
      </c>
      <c r="C3436" s="30">
        <v>45940</v>
      </c>
      <c r="D3436" s="30">
        <v>45943</v>
      </c>
      <c r="E3436" s="47">
        <v>99.6</v>
      </c>
      <c r="F3436" s="47">
        <f t="shared" si="351"/>
        <v>8764.7999999999993</v>
      </c>
      <c r="G3436" s="48">
        <f t="shared" si="352"/>
        <v>8764.7999999999993</v>
      </c>
      <c r="H3436" s="21" t="s">
        <v>2205</v>
      </c>
      <c r="I3436" s="21" t="s">
        <v>5049</v>
      </c>
      <c r="J3436" s="21">
        <v>1</v>
      </c>
      <c r="K3436" s="21">
        <v>1</v>
      </c>
      <c r="L3436" s="21">
        <f t="shared" si="353"/>
        <v>0</v>
      </c>
      <c r="M3436" s="21" t="s">
        <v>5147</v>
      </c>
      <c r="N3436" s="30">
        <v>45944</v>
      </c>
      <c r="O3436" s="48">
        <v>16367.6</v>
      </c>
      <c r="P3436" s="21" t="s">
        <v>165</v>
      </c>
      <c r="Q3436" s="21">
        <v>58156994700</v>
      </c>
      <c r="R3436" s="21" t="s">
        <v>40</v>
      </c>
      <c r="S3436" s="3">
        <v>-20</v>
      </c>
      <c r="T3436" s="37"/>
      <c r="U3436" s="21" t="s">
        <v>5026</v>
      </c>
      <c r="V3436" s="21" t="str">
        <f>VLOOKUP(P3436,'Customer List'!B:C,2,)</f>
        <v>Lucknow</v>
      </c>
      <c r="W3436" s="38"/>
      <c r="X3436" s="30">
        <v>45946</v>
      </c>
      <c r="Y3436" s="21">
        <f t="shared" si="354"/>
        <v>2</v>
      </c>
      <c r="Z3436" s="21" t="str">
        <f t="shared" si="355"/>
        <v>Tuesday</v>
      </c>
      <c r="AA3436" s="21" t="str">
        <f t="shared" si="356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3436</v>
      </c>
      <c r="B3437" s="21" t="s">
        <v>5024</v>
      </c>
      <c r="C3437" s="30">
        <v>45940</v>
      </c>
      <c r="D3437" s="30">
        <v>45943</v>
      </c>
      <c r="E3437" s="47">
        <v>5</v>
      </c>
      <c r="F3437" s="47">
        <f t="shared" si="351"/>
        <v>440</v>
      </c>
      <c r="G3437" s="48">
        <f t="shared" si="352"/>
        <v>880</v>
      </c>
      <c r="H3437" s="21" t="s">
        <v>5025</v>
      </c>
      <c r="I3437" s="21" t="s">
        <v>5050</v>
      </c>
      <c r="J3437" s="21">
        <v>2</v>
      </c>
      <c r="K3437" s="21">
        <v>2</v>
      </c>
      <c r="L3437" s="21">
        <f t="shared" si="353"/>
        <v>0</v>
      </c>
      <c r="M3437" s="21" t="s">
        <v>5709</v>
      </c>
      <c r="N3437" s="30">
        <v>45968</v>
      </c>
      <c r="O3437" s="48">
        <v>0</v>
      </c>
      <c r="P3437" s="21" t="s">
        <v>42</v>
      </c>
      <c r="Q3437" s="21" t="s">
        <v>2070</v>
      </c>
      <c r="R3437" s="21" t="s">
        <v>637</v>
      </c>
      <c r="S3437" s="3">
        <v>-20</v>
      </c>
      <c r="T3437" s="37" t="s">
        <v>2577</v>
      </c>
      <c r="U3437" s="21" t="s">
        <v>5026</v>
      </c>
      <c r="V3437" s="21" t="str">
        <f>VLOOKUP(P3437,'Customer List'!B:C,2,)</f>
        <v>Faridabad</v>
      </c>
      <c r="W3437" s="38" t="s">
        <v>5290</v>
      </c>
      <c r="X3437" s="30">
        <f>IF(OR(R3437 = "PRIYANKA MADAM", R3437 = "DEEPAK", R3437 = "PORTER"),N3437,"")</f>
        <v>45968</v>
      </c>
      <c r="Y3437" s="21">
        <f t="shared" si="354"/>
        <v>0</v>
      </c>
      <c r="Z3437" s="21" t="str">
        <f t="shared" si="355"/>
        <v>Friday</v>
      </c>
      <c r="AA3437" s="21" t="str">
        <f t="shared" si="356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x14ac:dyDescent="0.25">
      <c r="A3438" s="21">
        <v>3437</v>
      </c>
      <c r="B3438" s="21" t="s">
        <v>5030</v>
      </c>
      <c r="C3438" s="30">
        <v>45940</v>
      </c>
      <c r="D3438" s="30">
        <v>45943</v>
      </c>
      <c r="E3438" s="47">
        <v>18</v>
      </c>
      <c r="F3438" s="47">
        <f t="shared" si="351"/>
        <v>1584</v>
      </c>
      <c r="G3438" s="48">
        <f t="shared" si="352"/>
        <v>1584</v>
      </c>
      <c r="H3438" s="21" t="s">
        <v>5027</v>
      </c>
      <c r="I3438" s="21" t="s">
        <v>5051</v>
      </c>
      <c r="J3438" s="21">
        <v>1</v>
      </c>
      <c r="K3438" s="21">
        <v>1</v>
      </c>
      <c r="L3438" s="21">
        <f t="shared" si="353"/>
        <v>0</v>
      </c>
      <c r="M3438" s="21" t="s">
        <v>5148</v>
      </c>
      <c r="N3438" s="30">
        <v>45944</v>
      </c>
      <c r="O3438" s="48">
        <v>2827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5026</v>
      </c>
      <c r="V3438" s="21" t="str">
        <f>VLOOKUP(P3438,'Customer List'!B:C,2,)</f>
        <v>Punjab</v>
      </c>
      <c r="W3438" s="38"/>
      <c r="X3438" s="30">
        <v>45946</v>
      </c>
      <c r="Y3438" s="21">
        <f t="shared" si="354"/>
        <v>2</v>
      </c>
      <c r="Z3438" s="21" t="str">
        <f t="shared" si="355"/>
        <v>Tuesday</v>
      </c>
      <c r="AA3438" s="21" t="str">
        <f t="shared" si="356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3438</v>
      </c>
      <c r="B3439" s="21" t="s">
        <v>5030</v>
      </c>
      <c r="C3439" s="30">
        <v>45940</v>
      </c>
      <c r="D3439" s="30">
        <v>45943</v>
      </c>
      <c r="E3439" s="47">
        <v>325</v>
      </c>
      <c r="F3439" s="47">
        <f t="shared" si="351"/>
        <v>28600</v>
      </c>
      <c r="G3439" s="48">
        <f t="shared" si="352"/>
        <v>28600</v>
      </c>
      <c r="H3439" s="21" t="s">
        <v>5028</v>
      </c>
      <c r="I3439" s="21" t="s">
        <v>5052</v>
      </c>
      <c r="J3439" s="21">
        <v>1</v>
      </c>
      <c r="K3439" s="21">
        <v>1</v>
      </c>
      <c r="L3439" s="21">
        <f t="shared" si="353"/>
        <v>0</v>
      </c>
      <c r="M3439" s="21" t="s">
        <v>5148</v>
      </c>
      <c r="N3439" s="30">
        <v>45944</v>
      </c>
      <c r="O3439" s="48">
        <v>51178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5026</v>
      </c>
      <c r="V3439" s="21" t="str">
        <f>VLOOKUP(P3439,'Customer List'!B:C,2,)</f>
        <v>Punjab</v>
      </c>
      <c r="W3439" s="38"/>
      <c r="X3439" s="30">
        <v>45946</v>
      </c>
      <c r="Y3439" s="21">
        <f t="shared" si="354"/>
        <v>2</v>
      </c>
      <c r="Z3439" s="21" t="str">
        <f t="shared" si="355"/>
        <v>Tuesday</v>
      </c>
      <c r="AA3439" s="21" t="str">
        <f t="shared" si="356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3439</v>
      </c>
      <c r="B3440" s="21" t="s">
        <v>5030</v>
      </c>
      <c r="C3440" s="30">
        <v>45940</v>
      </c>
      <c r="D3440" s="30">
        <v>45943</v>
      </c>
      <c r="E3440" s="47">
        <v>40.799999999999997</v>
      </c>
      <c r="F3440" s="47">
        <f t="shared" si="351"/>
        <v>3590.3999999999996</v>
      </c>
      <c r="G3440" s="48">
        <f t="shared" si="352"/>
        <v>3590.3999999999996</v>
      </c>
      <c r="H3440" s="21" t="s">
        <v>5029</v>
      </c>
      <c r="I3440" s="21" t="s">
        <v>5053</v>
      </c>
      <c r="J3440" s="21">
        <v>1</v>
      </c>
      <c r="K3440" s="21">
        <v>1</v>
      </c>
      <c r="L3440" s="21">
        <f t="shared" si="353"/>
        <v>0</v>
      </c>
      <c r="M3440" s="21" t="s">
        <v>5155</v>
      </c>
      <c r="N3440" s="30">
        <v>45944</v>
      </c>
      <c r="O3440" s="48">
        <v>7888</v>
      </c>
      <c r="P3440" s="21" t="s">
        <v>153</v>
      </c>
      <c r="Q3440" s="21" t="s">
        <v>1127</v>
      </c>
      <c r="R3440" s="21" t="s">
        <v>2037</v>
      </c>
      <c r="S3440" s="3">
        <v>-20</v>
      </c>
      <c r="T3440" s="37"/>
      <c r="U3440" s="21" t="s">
        <v>5026</v>
      </c>
      <c r="V3440" s="21" t="str">
        <f>VLOOKUP(P3440,'Customer List'!B:C,2,)</f>
        <v>Noida</v>
      </c>
      <c r="W3440" s="38"/>
      <c r="X3440" s="30">
        <f>IF(OR(R3440 = "PRIYANKA MADAM", R3440 = "DEEPAK", R3440 = "PORTER"),N3440,"")</f>
        <v>45944</v>
      </c>
      <c r="Y3440" s="21">
        <f t="shared" si="354"/>
        <v>0</v>
      </c>
      <c r="Z3440" s="21" t="str">
        <f t="shared" si="355"/>
        <v>Tuesday</v>
      </c>
      <c r="AA3440" s="21" t="str">
        <f t="shared" si="356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3440</v>
      </c>
      <c r="B3441" s="21" t="s">
        <v>5031</v>
      </c>
      <c r="C3441" s="30">
        <v>45940</v>
      </c>
      <c r="D3441" s="30">
        <v>45943</v>
      </c>
      <c r="E3441" s="47">
        <v>55.2</v>
      </c>
      <c r="F3441" s="47">
        <f t="shared" si="351"/>
        <v>4857.6000000000004</v>
      </c>
      <c r="G3441" s="48">
        <f t="shared" si="352"/>
        <v>4857.6000000000004</v>
      </c>
      <c r="H3441" s="21" t="s">
        <v>5032</v>
      </c>
      <c r="I3441" s="21" t="s">
        <v>5054</v>
      </c>
      <c r="J3441" s="21">
        <v>1</v>
      </c>
      <c r="K3441" s="21">
        <v>1</v>
      </c>
      <c r="L3441" s="21">
        <f t="shared" si="353"/>
        <v>0</v>
      </c>
      <c r="M3441" s="21" t="s">
        <v>5145</v>
      </c>
      <c r="N3441" s="30">
        <v>45943</v>
      </c>
      <c r="O3441" s="48">
        <v>9338</v>
      </c>
      <c r="P3441" s="21" t="s">
        <v>5033</v>
      </c>
      <c r="Q3441" s="21">
        <v>58156922110</v>
      </c>
      <c r="R3441" s="30" t="s">
        <v>40</v>
      </c>
      <c r="S3441" s="3">
        <v>-20</v>
      </c>
      <c r="T3441" s="37"/>
      <c r="U3441" s="21" t="s">
        <v>5026</v>
      </c>
      <c r="V3441" s="21" t="str">
        <f>VLOOKUP(P3441,'Customer List'!B:C,2,)</f>
        <v>BHIWADI</v>
      </c>
      <c r="W3441" s="38"/>
      <c r="X3441" s="30">
        <v>45945</v>
      </c>
      <c r="Y3441" s="21">
        <f t="shared" si="354"/>
        <v>2</v>
      </c>
      <c r="Z3441" s="21" t="str">
        <f t="shared" si="355"/>
        <v>Monday</v>
      </c>
      <c r="AA3441" s="21" t="str">
        <f t="shared" si="356"/>
        <v>Wednesday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x14ac:dyDescent="0.25">
      <c r="A3442" s="21">
        <v>3441</v>
      </c>
      <c r="B3442" s="21" t="s">
        <v>5034</v>
      </c>
      <c r="C3442" s="30">
        <v>45940</v>
      </c>
      <c r="D3442" s="30">
        <v>45943</v>
      </c>
      <c r="E3442" s="47">
        <v>5</v>
      </c>
      <c r="F3442" s="47">
        <f t="shared" si="351"/>
        <v>440</v>
      </c>
      <c r="G3442" s="48">
        <f t="shared" si="352"/>
        <v>440</v>
      </c>
      <c r="H3442" s="21" t="s">
        <v>5035</v>
      </c>
      <c r="I3442" s="21" t="s">
        <v>5055</v>
      </c>
      <c r="J3442" s="21">
        <v>1</v>
      </c>
      <c r="K3442" s="21">
        <v>1</v>
      </c>
      <c r="L3442" s="21">
        <f t="shared" si="353"/>
        <v>0</v>
      </c>
      <c r="M3442" s="21" t="s">
        <v>5509</v>
      </c>
      <c r="N3442" s="30">
        <v>45958</v>
      </c>
      <c r="O3442" s="48">
        <v>0</v>
      </c>
      <c r="P3442" s="21" t="s">
        <v>16</v>
      </c>
      <c r="Q3442" s="21" t="s">
        <v>2070</v>
      </c>
      <c r="R3442" s="21" t="s">
        <v>637</v>
      </c>
      <c r="S3442" s="3">
        <v>-20</v>
      </c>
      <c r="T3442" s="37" t="s">
        <v>2577</v>
      </c>
      <c r="U3442" s="21" t="s">
        <v>5026</v>
      </c>
      <c r="V3442" s="21" t="str">
        <f>VLOOKUP(P3442,'Customer List'!B:C,2,)</f>
        <v>Delhi</v>
      </c>
      <c r="W3442" s="38"/>
      <c r="X3442" s="30">
        <f t="shared" ref="X3442:X3477" si="357">IF(OR(R3442 = "PRIYANKA MADAM", R3442 = "DEEPAK", R3442 = "PORTER"),N3442,"")</f>
        <v>45958</v>
      </c>
      <c r="Y3442" s="21">
        <f t="shared" si="354"/>
        <v>0</v>
      </c>
      <c r="Z3442" s="21" t="str">
        <f t="shared" si="355"/>
        <v>Tuesday</v>
      </c>
      <c r="AA3442" s="21" t="str">
        <f t="shared" si="356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3442</v>
      </c>
      <c r="B3443" s="21" t="s">
        <v>5034</v>
      </c>
      <c r="C3443" s="30">
        <v>45940</v>
      </c>
      <c r="D3443" s="30">
        <v>45943</v>
      </c>
      <c r="E3443" s="47">
        <v>5</v>
      </c>
      <c r="F3443" s="47">
        <f t="shared" si="351"/>
        <v>440</v>
      </c>
      <c r="G3443" s="48">
        <f t="shared" si="352"/>
        <v>440</v>
      </c>
      <c r="H3443" s="21" t="s">
        <v>5036</v>
      </c>
      <c r="I3443" s="21" t="s">
        <v>5056</v>
      </c>
      <c r="J3443" s="21">
        <v>1</v>
      </c>
      <c r="K3443" s="21">
        <v>1</v>
      </c>
      <c r="L3443" s="21">
        <f t="shared" si="353"/>
        <v>0</v>
      </c>
      <c r="M3443" s="21" t="s">
        <v>5509</v>
      </c>
      <c r="N3443" s="30">
        <v>45958</v>
      </c>
      <c r="O3443" s="48">
        <v>0</v>
      </c>
      <c r="P3443" s="21" t="s">
        <v>16</v>
      </c>
      <c r="Q3443" s="21" t="s">
        <v>2070</v>
      </c>
      <c r="R3443" s="21" t="s">
        <v>637</v>
      </c>
      <c r="S3443" s="3">
        <v>-20</v>
      </c>
      <c r="T3443" s="37" t="s">
        <v>2577</v>
      </c>
      <c r="U3443" s="21" t="s">
        <v>5026</v>
      </c>
      <c r="V3443" s="21" t="str">
        <f>VLOOKUP(P3443,'Customer List'!B:C,2,)</f>
        <v>Delhi</v>
      </c>
      <c r="W3443" s="38"/>
      <c r="X3443" s="30">
        <f t="shared" si="357"/>
        <v>45958</v>
      </c>
      <c r="Y3443" s="21">
        <f t="shared" si="354"/>
        <v>0</v>
      </c>
      <c r="Z3443" s="21" t="str">
        <f t="shared" si="355"/>
        <v>Tuesday</v>
      </c>
      <c r="AA3443" s="21" t="str">
        <f t="shared" si="356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3443</v>
      </c>
      <c r="B3444" s="21" t="s">
        <v>5034</v>
      </c>
      <c r="C3444" s="30">
        <v>45940</v>
      </c>
      <c r="D3444" s="30">
        <v>45943</v>
      </c>
      <c r="E3444" s="47">
        <v>5</v>
      </c>
      <c r="F3444" s="47">
        <f t="shared" si="351"/>
        <v>440</v>
      </c>
      <c r="G3444" s="48">
        <f t="shared" si="352"/>
        <v>440</v>
      </c>
      <c r="H3444" s="21" t="s">
        <v>5037</v>
      </c>
      <c r="I3444" s="21" t="s">
        <v>5057</v>
      </c>
      <c r="J3444" s="21">
        <v>1</v>
      </c>
      <c r="K3444" s="21">
        <v>1</v>
      </c>
      <c r="L3444" s="21">
        <f t="shared" si="353"/>
        <v>0</v>
      </c>
      <c r="M3444" s="21" t="s">
        <v>5509</v>
      </c>
      <c r="N3444" s="30">
        <v>45958</v>
      </c>
      <c r="O3444" s="48">
        <v>0</v>
      </c>
      <c r="P3444" s="21" t="s">
        <v>16</v>
      </c>
      <c r="Q3444" s="21" t="s">
        <v>2070</v>
      </c>
      <c r="R3444" s="21" t="s">
        <v>637</v>
      </c>
      <c r="S3444" s="3">
        <v>-20</v>
      </c>
      <c r="T3444" s="37" t="s">
        <v>2577</v>
      </c>
      <c r="U3444" s="21" t="s">
        <v>5026</v>
      </c>
      <c r="V3444" s="21" t="str">
        <f>VLOOKUP(P3444,'Customer List'!B:C,2,)</f>
        <v>Delhi</v>
      </c>
      <c r="W3444" s="38"/>
      <c r="X3444" s="30">
        <f t="shared" si="357"/>
        <v>45958</v>
      </c>
      <c r="Y3444" s="21">
        <f t="shared" si="354"/>
        <v>0</v>
      </c>
      <c r="Z3444" s="21" t="str">
        <f t="shared" si="355"/>
        <v>Tuesday</v>
      </c>
      <c r="AA3444" s="21" t="str">
        <f t="shared" si="356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3444</v>
      </c>
      <c r="B3445" s="21" t="s">
        <v>5034</v>
      </c>
      <c r="C3445" s="30">
        <v>45940</v>
      </c>
      <c r="D3445" s="30">
        <v>45943</v>
      </c>
      <c r="E3445" s="47">
        <v>5</v>
      </c>
      <c r="F3445" s="47">
        <f t="shared" si="351"/>
        <v>440</v>
      </c>
      <c r="G3445" s="48">
        <f t="shared" si="352"/>
        <v>440</v>
      </c>
      <c r="H3445" s="21" t="s">
        <v>2216</v>
      </c>
      <c r="I3445" s="21" t="s">
        <v>5058</v>
      </c>
      <c r="J3445" s="21">
        <v>1</v>
      </c>
      <c r="K3445" s="21">
        <v>1</v>
      </c>
      <c r="L3445" s="21">
        <f t="shared" si="353"/>
        <v>0</v>
      </c>
      <c r="M3445" s="21" t="s">
        <v>5509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5026</v>
      </c>
      <c r="V3445" s="21" t="str">
        <f>VLOOKUP(P3445,'Customer List'!B:C,2,)</f>
        <v>Delhi</v>
      </c>
      <c r="W3445" s="38"/>
      <c r="X3445" s="30">
        <f t="shared" si="357"/>
        <v>45958</v>
      </c>
      <c r="Y3445" s="21">
        <f t="shared" si="354"/>
        <v>0</v>
      </c>
      <c r="Z3445" s="21" t="str">
        <f t="shared" si="355"/>
        <v>Tuesday</v>
      </c>
      <c r="AA3445" s="21" t="str">
        <f t="shared" si="356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3445</v>
      </c>
      <c r="B3446" s="21" t="s">
        <v>5083</v>
      </c>
      <c r="C3446" s="30">
        <v>45939</v>
      </c>
      <c r="D3446" s="30">
        <v>45944</v>
      </c>
      <c r="E3446" s="47">
        <v>219</v>
      </c>
      <c r="F3446" s="47">
        <f t="shared" si="351"/>
        <v>19272</v>
      </c>
      <c r="G3446" s="48">
        <f t="shared" si="352"/>
        <v>19272</v>
      </c>
      <c r="H3446" s="21">
        <v>135041</v>
      </c>
      <c r="I3446" s="21" t="s">
        <v>5062</v>
      </c>
      <c r="J3446" s="21">
        <v>1</v>
      </c>
      <c r="K3446" s="21">
        <v>1</v>
      </c>
      <c r="L3446" s="21">
        <f t="shared" si="353"/>
        <v>0</v>
      </c>
      <c r="M3446" s="21" t="s">
        <v>5671</v>
      </c>
      <c r="N3446" s="30">
        <v>45952</v>
      </c>
      <c r="O3446" s="48">
        <v>23412.560000000001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7"/>
        <v>45952</v>
      </c>
      <c r="Y3446" s="21">
        <f t="shared" si="354"/>
        <v>0</v>
      </c>
      <c r="Z3446" s="21" t="str">
        <f t="shared" si="355"/>
        <v>Wednesday</v>
      </c>
      <c r="AA3446" s="21" t="str">
        <f t="shared" si="356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3446</v>
      </c>
      <c r="B3447" s="21" t="s">
        <v>5083</v>
      </c>
      <c r="C3447" s="30">
        <v>45939</v>
      </c>
      <c r="D3447" s="30">
        <v>45944</v>
      </c>
      <c r="E3447" s="47">
        <v>140.25</v>
      </c>
      <c r="F3447" s="47">
        <f t="shared" si="351"/>
        <v>12342</v>
      </c>
      <c r="G3447" s="48">
        <f t="shared" si="352"/>
        <v>12342</v>
      </c>
      <c r="H3447" s="21">
        <v>145511</v>
      </c>
      <c r="I3447" s="21" t="s">
        <v>4766</v>
      </c>
      <c r="J3447" s="21">
        <v>1</v>
      </c>
      <c r="K3447" s="21">
        <v>1</v>
      </c>
      <c r="L3447" s="21">
        <f t="shared" si="353"/>
        <v>0</v>
      </c>
      <c r="M3447" s="21" t="s">
        <v>5669</v>
      </c>
      <c r="N3447" s="30">
        <v>45952</v>
      </c>
      <c r="O3447" s="48">
        <v>17804.97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7"/>
        <v>45952</v>
      </c>
      <c r="Y3447" s="21">
        <f t="shared" si="354"/>
        <v>0</v>
      </c>
      <c r="Z3447" s="21" t="str">
        <f t="shared" si="355"/>
        <v>Wednesday</v>
      </c>
      <c r="AA3447" s="21" t="str">
        <f t="shared" si="356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3447</v>
      </c>
      <c r="B3448" s="21" t="s">
        <v>5083</v>
      </c>
      <c r="C3448" s="30">
        <v>45939</v>
      </c>
      <c r="D3448" s="30">
        <v>45944</v>
      </c>
      <c r="E3448" s="47">
        <v>194.6</v>
      </c>
      <c r="F3448" s="47">
        <f t="shared" si="351"/>
        <v>17124.8</v>
      </c>
      <c r="G3448" s="48">
        <f t="shared" si="352"/>
        <v>17124.8</v>
      </c>
      <c r="H3448" s="21">
        <v>300420</v>
      </c>
      <c r="I3448" s="21" t="s">
        <v>4768</v>
      </c>
      <c r="J3448" s="21">
        <v>1</v>
      </c>
      <c r="K3448" s="21">
        <v>1</v>
      </c>
      <c r="L3448" s="21">
        <f t="shared" si="353"/>
        <v>0</v>
      </c>
      <c r="M3448" s="21" t="s">
        <v>5673</v>
      </c>
      <c r="N3448" s="30">
        <v>45952</v>
      </c>
      <c r="O3448" s="48">
        <v>20896.91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7"/>
        <v>45952</v>
      </c>
      <c r="Y3448" s="21">
        <f t="shared" si="354"/>
        <v>0</v>
      </c>
      <c r="Z3448" s="21" t="str">
        <f t="shared" si="355"/>
        <v>Wednesday</v>
      </c>
      <c r="AA3448" s="21" t="str">
        <f t="shared" si="356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3448</v>
      </c>
      <c r="B3449" s="21" t="s">
        <v>5083</v>
      </c>
      <c r="C3449" s="30">
        <v>45939</v>
      </c>
      <c r="D3449" s="30">
        <v>45944</v>
      </c>
      <c r="E3449" s="47">
        <v>176.4</v>
      </c>
      <c r="F3449" s="47">
        <f t="shared" si="351"/>
        <v>15523.2</v>
      </c>
      <c r="G3449" s="48">
        <f t="shared" si="352"/>
        <v>62092.800000000003</v>
      </c>
      <c r="H3449" s="21">
        <v>300424</v>
      </c>
      <c r="I3449" s="21" t="s">
        <v>4768</v>
      </c>
      <c r="J3449" s="21">
        <v>4</v>
      </c>
      <c r="K3449" s="21">
        <v>4</v>
      </c>
      <c r="L3449" s="21">
        <f t="shared" si="353"/>
        <v>0</v>
      </c>
      <c r="M3449" s="21" t="s">
        <v>5673</v>
      </c>
      <c r="N3449" s="30">
        <v>45952</v>
      </c>
      <c r="O3449" s="48">
        <v>75770.080000000002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7"/>
        <v>45952</v>
      </c>
      <c r="Y3449" s="21">
        <f t="shared" si="354"/>
        <v>0</v>
      </c>
      <c r="Z3449" s="21" t="str">
        <f t="shared" si="355"/>
        <v>Wednesday</v>
      </c>
      <c r="AA3449" s="21" t="str">
        <f t="shared" si="356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3449</v>
      </c>
      <c r="B3450" s="21" t="s">
        <v>5083</v>
      </c>
      <c r="C3450" s="30">
        <v>45939</v>
      </c>
      <c r="D3450" s="30">
        <v>45944</v>
      </c>
      <c r="E3450" s="47">
        <v>245.7</v>
      </c>
      <c r="F3450" s="47">
        <f t="shared" si="351"/>
        <v>21621.599999999999</v>
      </c>
      <c r="G3450" s="48">
        <f t="shared" si="352"/>
        <v>43243.199999999997</v>
      </c>
      <c r="H3450" s="21">
        <v>301058</v>
      </c>
      <c r="I3450" s="21" t="s">
        <v>4769</v>
      </c>
      <c r="J3450" s="21">
        <v>2</v>
      </c>
      <c r="K3450" s="21">
        <v>2</v>
      </c>
      <c r="L3450" s="21">
        <f t="shared" si="353"/>
        <v>0</v>
      </c>
      <c r="M3450" s="21" t="s">
        <v>5673</v>
      </c>
      <c r="N3450" s="30">
        <v>45952</v>
      </c>
      <c r="O3450" s="48">
        <v>52768.46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7"/>
        <v>45952</v>
      </c>
      <c r="Y3450" s="21">
        <f t="shared" si="354"/>
        <v>0</v>
      </c>
      <c r="Z3450" s="21" t="str">
        <f t="shared" si="355"/>
        <v>Wednesday</v>
      </c>
      <c r="AA3450" s="21" t="str">
        <f t="shared" si="356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3450</v>
      </c>
      <c r="B3451" s="21" t="s">
        <v>5083</v>
      </c>
      <c r="C3451" s="30">
        <v>45939</v>
      </c>
      <c r="D3451" s="30">
        <v>45944</v>
      </c>
      <c r="E3451" s="47">
        <v>326.25</v>
      </c>
      <c r="F3451" s="47">
        <f t="shared" si="351"/>
        <v>28710</v>
      </c>
      <c r="G3451" s="48">
        <f t="shared" si="352"/>
        <v>28710</v>
      </c>
      <c r="H3451" s="21">
        <v>304136</v>
      </c>
      <c r="I3451" s="21" t="s">
        <v>4775</v>
      </c>
      <c r="J3451" s="21">
        <v>1</v>
      </c>
      <c r="K3451" s="21">
        <v>1</v>
      </c>
      <c r="L3451" s="21">
        <f t="shared" si="353"/>
        <v>0</v>
      </c>
      <c r="M3451" s="21" t="s">
        <v>5673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7"/>
        <v>45952</v>
      </c>
      <c r="Y3451" s="21">
        <f t="shared" si="354"/>
        <v>0</v>
      </c>
      <c r="Z3451" s="21" t="str">
        <f t="shared" si="355"/>
        <v>Wednesday</v>
      </c>
      <c r="AA3451" s="21" t="str">
        <f t="shared" si="356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3451</v>
      </c>
      <c r="B3452" s="21" t="s">
        <v>5083</v>
      </c>
      <c r="C3452" s="30">
        <v>45939</v>
      </c>
      <c r="D3452" s="30">
        <v>45944</v>
      </c>
      <c r="E3452" s="47">
        <v>326.25</v>
      </c>
      <c r="F3452" s="47">
        <f t="shared" si="351"/>
        <v>28710</v>
      </c>
      <c r="G3452" s="48">
        <f t="shared" si="352"/>
        <v>28710</v>
      </c>
      <c r="H3452" s="21">
        <v>304140</v>
      </c>
      <c r="I3452" s="21" t="s">
        <v>4775</v>
      </c>
      <c r="J3452" s="21">
        <v>1</v>
      </c>
      <c r="K3452" s="21">
        <v>1</v>
      </c>
      <c r="L3452" s="21">
        <f t="shared" si="353"/>
        <v>0</v>
      </c>
      <c r="M3452" s="21" t="s">
        <v>5673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7"/>
        <v>45952</v>
      </c>
      <c r="Y3452" s="21">
        <f t="shared" si="354"/>
        <v>0</v>
      </c>
      <c r="Z3452" s="21" t="str">
        <f t="shared" si="355"/>
        <v>Wednesday</v>
      </c>
      <c r="AA3452" s="21" t="str">
        <f t="shared" si="356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3452</v>
      </c>
      <c r="B3453" s="21" t="s">
        <v>5083</v>
      </c>
      <c r="C3453" s="30">
        <v>45939</v>
      </c>
      <c r="D3453" s="30">
        <v>45944</v>
      </c>
      <c r="E3453" s="47">
        <v>276.75</v>
      </c>
      <c r="F3453" s="47">
        <f t="shared" si="351"/>
        <v>24354</v>
      </c>
      <c r="G3453" s="48">
        <f t="shared" si="352"/>
        <v>24354</v>
      </c>
      <c r="H3453" s="21">
        <v>304163</v>
      </c>
      <c r="I3453" s="21" t="s">
        <v>5063</v>
      </c>
      <c r="J3453" s="21">
        <v>1</v>
      </c>
      <c r="K3453" s="21">
        <v>1</v>
      </c>
      <c r="L3453" s="21">
        <f t="shared" si="353"/>
        <v>0</v>
      </c>
      <c r="M3453" s="21" t="s">
        <v>5671</v>
      </c>
      <c r="N3453" s="30">
        <v>45952</v>
      </c>
      <c r="O3453" s="48">
        <v>29586.42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7"/>
        <v>45952</v>
      </c>
      <c r="Y3453" s="21">
        <f t="shared" si="354"/>
        <v>0</v>
      </c>
      <c r="Z3453" s="21" t="str">
        <f t="shared" si="355"/>
        <v>Wednesday</v>
      </c>
      <c r="AA3453" s="21" t="str">
        <f t="shared" si="356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3453</v>
      </c>
      <c r="B3454" s="21" t="s">
        <v>5083</v>
      </c>
      <c r="C3454" s="30">
        <v>45939</v>
      </c>
      <c r="D3454" s="30">
        <v>45944</v>
      </c>
      <c r="E3454" s="47">
        <v>326.25</v>
      </c>
      <c r="F3454" s="47">
        <f t="shared" si="351"/>
        <v>28710</v>
      </c>
      <c r="G3454" s="48">
        <f t="shared" si="352"/>
        <v>57420</v>
      </c>
      <c r="H3454" s="21">
        <v>305628</v>
      </c>
      <c r="I3454" s="21" t="s">
        <v>5064</v>
      </c>
      <c r="J3454" s="21">
        <v>2</v>
      </c>
      <c r="K3454" s="21">
        <v>2</v>
      </c>
      <c r="L3454" s="21">
        <f t="shared" si="353"/>
        <v>0</v>
      </c>
      <c r="M3454" s="21" t="s">
        <v>5673</v>
      </c>
      <c r="N3454" s="30">
        <v>45952</v>
      </c>
      <c r="O3454" s="48">
        <v>65396.800000000003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7"/>
        <v>45952</v>
      </c>
      <c r="Y3454" s="21">
        <f t="shared" si="354"/>
        <v>0</v>
      </c>
      <c r="Z3454" s="21" t="str">
        <f t="shared" si="355"/>
        <v>Wednesday</v>
      </c>
      <c r="AA3454" s="21" t="str">
        <f t="shared" si="356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3454</v>
      </c>
      <c r="B3455" s="21" t="s">
        <v>5083</v>
      </c>
      <c r="C3455" s="30">
        <v>45939</v>
      </c>
      <c r="D3455" s="30">
        <v>45944</v>
      </c>
      <c r="E3455" s="47">
        <v>232.4</v>
      </c>
      <c r="F3455" s="47">
        <f t="shared" si="351"/>
        <v>20451.2</v>
      </c>
      <c r="G3455" s="48">
        <f t="shared" si="352"/>
        <v>20451.2</v>
      </c>
      <c r="H3455" s="21">
        <v>309810</v>
      </c>
      <c r="I3455" s="21" t="s">
        <v>5065</v>
      </c>
      <c r="J3455" s="21">
        <v>1</v>
      </c>
      <c r="K3455" s="21">
        <v>1</v>
      </c>
      <c r="L3455" s="21">
        <f t="shared" si="353"/>
        <v>0</v>
      </c>
      <c r="M3455" s="21" t="s">
        <v>5673</v>
      </c>
      <c r="N3455" s="30">
        <v>45952</v>
      </c>
      <c r="O3455" s="48">
        <v>24956.03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7"/>
        <v>45952</v>
      </c>
      <c r="Y3455" s="21">
        <f t="shared" si="354"/>
        <v>0</v>
      </c>
      <c r="Z3455" s="21" t="str">
        <f t="shared" si="355"/>
        <v>Wednesday</v>
      </c>
      <c r="AA3455" s="21" t="str">
        <f t="shared" si="356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3455</v>
      </c>
      <c r="B3456" s="21" t="s">
        <v>5083</v>
      </c>
      <c r="C3456" s="30">
        <v>45939</v>
      </c>
      <c r="D3456" s="30">
        <v>45944</v>
      </c>
      <c r="E3456" s="47">
        <v>184.1</v>
      </c>
      <c r="F3456" s="47">
        <f t="shared" si="351"/>
        <v>16200.8</v>
      </c>
      <c r="G3456" s="48">
        <f t="shared" si="352"/>
        <v>16200.8</v>
      </c>
      <c r="H3456" s="21">
        <v>310806</v>
      </c>
      <c r="I3456" s="21" t="s">
        <v>5066</v>
      </c>
      <c r="J3456" s="21">
        <v>1</v>
      </c>
      <c r="K3456" s="21">
        <v>1</v>
      </c>
      <c r="L3456" s="21">
        <f t="shared" si="353"/>
        <v>0</v>
      </c>
      <c r="M3456" s="21" t="s">
        <v>5673</v>
      </c>
      <c r="N3456" s="30">
        <v>45952</v>
      </c>
      <c r="O3456" s="48">
        <v>19769.38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7"/>
        <v>45952</v>
      </c>
      <c r="Y3456" s="21">
        <f t="shared" si="354"/>
        <v>0</v>
      </c>
      <c r="Z3456" s="21" t="str">
        <f t="shared" si="355"/>
        <v>Wednesday</v>
      </c>
      <c r="AA3456" s="21" t="str">
        <f t="shared" si="356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3456</v>
      </c>
      <c r="B3457" s="21" t="s">
        <v>5083</v>
      </c>
      <c r="C3457" s="30">
        <v>45939</v>
      </c>
      <c r="D3457" s="30">
        <v>45944</v>
      </c>
      <c r="E3457" s="47">
        <v>221.2</v>
      </c>
      <c r="F3457" s="47">
        <f t="shared" si="351"/>
        <v>19465.599999999999</v>
      </c>
      <c r="G3457" s="48">
        <f t="shared" si="352"/>
        <v>19465.599999999999</v>
      </c>
      <c r="H3457" s="21">
        <v>310914</v>
      </c>
      <c r="I3457" s="21" t="s">
        <v>4778</v>
      </c>
      <c r="J3457" s="21">
        <v>1</v>
      </c>
      <c r="K3457" s="21">
        <v>1</v>
      </c>
      <c r="L3457" s="21">
        <f t="shared" si="353"/>
        <v>0</v>
      </c>
      <c r="M3457" s="21" t="s">
        <v>5673</v>
      </c>
      <c r="N3457" s="30">
        <v>45952</v>
      </c>
      <c r="O3457" s="48">
        <v>23753.33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7"/>
        <v>45952</v>
      </c>
      <c r="Y3457" s="21">
        <f t="shared" si="354"/>
        <v>0</v>
      </c>
      <c r="Z3457" s="21" t="str">
        <f t="shared" si="355"/>
        <v>Wednesday</v>
      </c>
      <c r="AA3457" s="21" t="str">
        <f t="shared" si="356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3457</v>
      </c>
      <c r="B3458" s="21" t="s">
        <v>5083</v>
      </c>
      <c r="C3458" s="30">
        <v>45939</v>
      </c>
      <c r="D3458" s="30">
        <v>45944</v>
      </c>
      <c r="E3458" s="47">
        <v>321.75</v>
      </c>
      <c r="F3458" s="47">
        <f t="shared" si="351"/>
        <v>28314</v>
      </c>
      <c r="G3458" s="48">
        <f t="shared" si="352"/>
        <v>56628</v>
      </c>
      <c r="H3458" s="21">
        <v>328644</v>
      </c>
      <c r="I3458" s="21" t="s">
        <v>5067</v>
      </c>
      <c r="J3458" s="21">
        <v>2</v>
      </c>
      <c r="K3458" s="21">
        <v>2</v>
      </c>
      <c r="L3458" s="21">
        <f t="shared" si="353"/>
        <v>0</v>
      </c>
      <c r="M3458" s="21" t="s">
        <v>5673</v>
      </c>
      <c r="N3458" s="30">
        <v>45952</v>
      </c>
      <c r="O3458" s="48">
        <v>64494.8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7"/>
        <v>45952</v>
      </c>
      <c r="Y3458" s="21">
        <f t="shared" si="354"/>
        <v>0</v>
      </c>
      <c r="Z3458" s="21" t="str">
        <f t="shared" si="355"/>
        <v>Wednesday</v>
      </c>
      <c r="AA3458" s="21" t="str">
        <f t="shared" si="356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3458</v>
      </c>
      <c r="B3459" s="21" t="s">
        <v>5083</v>
      </c>
      <c r="C3459" s="30">
        <v>45939</v>
      </c>
      <c r="D3459" s="30">
        <v>45944</v>
      </c>
      <c r="E3459" s="47">
        <v>234.5</v>
      </c>
      <c r="F3459" s="47">
        <f t="shared" ref="F3459:F3522" si="358">IF(AB3459="DOLLAR",E3459*88,E3459)</f>
        <v>20636</v>
      </c>
      <c r="G3459" s="48">
        <f t="shared" ref="G3459:G3522" si="359">F3459*J3459</f>
        <v>41272</v>
      </c>
      <c r="H3459" s="21">
        <v>329522</v>
      </c>
      <c r="I3459" s="21" t="s">
        <v>5068</v>
      </c>
      <c r="J3459" s="21">
        <v>2</v>
      </c>
      <c r="K3459" s="21">
        <v>2</v>
      </c>
      <c r="L3459" s="21">
        <f t="shared" ref="L3459:L3522" si="360">J3459-K3459</f>
        <v>0</v>
      </c>
      <c r="M3459" s="21" t="s">
        <v>5673</v>
      </c>
      <c r="N3459" s="30">
        <v>45952</v>
      </c>
      <c r="O3459" s="48">
        <v>50363.06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7"/>
        <v>45952</v>
      </c>
      <c r="Y3459" s="21">
        <f t="shared" ref="Y3459:Y3522" si="361">IF(X3459="", "", X3459-N3459)</f>
        <v>0</v>
      </c>
      <c r="Z3459" s="21" t="str">
        <f t="shared" ref="Z3459:Z3522" si="362">IF(N3459="", "", TEXT(N3459, "dddd"))</f>
        <v>Wednesday</v>
      </c>
      <c r="AA3459" s="21" t="str">
        <f t="shared" ref="AA3459:AA3522" si="363"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3459</v>
      </c>
      <c r="B3460" s="21" t="s">
        <v>5083</v>
      </c>
      <c r="C3460" s="30">
        <v>45939</v>
      </c>
      <c r="D3460" s="30">
        <v>45944</v>
      </c>
      <c r="E3460" s="47">
        <v>301.5</v>
      </c>
      <c r="F3460" s="47">
        <f t="shared" si="358"/>
        <v>26532</v>
      </c>
      <c r="G3460" s="48">
        <f t="shared" si="359"/>
        <v>26532</v>
      </c>
      <c r="H3460" s="21">
        <v>329920</v>
      </c>
      <c r="I3460" s="21" t="s">
        <v>4782</v>
      </c>
      <c r="J3460" s="21">
        <v>1</v>
      </c>
      <c r="K3460" s="21">
        <v>1</v>
      </c>
      <c r="L3460" s="21">
        <f t="shared" si="360"/>
        <v>0</v>
      </c>
      <c r="M3460" s="21" t="s">
        <v>5673</v>
      </c>
      <c r="N3460" s="30">
        <v>45952</v>
      </c>
      <c r="O3460" s="48">
        <v>30217.84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7"/>
        <v>45952</v>
      </c>
      <c r="Y3460" s="21">
        <f t="shared" si="361"/>
        <v>0</v>
      </c>
      <c r="Z3460" s="21" t="str">
        <f t="shared" si="362"/>
        <v>Wednesday</v>
      </c>
      <c r="AA3460" s="21" t="str">
        <f t="shared" si="363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3460</v>
      </c>
      <c r="B3461" s="21" t="s">
        <v>5083</v>
      </c>
      <c r="C3461" s="30">
        <v>45939</v>
      </c>
      <c r="D3461" s="30">
        <v>45944</v>
      </c>
      <c r="E3461" s="47">
        <v>226.1</v>
      </c>
      <c r="F3461" s="47">
        <f t="shared" si="358"/>
        <v>19896.8</v>
      </c>
      <c r="G3461" s="48">
        <f t="shared" si="359"/>
        <v>19896.8</v>
      </c>
      <c r="H3461" s="21">
        <v>341606</v>
      </c>
      <c r="I3461" s="21" t="s">
        <v>5069</v>
      </c>
      <c r="J3461" s="21">
        <v>1</v>
      </c>
      <c r="K3461" s="21">
        <v>1</v>
      </c>
      <c r="L3461" s="21">
        <f t="shared" si="360"/>
        <v>0</v>
      </c>
      <c r="M3461" s="21" t="s">
        <v>5673</v>
      </c>
      <c r="N3461" s="30">
        <v>45952</v>
      </c>
      <c r="O3461" s="48">
        <v>24279.51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7"/>
        <v>45952</v>
      </c>
      <c r="Y3461" s="21">
        <f t="shared" si="361"/>
        <v>0</v>
      </c>
      <c r="Z3461" s="21" t="str">
        <f t="shared" si="362"/>
        <v>Wednesday</v>
      </c>
      <c r="AA3461" s="21" t="str">
        <f t="shared" si="363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3461</v>
      </c>
      <c r="B3462" s="21" t="s">
        <v>5083</v>
      </c>
      <c r="C3462" s="30">
        <v>45939</v>
      </c>
      <c r="D3462" s="30">
        <v>45944</v>
      </c>
      <c r="E3462" s="47">
        <v>305.25</v>
      </c>
      <c r="F3462" s="47">
        <f t="shared" si="358"/>
        <v>26862</v>
      </c>
      <c r="G3462" s="48">
        <f t="shared" si="359"/>
        <v>26862</v>
      </c>
      <c r="H3462" s="21">
        <v>341626</v>
      </c>
      <c r="I3462" s="21" t="s">
        <v>5069</v>
      </c>
      <c r="J3462" s="21">
        <v>1</v>
      </c>
      <c r="K3462" s="21">
        <v>1</v>
      </c>
      <c r="L3462" s="21">
        <f t="shared" si="360"/>
        <v>0</v>
      </c>
      <c r="M3462" s="21" t="s">
        <v>5673</v>
      </c>
      <c r="N3462" s="30">
        <v>45952</v>
      </c>
      <c r="O3462" s="48">
        <v>30593.68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7"/>
        <v>45952</v>
      </c>
      <c r="Y3462" s="21">
        <f t="shared" si="361"/>
        <v>0</v>
      </c>
      <c r="Z3462" s="21" t="str">
        <f t="shared" si="362"/>
        <v>Wednesday</v>
      </c>
      <c r="AA3462" s="21" t="str">
        <f t="shared" si="363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3462</v>
      </c>
      <c r="B3463" s="21" t="s">
        <v>5083</v>
      </c>
      <c r="C3463" s="30">
        <v>45939</v>
      </c>
      <c r="D3463" s="30">
        <v>45944</v>
      </c>
      <c r="E3463" s="47">
        <v>276.75</v>
      </c>
      <c r="F3463" s="47">
        <f t="shared" si="358"/>
        <v>24354</v>
      </c>
      <c r="G3463" s="48">
        <f t="shared" si="359"/>
        <v>24354</v>
      </c>
      <c r="H3463" s="21">
        <v>344651</v>
      </c>
      <c r="I3463" s="21" t="s">
        <v>5070</v>
      </c>
      <c r="J3463" s="21">
        <v>1</v>
      </c>
      <c r="K3463" s="21">
        <v>1</v>
      </c>
      <c r="L3463" s="21">
        <f t="shared" si="360"/>
        <v>0</v>
      </c>
      <c r="M3463" s="21" t="s">
        <v>5671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7"/>
        <v>45952</v>
      </c>
      <c r="Y3463" s="21">
        <f t="shared" si="361"/>
        <v>0</v>
      </c>
      <c r="Z3463" s="21" t="str">
        <f t="shared" si="362"/>
        <v>Wednesday</v>
      </c>
      <c r="AA3463" s="21" t="str">
        <f t="shared" si="363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3463</v>
      </c>
      <c r="B3464" s="21" t="s">
        <v>5083</v>
      </c>
      <c r="C3464" s="30">
        <v>45939</v>
      </c>
      <c r="D3464" s="30">
        <v>45944</v>
      </c>
      <c r="E3464" s="47">
        <v>276.75</v>
      </c>
      <c r="F3464" s="47">
        <f t="shared" si="358"/>
        <v>24354</v>
      </c>
      <c r="G3464" s="48">
        <f t="shared" si="359"/>
        <v>24354</v>
      </c>
      <c r="H3464" s="21">
        <v>344753</v>
      </c>
      <c r="I3464" s="21" t="s">
        <v>5071</v>
      </c>
      <c r="J3464" s="21">
        <v>1</v>
      </c>
      <c r="K3464" s="21">
        <v>1</v>
      </c>
      <c r="L3464" s="21">
        <f t="shared" si="360"/>
        <v>0</v>
      </c>
      <c r="M3464" s="21" t="s">
        <v>5671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7"/>
        <v>45952</v>
      </c>
      <c r="Y3464" s="21">
        <f t="shared" si="361"/>
        <v>0</v>
      </c>
      <c r="Z3464" s="21" t="str">
        <f t="shared" si="362"/>
        <v>Wednesday</v>
      </c>
      <c r="AA3464" s="21" t="str">
        <f t="shared" si="363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3464</v>
      </c>
      <c r="B3465" s="21" t="s">
        <v>5083</v>
      </c>
      <c r="C3465" s="30">
        <v>45939</v>
      </c>
      <c r="D3465" s="30">
        <v>45944</v>
      </c>
      <c r="E3465" s="47">
        <v>334.5</v>
      </c>
      <c r="F3465" s="47">
        <f t="shared" si="358"/>
        <v>29436</v>
      </c>
      <c r="G3465" s="48">
        <f t="shared" si="359"/>
        <v>29436</v>
      </c>
      <c r="H3465" s="21">
        <v>345028</v>
      </c>
      <c r="I3465" s="21" t="s">
        <v>5072</v>
      </c>
      <c r="J3465" s="21">
        <v>1</v>
      </c>
      <c r="K3465" s="21">
        <v>1</v>
      </c>
      <c r="L3465" s="21">
        <f t="shared" si="360"/>
        <v>0</v>
      </c>
      <c r="M3465" s="21" t="s">
        <v>5673</v>
      </c>
      <c r="N3465" s="30">
        <v>45952</v>
      </c>
      <c r="O3465" s="48">
        <v>33525.26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7"/>
        <v>45952</v>
      </c>
      <c r="Y3465" s="21">
        <f t="shared" si="361"/>
        <v>0</v>
      </c>
      <c r="Z3465" s="21" t="str">
        <f t="shared" si="362"/>
        <v>Wednesday</v>
      </c>
      <c r="AA3465" s="21" t="str">
        <f t="shared" si="363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3465</v>
      </c>
      <c r="B3466" s="21" t="s">
        <v>5083</v>
      </c>
      <c r="C3466" s="30">
        <v>45939</v>
      </c>
      <c r="D3466" s="30">
        <v>45944</v>
      </c>
      <c r="E3466" s="47">
        <v>276.75</v>
      </c>
      <c r="F3466" s="47">
        <f t="shared" si="358"/>
        <v>24354</v>
      </c>
      <c r="G3466" s="48">
        <f t="shared" si="359"/>
        <v>24354</v>
      </c>
      <c r="H3466" s="21">
        <v>351356</v>
      </c>
      <c r="I3466" s="21" t="s">
        <v>5073</v>
      </c>
      <c r="J3466" s="21">
        <v>1</v>
      </c>
      <c r="K3466" s="21">
        <v>1</v>
      </c>
      <c r="L3466" s="21">
        <f t="shared" si="360"/>
        <v>0</v>
      </c>
      <c r="M3466" s="21" t="s">
        <v>5671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7"/>
        <v>45952</v>
      </c>
      <c r="Y3466" s="21">
        <f t="shared" si="361"/>
        <v>0</v>
      </c>
      <c r="Z3466" s="21" t="str">
        <f t="shared" si="362"/>
        <v>Wednesday</v>
      </c>
      <c r="AA3466" s="21" t="str">
        <f t="shared" si="363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3466</v>
      </c>
      <c r="B3467" s="21" t="s">
        <v>5083</v>
      </c>
      <c r="C3467" s="30">
        <v>45939</v>
      </c>
      <c r="D3467" s="30">
        <v>45944</v>
      </c>
      <c r="E3467" s="47">
        <v>236.6</v>
      </c>
      <c r="F3467" s="47">
        <f t="shared" si="358"/>
        <v>20820.8</v>
      </c>
      <c r="G3467" s="48">
        <f t="shared" si="359"/>
        <v>41641.599999999999</v>
      </c>
      <c r="H3467" s="21">
        <v>353214</v>
      </c>
      <c r="I3467" s="21" t="s">
        <v>5074</v>
      </c>
      <c r="J3467" s="21">
        <v>2</v>
      </c>
      <c r="K3467" s="21">
        <v>2</v>
      </c>
      <c r="L3467" s="21">
        <f t="shared" si="360"/>
        <v>0</v>
      </c>
      <c r="M3467" s="21" t="s">
        <v>5673</v>
      </c>
      <c r="N3467" s="30">
        <v>45952</v>
      </c>
      <c r="O3467" s="48">
        <v>50814.080000000002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7"/>
        <v>45952</v>
      </c>
      <c r="Y3467" s="21">
        <f t="shared" si="361"/>
        <v>0</v>
      </c>
      <c r="Z3467" s="21" t="str">
        <f t="shared" si="362"/>
        <v>Wednesday</v>
      </c>
      <c r="AA3467" s="21" t="str">
        <f t="shared" si="363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3467</v>
      </c>
      <c r="B3468" s="21" t="s">
        <v>5083</v>
      </c>
      <c r="C3468" s="30">
        <v>45939</v>
      </c>
      <c r="D3468" s="30">
        <v>45944</v>
      </c>
      <c r="E3468" s="47">
        <v>230.3</v>
      </c>
      <c r="F3468" s="47">
        <f t="shared" si="358"/>
        <v>20266.400000000001</v>
      </c>
      <c r="G3468" s="48">
        <f t="shared" si="359"/>
        <v>20266.400000000001</v>
      </c>
      <c r="H3468" s="21">
        <v>353304</v>
      </c>
      <c r="I3468" s="21" t="s">
        <v>5075</v>
      </c>
      <c r="J3468" s="21">
        <v>1</v>
      </c>
      <c r="K3468" s="21">
        <v>1</v>
      </c>
      <c r="L3468" s="21">
        <f t="shared" si="360"/>
        <v>0</v>
      </c>
      <c r="M3468" s="21" t="s">
        <v>5673</v>
      </c>
      <c r="N3468" s="30">
        <v>45952</v>
      </c>
      <c r="O3468" s="48">
        <v>24730.52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7"/>
        <v>45952</v>
      </c>
      <c r="Y3468" s="21">
        <f t="shared" si="361"/>
        <v>0</v>
      </c>
      <c r="Z3468" s="21" t="str">
        <f t="shared" si="362"/>
        <v>Wednesday</v>
      </c>
      <c r="AA3468" s="21" t="str">
        <f t="shared" si="363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3468</v>
      </c>
      <c r="B3469" s="21" t="s">
        <v>5083</v>
      </c>
      <c r="C3469" s="30">
        <v>45939</v>
      </c>
      <c r="D3469" s="30">
        <v>45944</v>
      </c>
      <c r="E3469" s="47">
        <v>213.5</v>
      </c>
      <c r="F3469" s="47">
        <f t="shared" si="358"/>
        <v>18788</v>
      </c>
      <c r="G3469" s="48">
        <f t="shared" si="359"/>
        <v>18788</v>
      </c>
      <c r="H3469" s="21">
        <v>369354</v>
      </c>
      <c r="I3469" s="21" t="s">
        <v>5076</v>
      </c>
      <c r="J3469" s="21">
        <v>1</v>
      </c>
      <c r="K3469" s="21">
        <v>1</v>
      </c>
      <c r="L3469" s="21">
        <f t="shared" si="360"/>
        <v>0</v>
      </c>
      <c r="M3469" s="21" t="s">
        <v>5673</v>
      </c>
      <c r="N3469" s="30">
        <v>45952</v>
      </c>
      <c r="O3469" s="48">
        <v>22926.47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7"/>
        <v>45952</v>
      </c>
      <c r="Y3469" s="21">
        <f t="shared" si="361"/>
        <v>0</v>
      </c>
      <c r="Z3469" s="21" t="str">
        <f t="shared" si="362"/>
        <v>Wednesday</v>
      </c>
      <c r="AA3469" s="21" t="str">
        <f t="shared" si="363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3469</v>
      </c>
      <c r="B3470" s="21" t="s">
        <v>5083</v>
      </c>
      <c r="C3470" s="30">
        <v>45939</v>
      </c>
      <c r="D3470" s="30">
        <v>45944</v>
      </c>
      <c r="E3470" s="47">
        <v>184.8</v>
      </c>
      <c r="F3470" s="47">
        <f t="shared" si="358"/>
        <v>16262.400000000001</v>
      </c>
      <c r="G3470" s="48">
        <f t="shared" si="359"/>
        <v>16262.400000000001</v>
      </c>
      <c r="H3470" s="21">
        <v>369612</v>
      </c>
      <c r="I3470" s="21" t="s">
        <v>5077</v>
      </c>
      <c r="J3470" s="21">
        <v>1</v>
      </c>
      <c r="K3470" s="21">
        <v>1</v>
      </c>
      <c r="L3470" s="21">
        <f t="shared" si="360"/>
        <v>0</v>
      </c>
      <c r="M3470" s="21" t="s">
        <v>5673</v>
      </c>
      <c r="N3470" s="30">
        <v>45952</v>
      </c>
      <c r="O3470" s="48">
        <v>19844.55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7"/>
        <v>45952</v>
      </c>
      <c r="Y3470" s="21">
        <f t="shared" si="361"/>
        <v>0</v>
      </c>
      <c r="Z3470" s="21" t="str">
        <f t="shared" si="362"/>
        <v>Wednesday</v>
      </c>
      <c r="AA3470" s="21" t="str">
        <f t="shared" si="363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3470</v>
      </c>
      <c r="B3471" s="21" t="s">
        <v>5083</v>
      </c>
      <c r="C3471" s="30">
        <v>45939</v>
      </c>
      <c r="D3471" s="30">
        <v>45944</v>
      </c>
      <c r="E3471" s="47">
        <v>228.2</v>
      </c>
      <c r="F3471" s="47">
        <f t="shared" si="358"/>
        <v>20081.599999999999</v>
      </c>
      <c r="G3471" s="48">
        <f t="shared" si="359"/>
        <v>20081.599999999999</v>
      </c>
      <c r="H3471" s="21">
        <v>372204</v>
      </c>
      <c r="I3471" s="21" t="s">
        <v>5078</v>
      </c>
      <c r="J3471" s="21">
        <v>1</v>
      </c>
      <c r="K3471" s="21">
        <v>1</v>
      </c>
      <c r="L3471" s="21">
        <f t="shared" si="360"/>
        <v>0</v>
      </c>
      <c r="M3471" s="21" t="s">
        <v>5673</v>
      </c>
      <c r="N3471" s="30">
        <v>45952</v>
      </c>
      <c r="O3471" s="48">
        <v>24505.01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7"/>
        <v>45952</v>
      </c>
      <c r="Y3471" s="21">
        <f t="shared" si="361"/>
        <v>0</v>
      </c>
      <c r="Z3471" s="21" t="str">
        <f t="shared" si="362"/>
        <v>Wednesday</v>
      </c>
      <c r="AA3471" s="21" t="str">
        <f t="shared" si="363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3471</v>
      </c>
      <c r="B3472" s="21" t="s">
        <v>5083</v>
      </c>
      <c r="C3472" s="30">
        <v>45939</v>
      </c>
      <c r="D3472" s="30">
        <v>45944</v>
      </c>
      <c r="E3472" s="47">
        <v>259</v>
      </c>
      <c r="F3472" s="47">
        <f t="shared" si="358"/>
        <v>22792</v>
      </c>
      <c r="G3472" s="48">
        <f t="shared" si="359"/>
        <v>22792</v>
      </c>
      <c r="H3472" s="21">
        <v>372216</v>
      </c>
      <c r="I3472" s="21" t="s">
        <v>5078</v>
      </c>
      <c r="J3472" s="21">
        <v>1</v>
      </c>
      <c r="K3472" s="21">
        <v>1</v>
      </c>
      <c r="L3472" s="21">
        <f t="shared" si="360"/>
        <v>0</v>
      </c>
      <c r="M3472" s="21" t="s">
        <v>5671</v>
      </c>
      <c r="N3472" s="30">
        <v>45952</v>
      </c>
      <c r="O3472" s="48">
        <v>29666.6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7"/>
        <v>45952</v>
      </c>
      <c r="Y3472" s="21">
        <f t="shared" si="361"/>
        <v>0</v>
      </c>
      <c r="Z3472" s="21" t="str">
        <f t="shared" si="362"/>
        <v>Wednesday</v>
      </c>
      <c r="AA3472" s="21" t="str">
        <f t="shared" si="363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29" x14ac:dyDescent="0.25">
      <c r="A3473" s="21">
        <v>3472</v>
      </c>
      <c r="B3473" s="21" t="s">
        <v>5083</v>
      </c>
      <c r="C3473" s="30">
        <v>45939</v>
      </c>
      <c r="D3473" s="30">
        <v>45944</v>
      </c>
      <c r="E3473" s="47">
        <v>102.9</v>
      </c>
      <c r="F3473" s="47">
        <f t="shared" si="358"/>
        <v>9055.2000000000007</v>
      </c>
      <c r="G3473" s="48">
        <f t="shared" si="359"/>
        <v>18110.400000000001</v>
      </c>
      <c r="H3473" s="21">
        <v>372221</v>
      </c>
      <c r="I3473" s="21" t="s">
        <v>5078</v>
      </c>
      <c r="J3473" s="21">
        <v>2</v>
      </c>
      <c r="K3473" s="21">
        <v>2</v>
      </c>
      <c r="L3473" s="21">
        <f t="shared" si="360"/>
        <v>0</v>
      </c>
      <c r="M3473" s="21" t="s">
        <v>5673</v>
      </c>
      <c r="N3473" s="30">
        <v>45952</v>
      </c>
      <c r="O3473" s="48">
        <v>22099.62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7"/>
        <v>45952</v>
      </c>
      <c r="Y3473" s="21">
        <f t="shared" si="361"/>
        <v>0</v>
      </c>
      <c r="Z3473" s="21" t="str">
        <f t="shared" si="362"/>
        <v>Wednesday</v>
      </c>
      <c r="AA3473" s="21" t="str">
        <f t="shared" si="363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3473</v>
      </c>
      <c r="B3474" s="21" t="s">
        <v>5083</v>
      </c>
      <c r="C3474" s="30">
        <v>45939</v>
      </c>
      <c r="D3474" s="30">
        <v>45944</v>
      </c>
      <c r="E3474" s="47">
        <v>164.5</v>
      </c>
      <c r="F3474" s="47">
        <f t="shared" si="358"/>
        <v>14476</v>
      </c>
      <c r="G3474" s="48">
        <f t="shared" si="359"/>
        <v>14476</v>
      </c>
      <c r="H3474" s="21">
        <v>500304</v>
      </c>
      <c r="I3474" s="21" t="s">
        <v>5079</v>
      </c>
      <c r="J3474" s="21">
        <v>1</v>
      </c>
      <c r="K3474" s="21">
        <v>1</v>
      </c>
      <c r="L3474" s="21">
        <f t="shared" si="360"/>
        <v>0</v>
      </c>
      <c r="M3474" s="21" t="s">
        <v>5673</v>
      </c>
      <c r="N3474" s="30">
        <v>45952</v>
      </c>
      <c r="O3474" s="48">
        <v>17664.66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7"/>
        <v>45952</v>
      </c>
      <c r="Y3474" s="21">
        <f t="shared" si="361"/>
        <v>0</v>
      </c>
      <c r="Z3474" s="21" t="str">
        <f t="shared" si="362"/>
        <v>Wednesday</v>
      </c>
      <c r="AA3474" s="21" t="str">
        <f t="shared" si="363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3474</v>
      </c>
      <c r="B3475" s="21" t="s">
        <v>5083</v>
      </c>
      <c r="C3475" s="30">
        <v>45939</v>
      </c>
      <c r="D3475" s="30">
        <v>45944</v>
      </c>
      <c r="E3475" s="47">
        <v>185.5</v>
      </c>
      <c r="F3475" s="47">
        <f t="shared" si="358"/>
        <v>16324</v>
      </c>
      <c r="G3475" s="48">
        <f t="shared" si="359"/>
        <v>16324</v>
      </c>
      <c r="H3475" s="21">
        <v>502516</v>
      </c>
      <c r="I3475" s="21" t="s">
        <v>5080</v>
      </c>
      <c r="J3475" s="21">
        <v>1</v>
      </c>
      <c r="K3475" s="21">
        <v>1</v>
      </c>
      <c r="L3475" s="21">
        <f t="shared" si="360"/>
        <v>0</v>
      </c>
      <c r="M3475" s="21" t="s">
        <v>5673</v>
      </c>
      <c r="N3475" s="30">
        <v>45952</v>
      </c>
      <c r="O3475" s="48">
        <v>19919.72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7"/>
        <v>45952</v>
      </c>
      <c r="Y3475" s="21">
        <f t="shared" si="361"/>
        <v>0</v>
      </c>
      <c r="Z3475" s="21" t="str">
        <f t="shared" si="362"/>
        <v>Wednesday</v>
      </c>
      <c r="AA3475" s="21" t="str">
        <f t="shared" si="363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3475</v>
      </c>
      <c r="B3476" s="21" t="s">
        <v>5083</v>
      </c>
      <c r="C3476" s="30">
        <v>45939</v>
      </c>
      <c r="D3476" s="30">
        <v>45944</v>
      </c>
      <c r="E3476" s="47">
        <v>321.75</v>
      </c>
      <c r="F3476" s="47">
        <f t="shared" si="358"/>
        <v>28314</v>
      </c>
      <c r="G3476" s="48">
        <f t="shared" si="359"/>
        <v>28314</v>
      </c>
      <c r="H3476" s="21">
        <v>502948</v>
      </c>
      <c r="I3476" s="21" t="s">
        <v>5081</v>
      </c>
      <c r="J3476" s="21">
        <v>1</v>
      </c>
      <c r="K3476" s="21">
        <v>1</v>
      </c>
      <c r="L3476" s="21">
        <f t="shared" si="360"/>
        <v>0</v>
      </c>
      <c r="M3476" s="21" t="s">
        <v>5673</v>
      </c>
      <c r="N3476" s="30">
        <v>45952</v>
      </c>
      <c r="O3476" s="48">
        <v>32247.39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7"/>
        <v>45952</v>
      </c>
      <c r="Y3476" s="21">
        <f t="shared" si="361"/>
        <v>0</v>
      </c>
      <c r="Z3476" s="21" t="str">
        <f t="shared" si="362"/>
        <v>Wednesday</v>
      </c>
      <c r="AA3476" s="21" t="str">
        <f t="shared" si="363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x14ac:dyDescent="0.25">
      <c r="A3477" s="21">
        <v>3476</v>
      </c>
      <c r="B3477" s="21" t="s">
        <v>5083</v>
      </c>
      <c r="C3477" s="30">
        <v>45939</v>
      </c>
      <c r="D3477" s="30">
        <v>45944</v>
      </c>
      <c r="E3477" s="47">
        <v>252</v>
      </c>
      <c r="F3477" s="47">
        <f t="shared" si="358"/>
        <v>22176</v>
      </c>
      <c r="G3477" s="48">
        <f t="shared" si="359"/>
        <v>22176</v>
      </c>
      <c r="H3477" s="21">
        <v>655208</v>
      </c>
      <c r="I3477" s="21" t="s">
        <v>5082</v>
      </c>
      <c r="J3477" s="21">
        <v>1</v>
      </c>
      <c r="K3477" s="21">
        <v>1</v>
      </c>
      <c r="L3477" s="21">
        <f t="shared" si="360"/>
        <v>0</v>
      </c>
      <c r="M3477" s="21" t="s">
        <v>5673</v>
      </c>
      <c r="N3477" s="30">
        <v>45952</v>
      </c>
      <c r="O3477" s="48">
        <v>27060.75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57"/>
        <v>45952</v>
      </c>
      <c r="Y3477" s="21">
        <f t="shared" si="361"/>
        <v>0</v>
      </c>
      <c r="Z3477" s="21" t="str">
        <f t="shared" si="362"/>
        <v>Wednesday</v>
      </c>
      <c r="AA3477" s="21" t="str">
        <f t="shared" si="363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29" x14ac:dyDescent="0.25">
      <c r="A3478" s="21">
        <v>3477</v>
      </c>
      <c r="B3478" s="21" t="s">
        <v>5115</v>
      </c>
      <c r="C3478" s="30">
        <v>45940</v>
      </c>
      <c r="D3478" s="30">
        <v>45944</v>
      </c>
      <c r="E3478" s="47">
        <v>1829.6</v>
      </c>
      <c r="F3478" s="47">
        <f t="shared" si="358"/>
        <v>161004.79999999999</v>
      </c>
      <c r="G3478" s="48">
        <f t="shared" si="359"/>
        <v>483014.39999999997</v>
      </c>
      <c r="H3478" s="21" t="s">
        <v>5107</v>
      </c>
      <c r="I3478" s="21" t="s">
        <v>5108</v>
      </c>
      <c r="J3478" s="21">
        <v>3</v>
      </c>
      <c r="K3478" s="21">
        <v>3</v>
      </c>
      <c r="L3478" s="21">
        <f t="shared" si="360"/>
        <v>0</v>
      </c>
      <c r="M3478" s="21" t="s">
        <v>5156</v>
      </c>
      <c r="N3478" s="30">
        <v>45945</v>
      </c>
      <c r="O3478" s="48">
        <f>254016*3</f>
        <v>762048</v>
      </c>
      <c r="P3478" s="21" t="s">
        <v>1017</v>
      </c>
      <c r="Q3478" s="21">
        <v>58157075771</v>
      </c>
      <c r="R3478" s="21" t="s">
        <v>40</v>
      </c>
      <c r="S3478" s="3" t="s">
        <v>299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45947</v>
      </c>
      <c r="Y3478" s="21">
        <f t="shared" si="361"/>
        <v>2</v>
      </c>
      <c r="Z3478" s="21" t="str">
        <f t="shared" si="362"/>
        <v>Wednesday</v>
      </c>
      <c r="AA3478" s="21" t="str">
        <f t="shared" si="363"/>
        <v>Friday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3478</v>
      </c>
      <c r="B3479" s="21" t="s">
        <v>5115</v>
      </c>
      <c r="C3479" s="30">
        <v>45940</v>
      </c>
      <c r="D3479" s="30">
        <v>45944</v>
      </c>
      <c r="E3479" s="47">
        <v>266.39999999999998</v>
      </c>
      <c r="F3479" s="47">
        <f t="shared" si="358"/>
        <v>23443.199999999997</v>
      </c>
      <c r="G3479" s="48">
        <f t="shared" si="359"/>
        <v>23443.199999999997</v>
      </c>
      <c r="H3479" s="21">
        <v>92118</v>
      </c>
      <c r="I3479" s="21" t="s">
        <v>5109</v>
      </c>
      <c r="J3479" s="21">
        <v>1</v>
      </c>
      <c r="K3479" s="21">
        <v>1</v>
      </c>
      <c r="L3479" s="21">
        <f t="shared" si="360"/>
        <v>0</v>
      </c>
      <c r="M3479" s="21" t="s">
        <v>5150</v>
      </c>
      <c r="N3479" s="30">
        <v>45945</v>
      </c>
      <c r="O3479" s="48">
        <v>41292</v>
      </c>
      <c r="P3479" s="21" t="s">
        <v>5114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61"/>
        <v>1</v>
      </c>
      <c r="Z3479" s="21" t="str">
        <f t="shared" si="362"/>
        <v>Wednesday</v>
      </c>
      <c r="AA3479" s="21" t="str">
        <f t="shared" si="363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3479</v>
      </c>
      <c r="B3480" s="21" t="s">
        <v>5115</v>
      </c>
      <c r="C3480" s="30">
        <v>45940</v>
      </c>
      <c r="D3480" s="30">
        <v>45944</v>
      </c>
      <c r="E3480" s="47">
        <v>261.60000000000002</v>
      </c>
      <c r="F3480" s="47">
        <f t="shared" si="358"/>
        <v>23020.800000000003</v>
      </c>
      <c r="G3480" s="48">
        <f t="shared" si="359"/>
        <v>23020.800000000003</v>
      </c>
      <c r="H3480" s="21">
        <v>92139</v>
      </c>
      <c r="I3480" s="21" t="s">
        <v>5110</v>
      </c>
      <c r="J3480" s="21">
        <v>1</v>
      </c>
      <c r="K3480" s="21">
        <v>1</v>
      </c>
      <c r="L3480" s="21">
        <f t="shared" si="360"/>
        <v>0</v>
      </c>
      <c r="M3480" s="21" t="s">
        <v>5150</v>
      </c>
      <c r="N3480" s="30">
        <v>45945</v>
      </c>
      <c r="O3480" s="48">
        <v>40548</v>
      </c>
      <c r="P3480" s="21" t="s">
        <v>5114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1"/>
        <v>1</v>
      </c>
      <c r="Z3480" s="21" t="str">
        <f t="shared" si="362"/>
        <v>Wednesday</v>
      </c>
      <c r="AA3480" s="21" t="str">
        <f t="shared" si="363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3480</v>
      </c>
      <c r="B3481" s="21" t="s">
        <v>5115</v>
      </c>
      <c r="C3481" s="30">
        <v>45940</v>
      </c>
      <c r="D3481" s="30">
        <v>45944</v>
      </c>
      <c r="E3481" s="47">
        <v>272.8</v>
      </c>
      <c r="F3481" s="47">
        <f t="shared" si="358"/>
        <v>24006.400000000001</v>
      </c>
      <c r="G3481" s="48">
        <f t="shared" si="359"/>
        <v>24006.400000000001</v>
      </c>
      <c r="H3481" s="21">
        <v>92107</v>
      </c>
      <c r="I3481" s="21" t="s">
        <v>5111</v>
      </c>
      <c r="J3481" s="21">
        <v>1</v>
      </c>
      <c r="K3481" s="21">
        <v>1</v>
      </c>
      <c r="L3481" s="21">
        <f t="shared" si="360"/>
        <v>0</v>
      </c>
      <c r="M3481" s="21" t="s">
        <v>5151</v>
      </c>
      <c r="N3481" s="30">
        <v>45945</v>
      </c>
      <c r="O3481" s="48">
        <v>42284</v>
      </c>
      <c r="P3481" s="21" t="s">
        <v>5114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1"/>
        <v>1</v>
      </c>
      <c r="Z3481" s="21" t="str">
        <f t="shared" si="362"/>
        <v>Wednesday</v>
      </c>
      <c r="AA3481" s="21" t="str">
        <f t="shared" si="363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3481</v>
      </c>
      <c r="B3482" s="21" t="s">
        <v>5115</v>
      </c>
      <c r="C3482" s="30">
        <v>45940</v>
      </c>
      <c r="D3482" s="30">
        <v>45944</v>
      </c>
      <c r="E3482" s="47">
        <v>244</v>
      </c>
      <c r="F3482" s="47">
        <f t="shared" si="358"/>
        <v>21472</v>
      </c>
      <c r="G3482" s="48">
        <f t="shared" si="359"/>
        <v>21472</v>
      </c>
      <c r="H3482" s="21">
        <v>92103</v>
      </c>
      <c r="I3482" s="21" t="s">
        <v>5112</v>
      </c>
      <c r="J3482" s="21">
        <v>1</v>
      </c>
      <c r="K3482" s="21">
        <v>1</v>
      </c>
      <c r="L3482" s="21">
        <f t="shared" si="360"/>
        <v>0</v>
      </c>
      <c r="M3482" s="21" t="s">
        <v>5151</v>
      </c>
      <c r="N3482" s="30">
        <v>45945</v>
      </c>
      <c r="O3482" s="48">
        <v>37820</v>
      </c>
      <c r="P3482" s="21" t="s">
        <v>5114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1"/>
        <v>1</v>
      </c>
      <c r="Z3482" s="21" t="str">
        <f t="shared" si="362"/>
        <v>Wednesday</v>
      </c>
      <c r="AA3482" s="21" t="str">
        <f t="shared" si="363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261.60000000000002</v>
      </c>
      <c r="F3483" s="47">
        <f t="shared" si="358"/>
        <v>23020.800000000003</v>
      </c>
      <c r="G3483" s="48">
        <f t="shared" si="359"/>
        <v>23020.800000000003</v>
      </c>
      <c r="H3483" s="21">
        <v>92139</v>
      </c>
      <c r="I3483" s="21" t="s">
        <v>5110</v>
      </c>
      <c r="J3483" s="21">
        <v>1</v>
      </c>
      <c r="K3483" s="21">
        <v>1</v>
      </c>
      <c r="L3483" s="21">
        <f t="shared" si="360"/>
        <v>0</v>
      </c>
      <c r="M3483" s="21" t="s">
        <v>5151</v>
      </c>
      <c r="N3483" s="30">
        <v>45945</v>
      </c>
      <c r="O3483" s="48">
        <v>40548</v>
      </c>
      <c r="P3483" s="21" t="s">
        <v>5114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1"/>
        <v>1</v>
      </c>
      <c r="Z3483" s="21" t="str">
        <f t="shared" si="362"/>
        <v>Wednesday</v>
      </c>
      <c r="AA3483" s="21" t="str">
        <f t="shared" si="363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266.39999999999998</v>
      </c>
      <c r="F3484" s="47">
        <f t="shared" si="358"/>
        <v>23443.199999999997</v>
      </c>
      <c r="G3484" s="48">
        <f t="shared" si="359"/>
        <v>23443.199999999997</v>
      </c>
      <c r="H3484" s="21">
        <v>92118</v>
      </c>
      <c r="I3484" s="21" t="s">
        <v>5109</v>
      </c>
      <c r="J3484" s="21">
        <v>1</v>
      </c>
      <c r="K3484" s="21">
        <v>1</v>
      </c>
      <c r="L3484" s="21">
        <f t="shared" si="360"/>
        <v>0</v>
      </c>
      <c r="M3484" s="21" t="s">
        <v>5151</v>
      </c>
      <c r="N3484" s="30">
        <v>45945</v>
      </c>
      <c r="O3484" s="48">
        <v>41292</v>
      </c>
      <c r="P3484" s="21" t="s">
        <v>5114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1"/>
        <v>1</v>
      </c>
      <c r="Z3484" s="21" t="str">
        <f t="shared" si="362"/>
        <v>Wednesday</v>
      </c>
      <c r="AA3484" s="21" t="str">
        <f t="shared" si="363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3484</v>
      </c>
      <c r="B3485" s="21" t="s">
        <v>5098</v>
      </c>
      <c r="C3485" s="30">
        <v>45940</v>
      </c>
      <c r="D3485" s="30">
        <v>45944</v>
      </c>
      <c r="E3485" s="47">
        <v>105.46</v>
      </c>
      <c r="F3485" s="47">
        <f t="shared" si="358"/>
        <v>9280.48</v>
      </c>
      <c r="G3485" s="48">
        <f t="shared" si="359"/>
        <v>9280.48</v>
      </c>
      <c r="H3485" s="21" t="s">
        <v>5084</v>
      </c>
      <c r="I3485" s="21" t="s">
        <v>5085</v>
      </c>
      <c r="J3485" s="21">
        <v>1</v>
      </c>
      <c r="K3485" s="21">
        <v>1</v>
      </c>
      <c r="L3485" s="21">
        <f t="shared" si="360"/>
        <v>0</v>
      </c>
      <c r="M3485" s="21" t="s">
        <v>5311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61"/>
        <v>3</v>
      </c>
      <c r="Z3485" s="21" t="str">
        <f t="shared" si="362"/>
        <v>Saturday</v>
      </c>
      <c r="AA3485" s="21" t="str">
        <f t="shared" si="363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3485</v>
      </c>
      <c r="B3486" s="21" t="s">
        <v>5098</v>
      </c>
      <c r="C3486" s="30">
        <v>45940</v>
      </c>
      <c r="D3486" s="30">
        <v>45944</v>
      </c>
      <c r="E3486" s="47">
        <v>105.46</v>
      </c>
      <c r="F3486" s="47">
        <f t="shared" si="358"/>
        <v>9280.48</v>
      </c>
      <c r="G3486" s="48">
        <f t="shared" si="359"/>
        <v>9280.48</v>
      </c>
      <c r="H3486" s="21" t="s">
        <v>5086</v>
      </c>
      <c r="I3486" s="21" t="s">
        <v>5087</v>
      </c>
      <c r="J3486" s="21">
        <v>1</v>
      </c>
      <c r="K3486" s="21">
        <v>1</v>
      </c>
      <c r="L3486" s="21">
        <f t="shared" si="360"/>
        <v>0</v>
      </c>
      <c r="M3486" s="21" t="s">
        <v>5311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1"/>
        <v>3</v>
      </c>
      <c r="Z3486" s="21" t="str">
        <f t="shared" si="362"/>
        <v>Saturday</v>
      </c>
      <c r="AA3486" s="21" t="str">
        <f t="shared" si="363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3486</v>
      </c>
      <c r="B3487" s="21" t="s">
        <v>5098</v>
      </c>
      <c r="C3487" s="30">
        <v>45940</v>
      </c>
      <c r="D3487" s="30">
        <v>45944</v>
      </c>
      <c r="E3487" s="47">
        <v>124.73</v>
      </c>
      <c r="F3487" s="47">
        <f t="shared" si="358"/>
        <v>10976.24</v>
      </c>
      <c r="G3487" s="48">
        <f t="shared" si="359"/>
        <v>10976.24</v>
      </c>
      <c r="H3487" s="21" t="s">
        <v>5088</v>
      </c>
      <c r="I3487" s="21" t="s">
        <v>5089</v>
      </c>
      <c r="J3487" s="21">
        <v>1</v>
      </c>
      <c r="K3487" s="21">
        <v>1</v>
      </c>
      <c r="L3487" s="21">
        <f t="shared" si="360"/>
        <v>0</v>
      </c>
      <c r="M3487" s="21" t="s">
        <v>5311</v>
      </c>
      <c r="N3487" s="30">
        <v>45955</v>
      </c>
      <c r="O3487" s="48">
        <v>18710.3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1"/>
        <v>3</v>
      </c>
      <c r="Z3487" s="21" t="str">
        <f t="shared" si="362"/>
        <v>Saturday</v>
      </c>
      <c r="AA3487" s="21" t="str">
        <f t="shared" si="363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3487</v>
      </c>
      <c r="B3488" s="21" t="s">
        <v>5098</v>
      </c>
      <c r="C3488" s="30">
        <v>45940</v>
      </c>
      <c r="D3488" s="30">
        <v>45944</v>
      </c>
      <c r="E3488" s="47">
        <v>191.57</v>
      </c>
      <c r="F3488" s="47">
        <f t="shared" si="358"/>
        <v>16858.16</v>
      </c>
      <c r="G3488" s="48">
        <f t="shared" si="359"/>
        <v>16858.16</v>
      </c>
      <c r="H3488" s="21" t="s">
        <v>5090</v>
      </c>
      <c r="I3488" s="21" t="s">
        <v>5091</v>
      </c>
      <c r="J3488" s="21">
        <v>1</v>
      </c>
      <c r="K3488" s="21">
        <v>1</v>
      </c>
      <c r="L3488" s="21">
        <f t="shared" si="360"/>
        <v>0</v>
      </c>
      <c r="M3488" s="21" t="s">
        <v>5614</v>
      </c>
      <c r="N3488" s="30">
        <v>45952</v>
      </c>
      <c r="O3488" s="48">
        <v>22098.85</v>
      </c>
      <c r="P3488" s="21" t="s">
        <v>2511</v>
      </c>
      <c r="Q3488" s="21">
        <v>58157318170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MOHALI (PUNJAB)</v>
      </c>
      <c r="W3488" s="38"/>
      <c r="X3488" s="30">
        <v>45954</v>
      </c>
      <c r="Y3488" s="21">
        <f t="shared" si="361"/>
        <v>2</v>
      </c>
      <c r="Z3488" s="21" t="str">
        <f t="shared" si="362"/>
        <v>Wednesday</v>
      </c>
      <c r="AA3488" s="21" t="str">
        <f t="shared" si="363"/>
        <v>Friday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3488</v>
      </c>
      <c r="B3489" s="21" t="s">
        <v>5098</v>
      </c>
      <c r="C3489" s="30">
        <v>45940</v>
      </c>
      <c r="D3489" s="30">
        <v>45944</v>
      </c>
      <c r="E3489" s="47">
        <v>191.57</v>
      </c>
      <c r="F3489" s="47">
        <f t="shared" si="358"/>
        <v>16858.16</v>
      </c>
      <c r="G3489" s="48">
        <f t="shared" si="359"/>
        <v>16858.16</v>
      </c>
      <c r="H3489" s="21" t="s">
        <v>5092</v>
      </c>
      <c r="I3489" s="21" t="s">
        <v>5093</v>
      </c>
      <c r="J3489" s="21">
        <v>1</v>
      </c>
      <c r="K3489" s="21">
        <v>1</v>
      </c>
      <c r="L3489" s="21">
        <f t="shared" si="360"/>
        <v>0</v>
      </c>
      <c r="M3489" s="21" t="s">
        <v>5312</v>
      </c>
      <c r="N3489" s="30">
        <v>45955</v>
      </c>
      <c r="O3489" s="48">
        <v>28735.7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61"/>
        <v>3</v>
      </c>
      <c r="Z3489" s="21" t="str">
        <f t="shared" si="362"/>
        <v>Saturday</v>
      </c>
      <c r="AA3489" s="21" t="str">
        <f t="shared" si="363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3489</v>
      </c>
      <c r="B3490" s="21" t="s">
        <v>5098</v>
      </c>
      <c r="C3490" s="30">
        <v>45940</v>
      </c>
      <c r="D3490" s="30">
        <v>45944</v>
      </c>
      <c r="E3490" s="47">
        <v>731</v>
      </c>
      <c r="F3490" s="47">
        <f t="shared" si="358"/>
        <v>64328</v>
      </c>
      <c r="G3490" s="48">
        <f t="shared" si="359"/>
        <v>64328</v>
      </c>
      <c r="H3490" s="21" t="s">
        <v>5094</v>
      </c>
      <c r="I3490" s="21" t="s">
        <v>5095</v>
      </c>
      <c r="J3490" s="21">
        <v>1</v>
      </c>
      <c r="K3490" s="21">
        <v>1</v>
      </c>
      <c r="L3490" s="21">
        <f t="shared" si="360"/>
        <v>0</v>
      </c>
      <c r="M3490" s="21" t="s">
        <v>5149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61"/>
        <v>1</v>
      </c>
      <c r="Z3490" s="21" t="str">
        <f t="shared" si="362"/>
        <v>Wednesday</v>
      </c>
      <c r="AA3490" s="21" t="str">
        <f t="shared" si="363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3490</v>
      </c>
      <c r="B3491" s="21" t="s">
        <v>5098</v>
      </c>
      <c r="C3491" s="30">
        <v>45940</v>
      </c>
      <c r="D3491" s="30">
        <v>45944</v>
      </c>
      <c r="E3491" s="47">
        <v>731</v>
      </c>
      <c r="F3491" s="47">
        <f t="shared" si="358"/>
        <v>64328</v>
      </c>
      <c r="G3491" s="48">
        <f t="shared" si="359"/>
        <v>64328</v>
      </c>
      <c r="H3491" s="21" t="s">
        <v>5096</v>
      </c>
      <c r="I3491" s="21" t="s">
        <v>5097</v>
      </c>
      <c r="J3491" s="21">
        <v>1</v>
      </c>
      <c r="K3491" s="21">
        <v>1</v>
      </c>
      <c r="L3491" s="21">
        <f t="shared" si="360"/>
        <v>0</v>
      </c>
      <c r="M3491" s="21" t="s">
        <v>5149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1"/>
        <v>1</v>
      </c>
      <c r="Z3491" s="21" t="str">
        <f t="shared" si="362"/>
        <v>Wednesday</v>
      </c>
      <c r="AA3491" s="21" t="str">
        <f t="shared" si="363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3491</v>
      </c>
      <c r="B3492" s="21">
        <v>922428</v>
      </c>
      <c r="C3492" s="30">
        <v>45940</v>
      </c>
      <c r="D3492" s="30">
        <v>45944</v>
      </c>
      <c r="E3492" s="47">
        <v>314.5</v>
      </c>
      <c r="F3492" s="47">
        <f t="shared" si="358"/>
        <v>27676</v>
      </c>
      <c r="G3492" s="48">
        <f t="shared" si="359"/>
        <v>27676</v>
      </c>
      <c r="H3492" s="21" t="s">
        <v>5099</v>
      </c>
      <c r="I3492" s="21" t="s">
        <v>5100</v>
      </c>
      <c r="J3492" s="21">
        <v>1</v>
      </c>
      <c r="K3492" s="21">
        <v>1</v>
      </c>
      <c r="L3492" s="21">
        <f t="shared" si="360"/>
        <v>0</v>
      </c>
      <c r="M3492" s="21" t="s">
        <v>5648</v>
      </c>
      <c r="N3492" s="30">
        <v>45958</v>
      </c>
      <c r="O3492" s="48">
        <v>25312.5</v>
      </c>
      <c r="P3492" s="21" t="s">
        <v>5106</v>
      </c>
      <c r="Q3492" s="21" t="s">
        <v>1127</v>
      </c>
      <c r="R3492" s="21" t="s">
        <v>1127</v>
      </c>
      <c r="S3492" s="3">
        <v>-20</v>
      </c>
      <c r="T3492" s="37"/>
      <c r="U3492" s="21" t="s">
        <v>5105</v>
      </c>
      <c r="V3492" s="21" t="str">
        <f>VLOOKUP(P3492,'Customer List'!B:C,2,)</f>
        <v>Delhi</v>
      </c>
      <c r="W3492" s="38"/>
      <c r="X3492" s="30">
        <f>IF(OR(R3492 = "PRIYANKA MADAM", R3492 = "DEEPAK", R3492 = "PORTER"),N3492,"")</f>
        <v>45958</v>
      </c>
      <c r="Y3492" s="21">
        <f t="shared" si="361"/>
        <v>0</v>
      </c>
      <c r="Z3492" s="21" t="str">
        <f t="shared" si="362"/>
        <v>Tuesday</v>
      </c>
      <c r="AA3492" s="21" t="str">
        <f t="shared" si="363"/>
        <v>Tuesday</v>
      </c>
      <c r="AB3492" s="21" t="str">
        <f>VLOOKUP(U3492,'Currency Sheet'!A:C,3,)</f>
        <v>DOLLAR</v>
      </c>
      <c r="AC3492" s="42" t="str">
        <f>VLOOKUP(P3492,'Customer List'!B:D,3,)</f>
        <v>Local</v>
      </c>
    </row>
    <row r="3493" spans="1:29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561</v>
      </c>
      <c r="F3493" s="47">
        <f t="shared" si="358"/>
        <v>49368</v>
      </c>
      <c r="G3493" s="48">
        <f t="shared" si="359"/>
        <v>49368</v>
      </c>
      <c r="H3493" s="21" t="s">
        <v>5101</v>
      </c>
      <c r="I3493" s="21" t="s">
        <v>5102</v>
      </c>
      <c r="J3493" s="21">
        <v>1</v>
      </c>
      <c r="K3493" s="21">
        <v>1</v>
      </c>
      <c r="L3493" s="21">
        <f t="shared" si="360"/>
        <v>0</v>
      </c>
      <c r="M3493" s="21" t="s">
        <v>5303</v>
      </c>
      <c r="N3493" s="30">
        <v>45955</v>
      </c>
      <c r="O3493" s="48">
        <v>62370</v>
      </c>
      <c r="P3493" s="21" t="s">
        <v>3560</v>
      </c>
      <c r="Q3493" s="54">
        <v>58157405880</v>
      </c>
      <c r="R3493" s="21" t="s">
        <v>40</v>
      </c>
      <c r="S3493" s="3">
        <v>4</v>
      </c>
      <c r="T3493" s="37"/>
      <c r="U3493" s="21" t="s">
        <v>5105</v>
      </c>
      <c r="V3493" s="21" t="str">
        <f>VLOOKUP(P3493,'Customer List'!B:C,2,)</f>
        <v>JAIPUR</v>
      </c>
      <c r="W3493" s="38"/>
      <c r="X3493" s="30">
        <v>45957</v>
      </c>
      <c r="Y3493" s="21">
        <f t="shared" si="361"/>
        <v>2</v>
      </c>
      <c r="Z3493" s="21" t="str">
        <f t="shared" si="362"/>
        <v>Saturday</v>
      </c>
      <c r="AA3493" s="21" t="str">
        <f t="shared" si="363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3493</v>
      </c>
      <c r="B3494" s="21">
        <v>922429</v>
      </c>
      <c r="C3494" s="30">
        <v>45940</v>
      </c>
      <c r="D3494" s="30">
        <v>45944</v>
      </c>
      <c r="E3494" s="47">
        <v>480.25</v>
      </c>
      <c r="F3494" s="47">
        <f t="shared" si="358"/>
        <v>42262</v>
      </c>
      <c r="G3494" s="48">
        <f t="shared" si="359"/>
        <v>42262</v>
      </c>
      <c r="H3494" s="21" t="s">
        <v>5103</v>
      </c>
      <c r="I3494" s="21" t="s">
        <v>5104</v>
      </c>
      <c r="J3494" s="21">
        <v>1</v>
      </c>
      <c r="K3494" s="21">
        <v>1</v>
      </c>
      <c r="L3494" s="21">
        <f t="shared" si="360"/>
        <v>0</v>
      </c>
      <c r="M3494" s="21" t="s">
        <v>5303</v>
      </c>
      <c r="N3494" s="30">
        <v>45955</v>
      </c>
      <c r="O3494" s="48">
        <v>53392.5</v>
      </c>
      <c r="P3494" s="21" t="s">
        <v>3560</v>
      </c>
      <c r="Q3494" s="54">
        <v>58157405880</v>
      </c>
      <c r="R3494" s="21" t="s">
        <v>40</v>
      </c>
      <c r="S3494" s="3">
        <v>4</v>
      </c>
      <c r="T3494" s="37"/>
      <c r="U3494" s="21" t="s">
        <v>5105</v>
      </c>
      <c r="V3494" s="21" t="str">
        <f>VLOOKUP(P3494,'Customer List'!B:C,2,)</f>
        <v>JAIPUR</v>
      </c>
      <c r="W3494" s="38"/>
      <c r="X3494" s="30">
        <v>45957</v>
      </c>
      <c r="Y3494" s="21">
        <f t="shared" si="361"/>
        <v>2</v>
      </c>
      <c r="Z3494" s="21" t="str">
        <f t="shared" si="362"/>
        <v>Saturday</v>
      </c>
      <c r="AA3494" s="21" t="str">
        <f t="shared" si="363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3494</v>
      </c>
      <c r="B3495" s="21" t="s">
        <v>5144</v>
      </c>
      <c r="C3495" s="30">
        <v>45941</v>
      </c>
      <c r="D3495" s="30">
        <v>45946</v>
      </c>
      <c r="E3495" s="47">
        <v>82.6</v>
      </c>
      <c r="F3495" s="47">
        <f t="shared" si="358"/>
        <v>7268.7999999999993</v>
      </c>
      <c r="G3495" s="48">
        <f t="shared" si="359"/>
        <v>36344</v>
      </c>
      <c r="H3495" s="21">
        <v>741100</v>
      </c>
      <c r="I3495" s="21" t="s">
        <v>5118</v>
      </c>
      <c r="J3495" s="21">
        <v>5</v>
      </c>
      <c r="K3495" s="21">
        <v>5</v>
      </c>
      <c r="L3495" s="21">
        <f t="shared" si="360"/>
        <v>0</v>
      </c>
      <c r="M3495" s="21" t="s">
        <v>5618</v>
      </c>
      <c r="N3495" s="30">
        <v>45948</v>
      </c>
      <c r="O3495" s="48">
        <v>64015</v>
      </c>
      <c r="P3495" s="21" t="s">
        <v>4845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61"/>
        <v>4</v>
      </c>
      <c r="Z3495" s="21" t="str">
        <f t="shared" si="362"/>
        <v>Saturday</v>
      </c>
      <c r="AA3495" s="21" t="str">
        <f t="shared" si="363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3495</v>
      </c>
      <c r="B3496" s="21" t="s">
        <v>5144</v>
      </c>
      <c r="C3496" s="30">
        <v>45941</v>
      </c>
      <c r="D3496" s="30">
        <v>45946</v>
      </c>
      <c r="E3496" s="47">
        <v>82.6</v>
      </c>
      <c r="F3496" s="47">
        <f t="shared" si="358"/>
        <v>7268.7999999999993</v>
      </c>
      <c r="G3496" s="48">
        <f t="shared" si="359"/>
        <v>36344</v>
      </c>
      <c r="H3496" s="21">
        <v>741116</v>
      </c>
      <c r="I3496" s="21" t="s">
        <v>5119</v>
      </c>
      <c r="J3496" s="21">
        <v>5</v>
      </c>
      <c r="K3496" s="21">
        <v>5</v>
      </c>
      <c r="L3496" s="21">
        <f t="shared" si="360"/>
        <v>0</v>
      </c>
      <c r="M3496" s="21" t="s">
        <v>5618</v>
      </c>
      <c r="N3496" s="30">
        <v>45948</v>
      </c>
      <c r="O3496" s="48">
        <v>64015</v>
      </c>
      <c r="P3496" s="21" t="s">
        <v>4845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1"/>
        <v>4</v>
      </c>
      <c r="Z3496" s="21" t="str">
        <f t="shared" si="362"/>
        <v>Saturday</v>
      </c>
      <c r="AA3496" s="21" t="str">
        <f t="shared" si="363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3496</v>
      </c>
      <c r="B3497" s="21" t="s">
        <v>5144</v>
      </c>
      <c r="C3497" s="30">
        <v>45941</v>
      </c>
      <c r="D3497" s="30">
        <v>45946</v>
      </c>
      <c r="E3497" s="47">
        <v>82.6</v>
      </c>
      <c r="F3497" s="47">
        <f t="shared" si="358"/>
        <v>7268.7999999999993</v>
      </c>
      <c r="G3497" s="48">
        <f t="shared" si="359"/>
        <v>36344</v>
      </c>
      <c r="H3497" s="21">
        <v>741104</v>
      </c>
      <c r="I3497" s="21" t="s">
        <v>5120</v>
      </c>
      <c r="J3497" s="21">
        <v>5</v>
      </c>
      <c r="K3497" s="21">
        <v>5</v>
      </c>
      <c r="L3497" s="21">
        <f t="shared" si="360"/>
        <v>0</v>
      </c>
      <c r="M3497" s="21" t="s">
        <v>5618</v>
      </c>
      <c r="N3497" s="30">
        <v>45948</v>
      </c>
      <c r="O3497" s="48">
        <v>64015</v>
      </c>
      <c r="P3497" s="21" t="s">
        <v>4845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1"/>
        <v>4</v>
      </c>
      <c r="Z3497" s="21" t="str">
        <f t="shared" si="362"/>
        <v>Saturday</v>
      </c>
      <c r="AA3497" s="21" t="str">
        <f t="shared" si="363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3497</v>
      </c>
      <c r="B3498" s="21" t="s">
        <v>5144</v>
      </c>
      <c r="C3498" s="30">
        <v>45941</v>
      </c>
      <c r="D3498" s="30">
        <v>45946</v>
      </c>
      <c r="E3498" s="47">
        <v>82.6</v>
      </c>
      <c r="F3498" s="47">
        <f t="shared" si="358"/>
        <v>7268.7999999999993</v>
      </c>
      <c r="G3498" s="48">
        <f t="shared" si="359"/>
        <v>36344</v>
      </c>
      <c r="H3498" s="21">
        <v>741108</v>
      </c>
      <c r="I3498" s="21" t="s">
        <v>5121</v>
      </c>
      <c r="J3498" s="21">
        <v>5</v>
      </c>
      <c r="K3498" s="21">
        <v>5</v>
      </c>
      <c r="L3498" s="21">
        <f t="shared" si="360"/>
        <v>0</v>
      </c>
      <c r="M3498" s="21" t="s">
        <v>5618</v>
      </c>
      <c r="N3498" s="30">
        <v>45948</v>
      </c>
      <c r="O3498" s="48">
        <v>64015</v>
      </c>
      <c r="P3498" s="21" t="s">
        <v>4845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1"/>
        <v>4</v>
      </c>
      <c r="Z3498" s="21" t="str">
        <f t="shared" si="362"/>
        <v>Saturday</v>
      </c>
      <c r="AA3498" s="21" t="str">
        <f t="shared" si="363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3498</v>
      </c>
      <c r="B3499" s="21" t="s">
        <v>5144</v>
      </c>
      <c r="C3499" s="30">
        <v>45941</v>
      </c>
      <c r="D3499" s="30">
        <v>45946</v>
      </c>
      <c r="E3499" s="47">
        <v>82.6</v>
      </c>
      <c r="F3499" s="47">
        <f t="shared" si="358"/>
        <v>7268.7999999999993</v>
      </c>
      <c r="G3499" s="48">
        <f t="shared" si="359"/>
        <v>36344</v>
      </c>
      <c r="H3499" s="21">
        <v>741101</v>
      </c>
      <c r="I3499" s="21" t="s">
        <v>5122</v>
      </c>
      <c r="J3499" s="21">
        <v>5</v>
      </c>
      <c r="K3499" s="21">
        <v>5</v>
      </c>
      <c r="L3499" s="21">
        <f t="shared" si="360"/>
        <v>0</v>
      </c>
      <c r="M3499" s="21" t="s">
        <v>5618</v>
      </c>
      <c r="N3499" s="30">
        <v>45948</v>
      </c>
      <c r="O3499" s="48">
        <v>64015</v>
      </c>
      <c r="P3499" s="21" t="s">
        <v>4845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1"/>
        <v>4</v>
      </c>
      <c r="Z3499" s="21" t="str">
        <f t="shared" si="362"/>
        <v>Saturday</v>
      </c>
      <c r="AA3499" s="21" t="str">
        <f t="shared" si="363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3499</v>
      </c>
      <c r="B3500" s="21" t="s">
        <v>5144</v>
      </c>
      <c r="C3500" s="30">
        <v>45941</v>
      </c>
      <c r="D3500" s="30">
        <v>45946</v>
      </c>
      <c r="E3500" s="47">
        <v>82.6</v>
      </c>
      <c r="F3500" s="47">
        <f t="shared" si="358"/>
        <v>7268.7999999999993</v>
      </c>
      <c r="G3500" s="48">
        <f t="shared" si="359"/>
        <v>36344</v>
      </c>
      <c r="H3500" s="21">
        <v>741105</v>
      </c>
      <c r="I3500" s="21" t="s">
        <v>5123</v>
      </c>
      <c r="J3500" s="21">
        <v>5</v>
      </c>
      <c r="K3500" s="21">
        <v>5</v>
      </c>
      <c r="L3500" s="21">
        <f t="shared" si="360"/>
        <v>0</v>
      </c>
      <c r="M3500" s="21" t="s">
        <v>5618</v>
      </c>
      <c r="N3500" s="30">
        <v>45948</v>
      </c>
      <c r="O3500" s="48">
        <v>64015</v>
      </c>
      <c r="P3500" s="21" t="s">
        <v>4845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1"/>
        <v>4</v>
      </c>
      <c r="Z3500" s="21" t="str">
        <f t="shared" si="362"/>
        <v>Saturday</v>
      </c>
      <c r="AA3500" s="21" t="str">
        <f t="shared" si="363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3500</v>
      </c>
      <c r="B3501" s="21" t="s">
        <v>5144</v>
      </c>
      <c r="C3501" s="30">
        <v>45941</v>
      </c>
      <c r="D3501" s="30">
        <v>45946</v>
      </c>
      <c r="E3501" s="47">
        <v>82.6</v>
      </c>
      <c r="F3501" s="47">
        <f t="shared" si="358"/>
        <v>7268.7999999999993</v>
      </c>
      <c r="G3501" s="48">
        <f t="shared" si="359"/>
        <v>36344</v>
      </c>
      <c r="H3501" s="21">
        <v>741120</v>
      </c>
      <c r="I3501" s="21" t="s">
        <v>5124</v>
      </c>
      <c r="J3501" s="21">
        <v>5</v>
      </c>
      <c r="K3501" s="21">
        <v>5</v>
      </c>
      <c r="L3501" s="21">
        <f t="shared" si="360"/>
        <v>0</v>
      </c>
      <c r="M3501" s="21" t="s">
        <v>5618</v>
      </c>
      <c r="N3501" s="30">
        <v>45948</v>
      </c>
      <c r="O3501" s="48">
        <v>64015</v>
      </c>
      <c r="P3501" s="21" t="s">
        <v>4845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1"/>
        <v>4</v>
      </c>
      <c r="Z3501" s="21" t="str">
        <f t="shared" si="362"/>
        <v>Saturday</v>
      </c>
      <c r="AA3501" s="21" t="str">
        <f t="shared" si="363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3501</v>
      </c>
      <c r="B3502" s="21" t="s">
        <v>5144</v>
      </c>
      <c r="C3502" s="30">
        <v>45941</v>
      </c>
      <c r="D3502" s="30">
        <v>45946</v>
      </c>
      <c r="E3502" s="47">
        <v>82.6</v>
      </c>
      <c r="F3502" s="47">
        <f t="shared" si="358"/>
        <v>7268.7999999999993</v>
      </c>
      <c r="G3502" s="48">
        <f t="shared" si="359"/>
        <v>36344</v>
      </c>
      <c r="H3502" s="21">
        <v>741114</v>
      </c>
      <c r="I3502" s="21" t="s">
        <v>5125</v>
      </c>
      <c r="J3502" s="21">
        <v>5</v>
      </c>
      <c r="K3502" s="21">
        <v>5</v>
      </c>
      <c r="L3502" s="21">
        <f t="shared" si="360"/>
        <v>0</v>
      </c>
      <c r="M3502" s="21" t="s">
        <v>5618</v>
      </c>
      <c r="N3502" s="30">
        <v>45948</v>
      </c>
      <c r="O3502" s="48">
        <v>64015</v>
      </c>
      <c r="P3502" s="21" t="s">
        <v>4845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1"/>
        <v>4</v>
      </c>
      <c r="Z3502" s="21" t="str">
        <f t="shared" si="362"/>
        <v>Saturday</v>
      </c>
      <c r="AA3502" s="21" t="str">
        <f t="shared" si="363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3502</v>
      </c>
      <c r="B3503" s="21" t="s">
        <v>5144</v>
      </c>
      <c r="C3503" s="30">
        <v>45941</v>
      </c>
      <c r="D3503" s="30">
        <v>45946</v>
      </c>
      <c r="E3503" s="47">
        <v>41.3</v>
      </c>
      <c r="F3503" s="47">
        <f t="shared" si="358"/>
        <v>3634.3999999999996</v>
      </c>
      <c r="G3503" s="48">
        <f t="shared" si="359"/>
        <v>18172</v>
      </c>
      <c r="H3503" s="21">
        <v>741095</v>
      </c>
      <c r="I3503" s="21" t="s">
        <v>5126</v>
      </c>
      <c r="J3503" s="21">
        <v>5</v>
      </c>
      <c r="K3503" s="21">
        <v>5</v>
      </c>
      <c r="L3503" s="21">
        <f t="shared" si="360"/>
        <v>0</v>
      </c>
      <c r="M3503" s="21" t="s">
        <v>5618</v>
      </c>
      <c r="N3503" s="30">
        <v>45948</v>
      </c>
      <c r="O3503" s="48">
        <v>32005</v>
      </c>
      <c r="P3503" s="21" t="s">
        <v>4845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1"/>
        <v>4</v>
      </c>
      <c r="Z3503" s="21" t="str">
        <f t="shared" si="362"/>
        <v>Saturday</v>
      </c>
      <c r="AA3503" s="21" t="str">
        <f t="shared" si="363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3503</v>
      </c>
      <c r="B3504" s="21" t="s">
        <v>5144</v>
      </c>
      <c r="C3504" s="30">
        <v>45941</v>
      </c>
      <c r="D3504" s="30">
        <v>45946</v>
      </c>
      <c r="E3504" s="47">
        <v>205.8</v>
      </c>
      <c r="F3504" s="47">
        <f t="shared" si="358"/>
        <v>18110.400000000001</v>
      </c>
      <c r="G3504" s="48">
        <f t="shared" si="359"/>
        <v>90552</v>
      </c>
      <c r="H3504" s="21">
        <v>741094</v>
      </c>
      <c r="I3504" s="21" t="s">
        <v>5127</v>
      </c>
      <c r="J3504" s="21">
        <v>5</v>
      </c>
      <c r="K3504" s="21">
        <v>5</v>
      </c>
      <c r="L3504" s="21">
        <f t="shared" si="360"/>
        <v>0</v>
      </c>
      <c r="M3504" s="21" t="s">
        <v>5618</v>
      </c>
      <c r="N3504" s="30">
        <v>45948</v>
      </c>
      <c r="O3504" s="48">
        <v>159495</v>
      </c>
      <c r="P3504" s="21" t="s">
        <v>4845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1"/>
        <v>4</v>
      </c>
      <c r="Z3504" s="21" t="str">
        <f t="shared" si="362"/>
        <v>Saturday</v>
      </c>
      <c r="AA3504" s="21" t="str">
        <f t="shared" si="363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3504</v>
      </c>
      <c r="B3505" s="21" t="s">
        <v>5144</v>
      </c>
      <c r="C3505" s="30">
        <v>45941</v>
      </c>
      <c r="D3505" s="30">
        <v>45946</v>
      </c>
      <c r="E3505" s="47">
        <v>82.6</v>
      </c>
      <c r="F3505" s="47">
        <f t="shared" si="358"/>
        <v>7268.7999999999993</v>
      </c>
      <c r="G3505" s="48">
        <f t="shared" si="359"/>
        <v>36344</v>
      </c>
      <c r="H3505" s="21">
        <v>741110</v>
      </c>
      <c r="I3505" s="21" t="s">
        <v>5128</v>
      </c>
      <c r="J3505" s="21">
        <v>5</v>
      </c>
      <c r="K3505" s="21">
        <v>5</v>
      </c>
      <c r="L3505" s="21">
        <f t="shared" si="360"/>
        <v>0</v>
      </c>
      <c r="M3505" s="21" t="s">
        <v>5618</v>
      </c>
      <c r="N3505" s="30">
        <v>45948</v>
      </c>
      <c r="O3505" s="48">
        <v>64015</v>
      </c>
      <c r="P3505" s="21" t="s">
        <v>4845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1"/>
        <v>4</v>
      </c>
      <c r="Z3505" s="21" t="str">
        <f t="shared" si="362"/>
        <v>Saturday</v>
      </c>
      <c r="AA3505" s="21" t="str">
        <f t="shared" si="363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3505</v>
      </c>
      <c r="B3506" s="21" t="s">
        <v>5144</v>
      </c>
      <c r="C3506" s="30">
        <v>45941</v>
      </c>
      <c r="D3506" s="30">
        <v>45946</v>
      </c>
      <c r="E3506" s="47">
        <v>123.9</v>
      </c>
      <c r="F3506" s="47">
        <f t="shared" si="358"/>
        <v>10903.2</v>
      </c>
      <c r="G3506" s="48">
        <f t="shared" si="359"/>
        <v>10903.2</v>
      </c>
      <c r="H3506" s="21">
        <v>740701</v>
      </c>
      <c r="I3506" s="21" t="s">
        <v>5129</v>
      </c>
      <c r="J3506" s="21">
        <v>1</v>
      </c>
      <c r="K3506" s="21">
        <v>1</v>
      </c>
      <c r="L3506" s="21">
        <f t="shared" si="360"/>
        <v>0</v>
      </c>
      <c r="M3506" s="21" t="s">
        <v>5646</v>
      </c>
      <c r="N3506" s="30">
        <v>45957</v>
      </c>
      <c r="O3506" s="48">
        <v>18655.8</v>
      </c>
      <c r="P3506" s="21" t="s">
        <v>1094</v>
      </c>
      <c r="Q3506" s="21" t="s">
        <v>5522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61"/>
        <v>2</v>
      </c>
      <c r="Z3506" s="21" t="str">
        <f t="shared" si="362"/>
        <v>Monday</v>
      </c>
      <c r="AA3506" s="21" t="str">
        <f t="shared" si="363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3506</v>
      </c>
      <c r="B3507" s="21" t="s">
        <v>5144</v>
      </c>
      <c r="C3507" s="30">
        <v>45941</v>
      </c>
      <c r="D3507" s="30">
        <v>45946</v>
      </c>
      <c r="E3507" s="47">
        <v>123.9</v>
      </c>
      <c r="F3507" s="47">
        <f t="shared" si="358"/>
        <v>10903.2</v>
      </c>
      <c r="G3507" s="48">
        <f t="shared" si="359"/>
        <v>10903.2</v>
      </c>
      <c r="H3507" s="21">
        <v>741217</v>
      </c>
      <c r="I3507" s="21" t="s">
        <v>5130</v>
      </c>
      <c r="J3507" s="21">
        <v>1</v>
      </c>
      <c r="K3507" s="21">
        <v>1</v>
      </c>
      <c r="L3507" s="21">
        <f t="shared" si="360"/>
        <v>0</v>
      </c>
      <c r="M3507" s="21" t="s">
        <v>5646</v>
      </c>
      <c r="N3507" s="30">
        <v>45957</v>
      </c>
      <c r="O3507" s="48">
        <v>18655.8</v>
      </c>
      <c r="P3507" s="21" t="s">
        <v>1094</v>
      </c>
      <c r="Q3507" s="21" t="s">
        <v>5522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1"/>
        <v>2</v>
      </c>
      <c r="Z3507" s="21" t="str">
        <f t="shared" si="362"/>
        <v>Monday</v>
      </c>
      <c r="AA3507" s="21" t="str">
        <f t="shared" si="363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3507</v>
      </c>
      <c r="B3508" s="21" t="s">
        <v>5144</v>
      </c>
      <c r="C3508" s="30">
        <v>45941</v>
      </c>
      <c r="D3508" s="30">
        <v>45946</v>
      </c>
      <c r="E3508" s="47">
        <v>82.6</v>
      </c>
      <c r="F3508" s="47">
        <f t="shared" si="358"/>
        <v>7268.7999999999993</v>
      </c>
      <c r="G3508" s="48">
        <f t="shared" si="359"/>
        <v>7268.7999999999993</v>
      </c>
      <c r="H3508" s="21">
        <v>740710</v>
      </c>
      <c r="I3508" s="21" t="s">
        <v>5131</v>
      </c>
      <c r="J3508" s="21">
        <v>1</v>
      </c>
      <c r="K3508" s="21">
        <v>1</v>
      </c>
      <c r="L3508" s="21">
        <f t="shared" si="360"/>
        <v>0</v>
      </c>
      <c r="M3508" s="21" t="s">
        <v>5646</v>
      </c>
      <c r="N3508" s="30">
        <v>45957</v>
      </c>
      <c r="O3508" s="48">
        <v>12437.2</v>
      </c>
      <c r="P3508" s="21" t="s">
        <v>1094</v>
      </c>
      <c r="Q3508" s="21" t="s">
        <v>5522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1"/>
        <v>2</v>
      </c>
      <c r="Z3508" s="21" t="str">
        <f t="shared" si="362"/>
        <v>Monday</v>
      </c>
      <c r="AA3508" s="21" t="str">
        <f t="shared" si="363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3508</v>
      </c>
      <c r="B3509" s="21" t="s">
        <v>5144</v>
      </c>
      <c r="C3509" s="30">
        <v>45941</v>
      </c>
      <c r="D3509" s="30">
        <v>45946</v>
      </c>
      <c r="E3509" s="47">
        <v>41.3</v>
      </c>
      <c r="F3509" s="47">
        <f t="shared" si="358"/>
        <v>3634.3999999999996</v>
      </c>
      <c r="G3509" s="48">
        <f t="shared" si="359"/>
        <v>3634.3999999999996</v>
      </c>
      <c r="H3509" s="21">
        <v>740699</v>
      </c>
      <c r="I3509" s="21" t="s">
        <v>5132</v>
      </c>
      <c r="J3509" s="21">
        <v>1</v>
      </c>
      <c r="K3509" s="21">
        <v>1</v>
      </c>
      <c r="L3509" s="21">
        <f t="shared" si="360"/>
        <v>0</v>
      </c>
      <c r="M3509" s="21" t="s">
        <v>5646</v>
      </c>
      <c r="N3509" s="30">
        <v>45957</v>
      </c>
      <c r="O3509" s="48">
        <v>6218.6</v>
      </c>
      <c r="P3509" s="21" t="s">
        <v>1094</v>
      </c>
      <c r="Q3509" s="21" t="s">
        <v>5522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1"/>
        <v>2</v>
      </c>
      <c r="Z3509" s="21" t="str">
        <f t="shared" si="362"/>
        <v>Monday</v>
      </c>
      <c r="AA3509" s="21" t="str">
        <f t="shared" si="363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3509</v>
      </c>
      <c r="B3510" s="21" t="s">
        <v>5144</v>
      </c>
      <c r="C3510" s="30">
        <v>45941</v>
      </c>
      <c r="D3510" s="30">
        <v>45946</v>
      </c>
      <c r="E3510" s="47">
        <v>93.8</v>
      </c>
      <c r="F3510" s="47">
        <f t="shared" si="358"/>
        <v>8254.4</v>
      </c>
      <c r="G3510" s="48">
        <f t="shared" si="359"/>
        <v>8254.4</v>
      </c>
      <c r="H3510" s="21">
        <v>741218</v>
      </c>
      <c r="I3510" s="21" t="s">
        <v>5133</v>
      </c>
      <c r="J3510" s="21">
        <v>1</v>
      </c>
      <c r="K3510" s="21">
        <v>1</v>
      </c>
      <c r="L3510" s="21">
        <f t="shared" si="360"/>
        <v>0</v>
      </c>
      <c r="M3510" s="21" t="s">
        <v>5646</v>
      </c>
      <c r="N3510" s="30">
        <v>45957</v>
      </c>
      <c r="O3510" s="48">
        <v>14123.6</v>
      </c>
      <c r="P3510" s="21" t="s">
        <v>1094</v>
      </c>
      <c r="Q3510" s="21" t="s">
        <v>5522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1"/>
        <v>2</v>
      </c>
      <c r="Z3510" s="21" t="str">
        <f t="shared" si="362"/>
        <v>Monday</v>
      </c>
      <c r="AA3510" s="21" t="str">
        <f t="shared" si="363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3510</v>
      </c>
      <c r="B3511" s="21" t="s">
        <v>5144</v>
      </c>
      <c r="C3511" s="30">
        <v>45941</v>
      </c>
      <c r="D3511" s="30">
        <v>45946</v>
      </c>
      <c r="E3511" s="47">
        <v>82.6</v>
      </c>
      <c r="F3511" s="47">
        <f t="shared" si="358"/>
        <v>7268.7999999999993</v>
      </c>
      <c r="G3511" s="48">
        <f t="shared" si="359"/>
        <v>7268.7999999999993</v>
      </c>
      <c r="H3511" s="21">
        <v>740950</v>
      </c>
      <c r="I3511" s="21" t="s">
        <v>5134</v>
      </c>
      <c r="J3511" s="21">
        <v>1</v>
      </c>
      <c r="K3511" s="21">
        <v>1</v>
      </c>
      <c r="L3511" s="21">
        <f t="shared" si="360"/>
        <v>0</v>
      </c>
      <c r="M3511" s="21" t="s">
        <v>5646</v>
      </c>
      <c r="N3511" s="30">
        <v>45957</v>
      </c>
      <c r="O3511" s="48">
        <v>12437.2</v>
      </c>
      <c r="P3511" s="21" t="s">
        <v>1094</v>
      </c>
      <c r="Q3511" s="21" t="s">
        <v>5522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1"/>
        <v>2</v>
      </c>
      <c r="Z3511" s="21" t="str">
        <f t="shared" si="362"/>
        <v>Monday</v>
      </c>
      <c r="AA3511" s="21" t="str">
        <f t="shared" si="363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3511</v>
      </c>
      <c r="B3512" s="21" t="s">
        <v>5144</v>
      </c>
      <c r="C3512" s="30">
        <v>45941</v>
      </c>
      <c r="D3512" s="30">
        <v>45946</v>
      </c>
      <c r="E3512" s="47">
        <v>82.6</v>
      </c>
      <c r="F3512" s="47">
        <f t="shared" si="358"/>
        <v>7268.7999999999993</v>
      </c>
      <c r="G3512" s="48">
        <f t="shared" si="359"/>
        <v>7268.7999999999993</v>
      </c>
      <c r="H3512" s="21">
        <v>740951</v>
      </c>
      <c r="I3512" s="21" t="s">
        <v>5135</v>
      </c>
      <c r="J3512" s="21">
        <v>1</v>
      </c>
      <c r="K3512" s="21">
        <v>1</v>
      </c>
      <c r="L3512" s="21">
        <f t="shared" si="360"/>
        <v>0</v>
      </c>
      <c r="M3512" s="21" t="s">
        <v>5646</v>
      </c>
      <c r="N3512" s="30">
        <v>45957</v>
      </c>
      <c r="O3512" s="48">
        <v>12437.2</v>
      </c>
      <c r="P3512" s="21" t="s">
        <v>1094</v>
      </c>
      <c r="Q3512" s="21" t="s">
        <v>5522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1"/>
        <v>2</v>
      </c>
      <c r="Z3512" s="21" t="str">
        <f t="shared" si="362"/>
        <v>Monday</v>
      </c>
      <c r="AA3512" s="21" t="str">
        <f t="shared" si="363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3512</v>
      </c>
      <c r="B3513" s="21" t="s">
        <v>5144</v>
      </c>
      <c r="C3513" s="30">
        <v>45941</v>
      </c>
      <c r="D3513" s="30">
        <v>45946</v>
      </c>
      <c r="E3513" s="47">
        <v>82.6</v>
      </c>
      <c r="F3513" s="47">
        <f t="shared" si="358"/>
        <v>7268.7999999999993</v>
      </c>
      <c r="G3513" s="48">
        <f t="shared" si="359"/>
        <v>7268.7999999999993</v>
      </c>
      <c r="H3513" s="21">
        <v>740954</v>
      </c>
      <c r="I3513" s="21" t="s">
        <v>5136</v>
      </c>
      <c r="J3513" s="21">
        <v>1</v>
      </c>
      <c r="K3513" s="21">
        <v>1</v>
      </c>
      <c r="L3513" s="21">
        <f t="shared" si="360"/>
        <v>0</v>
      </c>
      <c r="M3513" s="21" t="s">
        <v>5646</v>
      </c>
      <c r="N3513" s="30">
        <v>45957</v>
      </c>
      <c r="O3513" s="48">
        <v>12437.2</v>
      </c>
      <c r="P3513" s="21" t="s">
        <v>1094</v>
      </c>
      <c r="Q3513" s="21" t="s">
        <v>5522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1"/>
        <v>2</v>
      </c>
      <c r="Z3513" s="21" t="str">
        <f t="shared" si="362"/>
        <v>Monday</v>
      </c>
      <c r="AA3513" s="21" t="str">
        <f t="shared" si="363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3513</v>
      </c>
      <c r="B3514" s="21" t="s">
        <v>5144</v>
      </c>
      <c r="C3514" s="30">
        <v>45941</v>
      </c>
      <c r="D3514" s="30">
        <v>45946</v>
      </c>
      <c r="E3514" s="47">
        <v>82.6</v>
      </c>
      <c r="F3514" s="47">
        <f t="shared" si="358"/>
        <v>7268.7999999999993</v>
      </c>
      <c r="G3514" s="48">
        <f t="shared" si="359"/>
        <v>7268.7999999999993</v>
      </c>
      <c r="H3514" s="21">
        <v>740955</v>
      </c>
      <c r="I3514" s="21" t="s">
        <v>5137</v>
      </c>
      <c r="J3514" s="21">
        <v>1</v>
      </c>
      <c r="K3514" s="21">
        <v>1</v>
      </c>
      <c r="L3514" s="21">
        <f t="shared" si="360"/>
        <v>0</v>
      </c>
      <c r="M3514" s="21" t="s">
        <v>5646</v>
      </c>
      <c r="N3514" s="30">
        <v>45957</v>
      </c>
      <c r="O3514" s="48">
        <v>12437.2</v>
      </c>
      <c r="P3514" s="21" t="s">
        <v>1094</v>
      </c>
      <c r="Q3514" s="21" t="s">
        <v>5522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1"/>
        <v>2</v>
      </c>
      <c r="Z3514" s="21" t="str">
        <f t="shared" si="362"/>
        <v>Monday</v>
      </c>
      <c r="AA3514" s="21" t="str">
        <f t="shared" si="363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3514</v>
      </c>
      <c r="B3515" s="21" t="s">
        <v>5144</v>
      </c>
      <c r="C3515" s="30">
        <v>45941</v>
      </c>
      <c r="D3515" s="30">
        <v>45946</v>
      </c>
      <c r="E3515" s="47">
        <v>82.6</v>
      </c>
      <c r="F3515" s="47">
        <f t="shared" si="358"/>
        <v>7268.7999999999993</v>
      </c>
      <c r="G3515" s="48">
        <f t="shared" si="359"/>
        <v>7268.7999999999993</v>
      </c>
      <c r="H3515" s="21">
        <v>740956</v>
      </c>
      <c r="I3515" s="21" t="s">
        <v>5138</v>
      </c>
      <c r="J3515" s="21">
        <v>1</v>
      </c>
      <c r="K3515" s="21">
        <v>1</v>
      </c>
      <c r="L3515" s="21">
        <f t="shared" si="360"/>
        <v>0</v>
      </c>
      <c r="M3515" s="21" t="s">
        <v>5646</v>
      </c>
      <c r="N3515" s="30">
        <v>45957</v>
      </c>
      <c r="O3515" s="48">
        <v>12437.2</v>
      </c>
      <c r="P3515" s="21" t="s">
        <v>1094</v>
      </c>
      <c r="Q3515" s="21" t="s">
        <v>5522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1"/>
        <v>2</v>
      </c>
      <c r="Z3515" s="21" t="str">
        <f t="shared" si="362"/>
        <v>Monday</v>
      </c>
      <c r="AA3515" s="21" t="str">
        <f t="shared" si="363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3515</v>
      </c>
      <c r="B3516" s="21" t="s">
        <v>5144</v>
      </c>
      <c r="C3516" s="30">
        <v>45941</v>
      </c>
      <c r="D3516" s="30">
        <v>45946</v>
      </c>
      <c r="E3516" s="47">
        <v>82.6</v>
      </c>
      <c r="F3516" s="47">
        <f t="shared" si="358"/>
        <v>7268.7999999999993</v>
      </c>
      <c r="G3516" s="48">
        <f t="shared" si="359"/>
        <v>7268.7999999999993</v>
      </c>
      <c r="H3516" s="21">
        <v>740957</v>
      </c>
      <c r="I3516" s="21" t="s">
        <v>5139</v>
      </c>
      <c r="J3516" s="21">
        <v>1</v>
      </c>
      <c r="K3516" s="21">
        <v>1</v>
      </c>
      <c r="L3516" s="21">
        <f t="shared" si="360"/>
        <v>0</v>
      </c>
      <c r="M3516" s="21" t="s">
        <v>5646</v>
      </c>
      <c r="N3516" s="30">
        <v>45957</v>
      </c>
      <c r="O3516" s="48">
        <v>12437.2</v>
      </c>
      <c r="P3516" s="21" t="s">
        <v>1094</v>
      </c>
      <c r="Q3516" s="21" t="s">
        <v>5522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1"/>
        <v>2</v>
      </c>
      <c r="Z3516" s="21" t="str">
        <f t="shared" si="362"/>
        <v>Monday</v>
      </c>
      <c r="AA3516" s="21" t="str">
        <f t="shared" si="363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3516</v>
      </c>
      <c r="B3517" s="21" t="s">
        <v>5144</v>
      </c>
      <c r="C3517" s="30">
        <v>45941</v>
      </c>
      <c r="D3517" s="30">
        <v>45946</v>
      </c>
      <c r="E3517" s="47">
        <v>82.6</v>
      </c>
      <c r="F3517" s="47">
        <f t="shared" si="358"/>
        <v>7268.7999999999993</v>
      </c>
      <c r="G3517" s="48">
        <f t="shared" si="359"/>
        <v>7268.7999999999993</v>
      </c>
      <c r="H3517" s="21">
        <v>740959</v>
      </c>
      <c r="I3517" s="21" t="s">
        <v>5140</v>
      </c>
      <c r="J3517" s="21">
        <v>1</v>
      </c>
      <c r="K3517" s="21">
        <v>1</v>
      </c>
      <c r="L3517" s="21">
        <f t="shared" si="360"/>
        <v>0</v>
      </c>
      <c r="M3517" s="21" t="s">
        <v>5646</v>
      </c>
      <c r="N3517" s="30">
        <v>45957</v>
      </c>
      <c r="O3517" s="48">
        <v>12437.2</v>
      </c>
      <c r="P3517" s="21" t="s">
        <v>1094</v>
      </c>
      <c r="Q3517" s="21" t="s">
        <v>5522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1"/>
        <v>2</v>
      </c>
      <c r="Z3517" s="21" t="str">
        <f t="shared" si="362"/>
        <v>Monday</v>
      </c>
      <c r="AA3517" s="21" t="str">
        <f t="shared" si="363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3517</v>
      </c>
      <c r="B3518" s="21" t="s">
        <v>5144</v>
      </c>
      <c r="C3518" s="30">
        <v>45941</v>
      </c>
      <c r="D3518" s="30">
        <v>45946</v>
      </c>
      <c r="E3518" s="47">
        <v>82.6</v>
      </c>
      <c r="F3518" s="47">
        <f t="shared" si="358"/>
        <v>7268.7999999999993</v>
      </c>
      <c r="G3518" s="48">
        <f t="shared" si="359"/>
        <v>7268.7999999999993</v>
      </c>
      <c r="H3518" s="21">
        <v>740948</v>
      </c>
      <c r="I3518" s="21" t="s">
        <v>5141</v>
      </c>
      <c r="J3518" s="21">
        <v>1</v>
      </c>
      <c r="K3518" s="21">
        <v>1</v>
      </c>
      <c r="L3518" s="21">
        <f t="shared" si="360"/>
        <v>0</v>
      </c>
      <c r="M3518" s="21" t="s">
        <v>5646</v>
      </c>
      <c r="N3518" s="30">
        <v>45957</v>
      </c>
      <c r="O3518" s="48">
        <v>12437.2</v>
      </c>
      <c r="P3518" s="21" t="s">
        <v>1094</v>
      </c>
      <c r="Q3518" s="21" t="s">
        <v>5522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1"/>
        <v>2</v>
      </c>
      <c r="Z3518" s="21" t="str">
        <f t="shared" si="362"/>
        <v>Monday</v>
      </c>
      <c r="AA3518" s="21" t="str">
        <f t="shared" si="363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3518</v>
      </c>
      <c r="B3519" s="21" t="s">
        <v>5144</v>
      </c>
      <c r="C3519" s="30">
        <v>45941</v>
      </c>
      <c r="D3519" s="30">
        <v>45946</v>
      </c>
      <c r="E3519" s="47">
        <v>205.8</v>
      </c>
      <c r="F3519" s="47">
        <f t="shared" si="358"/>
        <v>18110.400000000001</v>
      </c>
      <c r="G3519" s="48">
        <f t="shared" si="359"/>
        <v>18110.400000000001</v>
      </c>
      <c r="H3519" s="21">
        <v>740947</v>
      </c>
      <c r="I3519" s="21" t="s">
        <v>5142</v>
      </c>
      <c r="J3519" s="21">
        <v>1</v>
      </c>
      <c r="K3519" s="21">
        <v>1</v>
      </c>
      <c r="L3519" s="21">
        <f t="shared" si="360"/>
        <v>0</v>
      </c>
      <c r="M3519" s="21" t="s">
        <v>5646</v>
      </c>
      <c r="N3519" s="30">
        <v>45957</v>
      </c>
      <c r="O3519" s="48">
        <v>30987.599999999999</v>
      </c>
      <c r="P3519" s="21" t="s">
        <v>1094</v>
      </c>
      <c r="Q3519" s="21" t="s">
        <v>5522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1"/>
        <v>2</v>
      </c>
      <c r="Z3519" s="21" t="str">
        <f t="shared" si="362"/>
        <v>Monday</v>
      </c>
      <c r="AA3519" s="21" t="str">
        <f t="shared" si="363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3519</v>
      </c>
      <c r="B3520" s="21" t="s">
        <v>5144</v>
      </c>
      <c r="C3520" s="30">
        <v>45941</v>
      </c>
      <c r="D3520" s="30">
        <v>45946</v>
      </c>
      <c r="E3520" s="47">
        <v>82.6</v>
      </c>
      <c r="F3520" s="47">
        <f t="shared" si="358"/>
        <v>7268.7999999999993</v>
      </c>
      <c r="G3520" s="48">
        <f t="shared" si="359"/>
        <v>7268.7999999999993</v>
      </c>
      <c r="H3520" s="21">
        <v>740539</v>
      </c>
      <c r="I3520" s="21" t="s">
        <v>5143</v>
      </c>
      <c r="J3520" s="21">
        <v>1</v>
      </c>
      <c r="K3520" s="21">
        <v>1</v>
      </c>
      <c r="L3520" s="21">
        <f t="shared" si="360"/>
        <v>0</v>
      </c>
      <c r="M3520" s="21" t="s">
        <v>5646</v>
      </c>
      <c r="N3520" s="30">
        <v>45957</v>
      </c>
      <c r="O3520" s="48">
        <v>12437.2</v>
      </c>
      <c r="P3520" s="21" t="s">
        <v>1094</v>
      </c>
      <c r="Q3520" s="21" t="s">
        <v>5522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1"/>
        <v>2</v>
      </c>
      <c r="Z3520" s="21" t="str">
        <f t="shared" si="362"/>
        <v>Monday</v>
      </c>
      <c r="AA3520" s="21" t="str">
        <f t="shared" si="363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171.2</v>
      </c>
      <c r="F3521" s="47">
        <f t="shared" si="358"/>
        <v>15065.599999999999</v>
      </c>
      <c r="G3521" s="48">
        <f t="shared" si="359"/>
        <v>15065.599999999999</v>
      </c>
      <c r="H3521" s="47" t="s">
        <v>5216</v>
      </c>
      <c r="I3521" s="21" t="s">
        <v>5220</v>
      </c>
      <c r="J3521" s="21">
        <v>1</v>
      </c>
      <c r="K3521" s="21">
        <v>1</v>
      </c>
      <c r="L3521" s="21">
        <f t="shared" si="360"/>
        <v>0</v>
      </c>
      <c r="M3521" s="21" t="s">
        <v>5580</v>
      </c>
      <c r="N3521" s="30">
        <v>45952</v>
      </c>
      <c r="O3521" s="48">
        <v>12642</v>
      </c>
      <c r="P3521" s="21" t="s">
        <v>2463</v>
      </c>
      <c r="Q3521" s="21">
        <v>58157301462</v>
      </c>
      <c r="R3521" s="21" t="s">
        <v>40</v>
      </c>
      <c r="S3521" s="3">
        <v>4</v>
      </c>
      <c r="T3521" s="37"/>
      <c r="U3521" s="21" t="s">
        <v>5215</v>
      </c>
      <c r="V3521" s="21" t="str">
        <f>VLOOKUP(P3521,'Customer List'!B:C,2,)</f>
        <v>Banglore</v>
      </c>
      <c r="W3521" s="38"/>
      <c r="X3521" s="30">
        <v>45953</v>
      </c>
      <c r="Y3521" s="21">
        <f t="shared" si="361"/>
        <v>1</v>
      </c>
      <c r="Z3521" s="21" t="str">
        <f t="shared" si="362"/>
        <v>Wednesday</v>
      </c>
      <c r="AA3521" s="21" t="str">
        <f t="shared" si="363"/>
        <v>Thursday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si="358"/>
        <v>27280</v>
      </c>
      <c r="G3522" s="48">
        <f t="shared" si="359"/>
        <v>27280</v>
      </c>
      <c r="H3522" s="47" t="s">
        <v>5217</v>
      </c>
      <c r="I3522" s="21" t="s">
        <v>5221</v>
      </c>
      <c r="J3522" s="21">
        <v>1</v>
      </c>
      <c r="K3522" s="21">
        <v>1</v>
      </c>
      <c r="L3522" s="21">
        <f t="shared" si="360"/>
        <v>0</v>
      </c>
      <c r="M3522" s="21" t="s">
        <v>5670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5215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si="361"/>
        <v>0</v>
      </c>
      <c r="Z3522" s="21" t="str">
        <f t="shared" si="362"/>
        <v>Wednesday</v>
      </c>
      <c r="AA3522" s="21" t="str">
        <f t="shared" si="363"/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ref="F3523:F3586" si="364">IF(AB3523="DOLLAR",E3523*88,E3523)</f>
        <v>27280</v>
      </c>
      <c r="G3523" s="48">
        <f t="shared" ref="G3523:G3586" si="365">F3523*J3523</f>
        <v>27280</v>
      </c>
      <c r="H3523" s="47" t="s">
        <v>5218</v>
      </c>
      <c r="I3523" s="21" t="s">
        <v>5222</v>
      </c>
      <c r="J3523" s="21">
        <v>1</v>
      </c>
      <c r="K3523" s="21">
        <v>1</v>
      </c>
      <c r="L3523" s="21">
        <f t="shared" ref="L3523:L3586" si="366">J3523-K3523</f>
        <v>0</v>
      </c>
      <c r="M3523" s="21" t="s">
        <v>5670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5215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ref="Y3523:Y3586" si="367">IF(X3523="", "", X3523-N3523)</f>
        <v>0</v>
      </c>
      <c r="Z3523" s="21" t="str">
        <f t="shared" ref="Z3523:Z3586" si="368">IF(N3523="", "", TEXT(N3523, "dddd"))</f>
        <v>Wednesday</v>
      </c>
      <c r="AA3523" s="21" t="str">
        <f t="shared" ref="AA3523:AA3586" si="369">IF(X3523="", "", TEXT(X3523, "dddd"))</f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x14ac:dyDescent="0.25">
      <c r="A3524" s="21">
        <v>3523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64"/>
        <v>15065.599999999999</v>
      </c>
      <c r="G3524" s="48">
        <f t="shared" si="365"/>
        <v>15065.599999999999</v>
      </c>
      <c r="H3524" s="47" t="s">
        <v>5219</v>
      </c>
      <c r="I3524" s="21" t="s">
        <v>5223</v>
      </c>
      <c r="J3524" s="21">
        <v>1</v>
      </c>
      <c r="K3524" s="21">
        <v>1</v>
      </c>
      <c r="L3524" s="21">
        <f t="shared" si="366"/>
        <v>0</v>
      </c>
      <c r="M3524" s="21" t="s">
        <v>5580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5215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67"/>
        <v>1</v>
      </c>
      <c r="Z3524" s="21" t="str">
        <f t="shared" si="368"/>
        <v>Wednesday</v>
      </c>
      <c r="AA3524" s="21" t="str">
        <f t="shared" si="369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3524</v>
      </c>
      <c r="B3525" s="21">
        <v>21339</v>
      </c>
      <c r="C3525" s="30">
        <v>45943</v>
      </c>
      <c r="D3525" s="30">
        <v>45947</v>
      </c>
      <c r="E3525" s="47">
        <v>519.79999999999995</v>
      </c>
      <c r="F3525" s="47">
        <f t="shared" si="364"/>
        <v>45742.399999999994</v>
      </c>
      <c r="G3525" s="48">
        <f t="shared" si="365"/>
        <v>45742.399999999994</v>
      </c>
      <c r="H3525" s="47" t="s">
        <v>590</v>
      </c>
      <c r="I3525" s="21" t="s">
        <v>5287</v>
      </c>
      <c r="J3525" s="21">
        <v>1</v>
      </c>
      <c r="K3525" s="21">
        <v>1</v>
      </c>
      <c r="L3525" s="21">
        <f t="shared" si="366"/>
        <v>0</v>
      </c>
      <c r="M3525" s="21" t="s">
        <v>5588</v>
      </c>
      <c r="N3525" s="30">
        <v>45952</v>
      </c>
      <c r="O3525" s="48">
        <v>64355.199999999997</v>
      </c>
      <c r="P3525" s="21" t="s">
        <v>621</v>
      </c>
      <c r="Q3525" s="21">
        <v>58157301145</v>
      </c>
      <c r="R3525" s="21" t="s">
        <v>40</v>
      </c>
      <c r="S3525" s="3">
        <v>-20</v>
      </c>
      <c r="T3525" s="37"/>
      <c r="U3525" s="21" t="s">
        <v>611</v>
      </c>
      <c r="V3525" s="21" t="str">
        <f>VLOOKUP(P3525,'Customer List'!B:C,2,)</f>
        <v>Hyderabad</v>
      </c>
      <c r="W3525" s="38"/>
      <c r="X3525" s="30">
        <v>45953</v>
      </c>
      <c r="Y3525" s="21">
        <f t="shared" si="367"/>
        <v>1</v>
      </c>
      <c r="Z3525" s="21" t="str">
        <f t="shared" si="368"/>
        <v>Wednesday</v>
      </c>
      <c r="AA3525" s="21" t="str">
        <f t="shared" si="36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3525</v>
      </c>
      <c r="B3526" s="21">
        <v>21340</v>
      </c>
      <c r="C3526" s="30">
        <v>45943</v>
      </c>
      <c r="D3526" s="30">
        <v>45947</v>
      </c>
      <c r="E3526" s="47">
        <v>414.96</v>
      </c>
      <c r="F3526" s="47">
        <f t="shared" si="364"/>
        <v>36516.479999999996</v>
      </c>
      <c r="G3526" s="48">
        <f t="shared" si="365"/>
        <v>36516.479999999996</v>
      </c>
      <c r="H3526" s="47" t="s">
        <v>5286</v>
      </c>
      <c r="I3526" s="21" t="s">
        <v>5288</v>
      </c>
      <c r="J3526" s="21">
        <v>1</v>
      </c>
      <c r="K3526" s="21">
        <v>1</v>
      </c>
      <c r="L3526" s="21">
        <f t="shared" si="366"/>
        <v>0</v>
      </c>
      <c r="M3526" s="21" t="s">
        <v>5302</v>
      </c>
      <c r="N3526" s="30">
        <v>45955</v>
      </c>
      <c r="O3526" s="48">
        <v>51375</v>
      </c>
      <c r="P3526" s="21" t="s">
        <v>5285</v>
      </c>
      <c r="Q3526" s="54">
        <v>58157407000</v>
      </c>
      <c r="R3526" s="21" t="s">
        <v>40</v>
      </c>
      <c r="S3526" s="3">
        <v>4</v>
      </c>
      <c r="T3526" s="37"/>
      <c r="U3526" s="21" t="s">
        <v>611</v>
      </c>
      <c r="V3526" s="21" t="str">
        <f>VLOOKUP(P3526,'Customer List'!B:C,2,)</f>
        <v>Gujrat</v>
      </c>
      <c r="W3526" s="38"/>
      <c r="X3526" s="30">
        <v>45957</v>
      </c>
      <c r="Y3526" s="21">
        <f t="shared" si="367"/>
        <v>2</v>
      </c>
      <c r="Z3526" s="21" t="str">
        <f t="shared" si="368"/>
        <v>Saturday</v>
      </c>
      <c r="AA3526" s="21" t="str">
        <f t="shared" si="369"/>
        <v>Monday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3526</v>
      </c>
      <c r="B3527" s="21" t="s">
        <v>5209</v>
      </c>
      <c r="C3527" s="30">
        <v>45941</v>
      </c>
      <c r="D3527" s="30">
        <v>45948</v>
      </c>
      <c r="E3527" s="47">
        <v>21</v>
      </c>
      <c r="F3527" s="47">
        <f t="shared" si="364"/>
        <v>1848</v>
      </c>
      <c r="G3527" s="48">
        <f t="shared" si="365"/>
        <v>1848</v>
      </c>
      <c r="H3527" s="21">
        <v>100201</v>
      </c>
      <c r="I3527" s="21" t="s">
        <v>4747</v>
      </c>
      <c r="J3527" s="21">
        <v>1</v>
      </c>
      <c r="K3527" s="21">
        <v>1</v>
      </c>
      <c r="L3527" s="21">
        <f t="shared" si="366"/>
        <v>0</v>
      </c>
      <c r="M3527" s="21" t="s">
        <v>5612</v>
      </c>
      <c r="N3527" s="30">
        <v>45957</v>
      </c>
      <c r="O3527" s="48">
        <v>4417.5</v>
      </c>
      <c r="P3527" s="21" t="s">
        <v>30</v>
      </c>
      <c r="Q3527" s="21" t="s">
        <v>636</v>
      </c>
      <c r="R3527" s="21" t="s">
        <v>637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45957</v>
      </c>
      <c r="Y3527" s="21">
        <f t="shared" si="367"/>
        <v>0</v>
      </c>
      <c r="Z3527" s="21" t="str">
        <f t="shared" si="368"/>
        <v>Monday</v>
      </c>
      <c r="AA3527" s="21" t="str">
        <f t="shared" si="369"/>
        <v>Monday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3527</v>
      </c>
      <c r="B3528" s="21" t="s">
        <v>5209</v>
      </c>
      <c r="C3528" s="30">
        <v>45941</v>
      </c>
      <c r="D3528" s="30">
        <v>45948</v>
      </c>
      <c r="E3528" s="47">
        <v>165.9</v>
      </c>
      <c r="F3528" s="47">
        <f t="shared" si="364"/>
        <v>14599.2</v>
      </c>
      <c r="G3528" s="48">
        <f t="shared" si="365"/>
        <v>14599.2</v>
      </c>
      <c r="H3528" s="21">
        <v>100328</v>
      </c>
      <c r="I3528" s="21" t="s">
        <v>5160</v>
      </c>
      <c r="J3528" s="21">
        <v>1</v>
      </c>
      <c r="K3528" s="21">
        <v>1</v>
      </c>
      <c r="L3528" s="21">
        <f t="shared" si="366"/>
        <v>0</v>
      </c>
      <c r="M3528" s="21" t="s">
        <v>5585</v>
      </c>
      <c r="N3528" s="30">
        <v>45952</v>
      </c>
      <c r="O3528" s="48">
        <v>25714.5</v>
      </c>
      <c r="P3528" s="21" t="s">
        <v>671</v>
      </c>
      <c r="Q3528" s="21">
        <v>58157301521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Hyderabad</v>
      </c>
      <c r="W3528" s="38"/>
      <c r="X3528" s="30">
        <v>45955</v>
      </c>
      <c r="Y3528" s="21">
        <f t="shared" si="367"/>
        <v>3</v>
      </c>
      <c r="Z3528" s="21" t="str">
        <f t="shared" si="368"/>
        <v>Wednesday</v>
      </c>
      <c r="AA3528" s="21" t="str">
        <f t="shared" si="369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3528</v>
      </c>
      <c r="B3529" s="21" t="s">
        <v>5209</v>
      </c>
      <c r="C3529" s="30">
        <v>45941</v>
      </c>
      <c r="D3529" s="30">
        <v>45948</v>
      </c>
      <c r="E3529" s="47">
        <v>288.75</v>
      </c>
      <c r="F3529" s="47">
        <f t="shared" si="364"/>
        <v>25410</v>
      </c>
      <c r="G3529" s="48">
        <f t="shared" si="365"/>
        <v>50820</v>
      </c>
      <c r="H3529" s="21">
        <v>100336</v>
      </c>
      <c r="I3529" s="21" t="s">
        <v>5160</v>
      </c>
      <c r="J3529" s="21">
        <v>2</v>
      </c>
      <c r="K3529" s="21">
        <v>2</v>
      </c>
      <c r="L3529" s="21">
        <f t="shared" si="366"/>
        <v>0</v>
      </c>
      <c r="M3529" s="21" t="s">
        <v>5659</v>
      </c>
      <c r="N3529" s="30">
        <v>45958</v>
      </c>
      <c r="O3529" s="48">
        <v>54862.5</v>
      </c>
      <c r="P3529" s="21" t="s">
        <v>254</v>
      </c>
      <c r="Q3529" s="21" t="s">
        <v>636</v>
      </c>
      <c r="R3529" s="21" t="s">
        <v>847</v>
      </c>
      <c r="S3529" s="3">
        <v>4</v>
      </c>
      <c r="T3529" s="37"/>
      <c r="U3529" s="21" t="s">
        <v>18</v>
      </c>
      <c r="V3529" s="21" t="str">
        <f>VLOOKUP(P3529,'Customer List'!B:C,2,)</f>
        <v>Delhi</v>
      </c>
      <c r="W3529" s="38"/>
      <c r="X3529" s="30">
        <f>IF(OR(R3529 = "PRIYANKA MADAM", R3529 = "DEEPAK", R3529 = "PORTER"),N3529,"")</f>
        <v>45958</v>
      </c>
      <c r="Y3529" s="21">
        <f t="shared" si="367"/>
        <v>0</v>
      </c>
      <c r="Z3529" s="21" t="str">
        <f t="shared" si="368"/>
        <v>Tuesday</v>
      </c>
      <c r="AA3529" s="21" t="str">
        <f t="shared" si="369"/>
        <v>Tuesday</v>
      </c>
      <c r="AB3529" s="21" t="str">
        <f>VLOOKUP(U3529,'Currency Sheet'!A:C,3,)</f>
        <v>DOLLAR</v>
      </c>
      <c r="AC3529" s="42" t="str">
        <f>VLOOKUP(P3529,'Customer List'!B:D,3,)</f>
        <v>Local</v>
      </c>
    </row>
    <row r="3530" spans="1:29" x14ac:dyDescent="0.25">
      <c r="A3530" s="21">
        <v>3529</v>
      </c>
      <c r="B3530" s="21" t="s">
        <v>5209</v>
      </c>
      <c r="C3530" s="30">
        <v>45941</v>
      </c>
      <c r="D3530" s="30">
        <v>45948</v>
      </c>
      <c r="E3530" s="47">
        <v>63</v>
      </c>
      <c r="F3530" s="47">
        <f t="shared" si="364"/>
        <v>5544</v>
      </c>
      <c r="G3530" s="48">
        <f t="shared" si="365"/>
        <v>5544</v>
      </c>
      <c r="H3530" s="21">
        <v>100512</v>
      </c>
      <c r="I3530" s="21" t="s">
        <v>4758</v>
      </c>
      <c r="J3530" s="21">
        <v>1</v>
      </c>
      <c r="K3530" s="21">
        <v>1</v>
      </c>
      <c r="L3530" s="21">
        <f t="shared" si="366"/>
        <v>0</v>
      </c>
      <c r="M3530" s="21" t="s">
        <v>5679</v>
      </c>
      <c r="N3530" s="30">
        <v>45952</v>
      </c>
      <c r="O3530" s="48">
        <v>9765</v>
      </c>
      <c r="P3530" s="21" t="s">
        <v>2170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7"/>
        <v>3</v>
      </c>
      <c r="Z3530" s="21" t="str">
        <f t="shared" si="368"/>
        <v>Wednesday</v>
      </c>
      <c r="AA3530" s="21" t="str">
        <f t="shared" si="369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3530</v>
      </c>
      <c r="B3531" s="21" t="s">
        <v>5209</v>
      </c>
      <c r="C3531" s="30">
        <v>45941</v>
      </c>
      <c r="D3531" s="30">
        <v>45948</v>
      </c>
      <c r="E3531" s="47">
        <v>73.5</v>
      </c>
      <c r="F3531" s="47">
        <f t="shared" si="364"/>
        <v>6468</v>
      </c>
      <c r="G3531" s="48">
        <f t="shared" si="365"/>
        <v>12936</v>
      </c>
      <c r="H3531" s="21">
        <v>100712</v>
      </c>
      <c r="I3531" s="21" t="s">
        <v>4748</v>
      </c>
      <c r="J3531" s="21">
        <v>2</v>
      </c>
      <c r="K3531" s="21">
        <v>2</v>
      </c>
      <c r="L3531" s="21">
        <f t="shared" si="366"/>
        <v>0</v>
      </c>
      <c r="M3531" s="21" t="s">
        <v>5679</v>
      </c>
      <c r="N3531" s="30">
        <v>45952</v>
      </c>
      <c r="O3531" s="48">
        <v>22785</v>
      </c>
      <c r="P3531" s="21" t="s">
        <v>2170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67"/>
        <v>3</v>
      </c>
      <c r="Z3531" s="21" t="str">
        <f t="shared" si="368"/>
        <v>Wednesday</v>
      </c>
      <c r="AA3531" s="21" t="str">
        <f t="shared" si="369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3531</v>
      </c>
      <c r="B3532" s="21" t="s">
        <v>5209</v>
      </c>
      <c r="C3532" s="30">
        <v>45941</v>
      </c>
      <c r="D3532" s="30">
        <v>45948</v>
      </c>
      <c r="E3532" s="47">
        <v>160.30000000000001</v>
      </c>
      <c r="F3532" s="47">
        <f t="shared" si="364"/>
        <v>14106.400000000001</v>
      </c>
      <c r="G3532" s="48">
        <f t="shared" si="365"/>
        <v>14106.400000000001</v>
      </c>
      <c r="H3532" s="21">
        <v>101320</v>
      </c>
      <c r="I3532" s="21" t="s">
        <v>5161</v>
      </c>
      <c r="J3532" s="21">
        <v>1</v>
      </c>
      <c r="K3532" s="21">
        <v>1</v>
      </c>
      <c r="L3532" s="21">
        <f t="shared" si="366"/>
        <v>0</v>
      </c>
      <c r="M3532" s="21" t="s">
        <v>5309</v>
      </c>
      <c r="N3532" s="30">
        <v>45955</v>
      </c>
      <c r="O3532" s="48">
        <v>25556.400000000001</v>
      </c>
      <c r="P3532" s="21" t="s">
        <v>4746</v>
      </c>
      <c r="Q3532" s="54">
        <v>58157406311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Pune</v>
      </c>
      <c r="W3532" s="38"/>
      <c r="X3532" s="30">
        <v>45957</v>
      </c>
      <c r="Y3532" s="21">
        <f t="shared" si="367"/>
        <v>2</v>
      </c>
      <c r="Z3532" s="21" t="str">
        <f t="shared" si="368"/>
        <v>Saturday</v>
      </c>
      <c r="AA3532" s="21" t="str">
        <f t="shared" si="369"/>
        <v>Monday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3532</v>
      </c>
      <c r="B3533" s="21" t="s">
        <v>5209</v>
      </c>
      <c r="C3533" s="30">
        <v>45941</v>
      </c>
      <c r="D3533" s="30">
        <v>45948</v>
      </c>
      <c r="E3533" s="47">
        <v>158.19999999999999</v>
      </c>
      <c r="F3533" s="47">
        <f t="shared" si="364"/>
        <v>13921.599999999999</v>
      </c>
      <c r="G3533" s="48">
        <f t="shared" si="365"/>
        <v>13921.599999999999</v>
      </c>
      <c r="H3533" s="21">
        <v>102008</v>
      </c>
      <c r="I3533" s="21" t="s">
        <v>5162</v>
      </c>
      <c r="J3533" s="21">
        <v>1</v>
      </c>
      <c r="K3533" s="21">
        <v>1</v>
      </c>
      <c r="L3533" s="21">
        <f t="shared" si="366"/>
        <v>0</v>
      </c>
      <c r="M3533" s="21" t="s">
        <v>5649</v>
      </c>
      <c r="N3533" s="30">
        <v>45952</v>
      </c>
      <c r="O3533" s="48">
        <v>22068.9</v>
      </c>
      <c r="P3533" s="21" t="s">
        <v>2363</v>
      </c>
      <c r="Q3533" s="21">
        <v>58157309626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45953</v>
      </c>
      <c r="Y3533" s="21">
        <f t="shared" si="367"/>
        <v>1</v>
      </c>
      <c r="Z3533" s="21" t="str">
        <f t="shared" si="368"/>
        <v>Wednesday</v>
      </c>
      <c r="AA3533" s="21" t="str">
        <f t="shared" si="369"/>
        <v>Thursday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3533</v>
      </c>
      <c r="B3534" s="21" t="s">
        <v>5209</v>
      </c>
      <c r="C3534" s="30">
        <v>45941</v>
      </c>
      <c r="D3534" s="30">
        <v>45948</v>
      </c>
      <c r="E3534" s="47">
        <v>114.8</v>
      </c>
      <c r="F3534" s="47">
        <f t="shared" si="364"/>
        <v>10102.4</v>
      </c>
      <c r="G3534" s="48">
        <f t="shared" si="365"/>
        <v>10102.4</v>
      </c>
      <c r="H3534" s="21">
        <v>102116</v>
      </c>
      <c r="I3534" s="21" t="s">
        <v>5163</v>
      </c>
      <c r="J3534" s="21">
        <v>1</v>
      </c>
      <c r="K3534" s="21">
        <v>1</v>
      </c>
      <c r="L3534" s="21">
        <f t="shared" si="366"/>
        <v>0</v>
      </c>
      <c r="M3534" s="21" t="s">
        <v>5625</v>
      </c>
      <c r="N3534" s="30">
        <v>45957</v>
      </c>
      <c r="O3534" s="48">
        <v>18980</v>
      </c>
      <c r="P3534" s="21" t="s">
        <v>26</v>
      </c>
      <c r="Q3534" s="21" t="s">
        <v>5519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Chandigarh</v>
      </c>
      <c r="W3534" s="38"/>
      <c r="X3534" s="30">
        <v>45958</v>
      </c>
      <c r="Y3534" s="21">
        <f t="shared" si="367"/>
        <v>1</v>
      </c>
      <c r="Z3534" s="21" t="str">
        <f t="shared" si="368"/>
        <v>Monday</v>
      </c>
      <c r="AA3534" s="21" t="str">
        <f t="shared" si="369"/>
        <v>Tuesday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3534</v>
      </c>
      <c r="B3535" s="21" t="s">
        <v>5209</v>
      </c>
      <c r="C3535" s="30">
        <v>45941</v>
      </c>
      <c r="D3535" s="30">
        <v>45948</v>
      </c>
      <c r="E3535" s="47">
        <v>102.2</v>
      </c>
      <c r="F3535" s="47">
        <f t="shared" si="364"/>
        <v>8993.6</v>
      </c>
      <c r="G3535" s="48">
        <f t="shared" si="365"/>
        <v>8993.6</v>
      </c>
      <c r="H3535" s="21">
        <v>103008</v>
      </c>
      <c r="I3535" s="21" t="s">
        <v>5164</v>
      </c>
      <c r="J3535" s="21">
        <v>1</v>
      </c>
      <c r="K3535" s="21">
        <v>1</v>
      </c>
      <c r="L3535" s="21">
        <f t="shared" si="366"/>
        <v>0</v>
      </c>
      <c r="M3535" s="21" t="s">
        <v>5679</v>
      </c>
      <c r="N3535" s="30">
        <v>45952</v>
      </c>
      <c r="O3535" s="48">
        <v>15841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7"/>
        <v>3</v>
      </c>
      <c r="Z3535" s="21" t="str">
        <f t="shared" si="368"/>
        <v>Wednesday</v>
      </c>
      <c r="AA3535" s="21" t="str">
        <f t="shared" si="369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3535</v>
      </c>
      <c r="B3536" s="21" t="s">
        <v>5209</v>
      </c>
      <c r="C3536" s="30">
        <v>45941</v>
      </c>
      <c r="D3536" s="30">
        <v>45948</v>
      </c>
      <c r="E3536" s="47">
        <v>25.2</v>
      </c>
      <c r="F3536" s="47">
        <f t="shared" si="364"/>
        <v>2217.6</v>
      </c>
      <c r="G3536" s="48">
        <f t="shared" si="365"/>
        <v>8870.4</v>
      </c>
      <c r="H3536" s="21">
        <v>103107</v>
      </c>
      <c r="I3536" s="21" t="s">
        <v>4751</v>
      </c>
      <c r="J3536" s="21">
        <v>4</v>
      </c>
      <c r="K3536" s="21">
        <v>4</v>
      </c>
      <c r="L3536" s="21">
        <f t="shared" si="366"/>
        <v>0</v>
      </c>
      <c r="M3536" s="21" t="s">
        <v>5679</v>
      </c>
      <c r="N3536" s="30">
        <v>45952</v>
      </c>
      <c r="O3536" s="48">
        <v>15624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67"/>
        <v>3</v>
      </c>
      <c r="Z3536" s="21" t="str">
        <f t="shared" si="368"/>
        <v>Wednesday</v>
      </c>
      <c r="AA3536" s="21" t="str">
        <f t="shared" si="369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3536</v>
      </c>
      <c r="B3537" s="21" t="s">
        <v>5209</v>
      </c>
      <c r="C3537" s="30">
        <v>45941</v>
      </c>
      <c r="D3537" s="30">
        <v>45948</v>
      </c>
      <c r="E3537" s="47">
        <v>181.5</v>
      </c>
      <c r="F3537" s="47">
        <f t="shared" si="364"/>
        <v>15972</v>
      </c>
      <c r="G3537" s="48">
        <f t="shared" si="365"/>
        <v>31944</v>
      </c>
      <c r="H3537" s="21">
        <v>103134</v>
      </c>
      <c r="I3537" s="21" t="s">
        <v>4751</v>
      </c>
      <c r="J3537" s="21">
        <v>2</v>
      </c>
      <c r="K3537" s="21">
        <v>2</v>
      </c>
      <c r="L3537" s="21">
        <f t="shared" si="366"/>
        <v>0</v>
      </c>
      <c r="M3537" s="21" t="s">
        <v>5582</v>
      </c>
      <c r="N3537" s="30">
        <v>45952</v>
      </c>
      <c r="O3537" s="48">
        <v>52514</v>
      </c>
      <c r="P3537" s="21" t="s">
        <v>2046</v>
      </c>
      <c r="Q3537" s="21">
        <v>58157302394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Banglore</v>
      </c>
      <c r="W3537" s="38"/>
      <c r="X3537" s="30">
        <v>45953</v>
      </c>
      <c r="Y3537" s="21">
        <f t="shared" si="367"/>
        <v>1</v>
      </c>
      <c r="Z3537" s="21" t="str">
        <f t="shared" si="368"/>
        <v>Wednesday</v>
      </c>
      <c r="AA3537" s="21" t="str">
        <f t="shared" si="369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3537</v>
      </c>
      <c r="B3538" s="21" t="s">
        <v>5209</v>
      </c>
      <c r="C3538" s="30">
        <v>45941</v>
      </c>
      <c r="D3538" s="30">
        <v>45948</v>
      </c>
      <c r="E3538" s="47">
        <v>150.5</v>
      </c>
      <c r="F3538" s="47">
        <f t="shared" si="364"/>
        <v>13244</v>
      </c>
      <c r="G3538" s="48">
        <f t="shared" si="365"/>
        <v>26488</v>
      </c>
      <c r="H3538" s="21">
        <v>104426</v>
      </c>
      <c r="I3538" s="21" t="s">
        <v>5165</v>
      </c>
      <c r="J3538" s="21">
        <v>2</v>
      </c>
      <c r="K3538" s="21">
        <v>2</v>
      </c>
      <c r="L3538" s="21">
        <f t="shared" si="366"/>
        <v>0</v>
      </c>
      <c r="M3538" s="21" t="s">
        <v>5679</v>
      </c>
      <c r="N3538" s="30">
        <v>45952</v>
      </c>
      <c r="O3538" s="48">
        <v>46655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7"/>
        <v>3</v>
      </c>
      <c r="Z3538" s="21" t="str">
        <f t="shared" si="368"/>
        <v>Wednesday</v>
      </c>
      <c r="AA3538" s="21" t="str">
        <f t="shared" si="369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3538</v>
      </c>
      <c r="B3539" s="21" t="s">
        <v>5209</v>
      </c>
      <c r="C3539" s="30">
        <v>45941</v>
      </c>
      <c r="D3539" s="30">
        <v>45948</v>
      </c>
      <c r="E3539" s="47">
        <v>133</v>
      </c>
      <c r="F3539" s="47">
        <f t="shared" si="364"/>
        <v>11704</v>
      </c>
      <c r="G3539" s="48">
        <f t="shared" si="365"/>
        <v>23408</v>
      </c>
      <c r="H3539" s="21">
        <v>104512</v>
      </c>
      <c r="I3539" s="21" t="s">
        <v>5166</v>
      </c>
      <c r="J3539" s="21">
        <v>2</v>
      </c>
      <c r="K3539" s="21">
        <v>2</v>
      </c>
      <c r="L3539" s="21">
        <f t="shared" si="366"/>
        <v>0</v>
      </c>
      <c r="M3539" s="21" t="s">
        <v>5679</v>
      </c>
      <c r="N3539" s="30">
        <v>45952</v>
      </c>
      <c r="O3539" s="48">
        <v>41230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67"/>
        <v>3</v>
      </c>
      <c r="Z3539" s="21" t="str">
        <f t="shared" si="368"/>
        <v>Wednesday</v>
      </c>
      <c r="AA3539" s="21" t="str">
        <f t="shared" si="369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3539</v>
      </c>
      <c r="B3540" s="21" t="s">
        <v>5209</v>
      </c>
      <c r="C3540" s="30">
        <v>45941</v>
      </c>
      <c r="D3540" s="30">
        <v>45948</v>
      </c>
      <c r="E3540" s="47">
        <v>196</v>
      </c>
      <c r="F3540" s="47">
        <f t="shared" si="364"/>
        <v>17248</v>
      </c>
      <c r="G3540" s="48">
        <f t="shared" si="365"/>
        <v>17248</v>
      </c>
      <c r="H3540" s="21">
        <v>105006</v>
      </c>
      <c r="I3540" s="21" t="s">
        <v>4753</v>
      </c>
      <c r="J3540" s="21">
        <v>1</v>
      </c>
      <c r="K3540" s="21">
        <v>1</v>
      </c>
      <c r="L3540" s="21">
        <f t="shared" si="366"/>
        <v>0</v>
      </c>
      <c r="M3540" s="21" t="s">
        <v>5659</v>
      </c>
      <c r="N3540" s="30">
        <v>45958</v>
      </c>
      <c r="O3540" s="48">
        <v>19950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67"/>
        <v>0</v>
      </c>
      <c r="Z3540" s="21" t="str">
        <f t="shared" si="368"/>
        <v>Tuesday</v>
      </c>
      <c r="AA3540" s="21" t="str">
        <f t="shared" si="369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3540</v>
      </c>
      <c r="B3541" s="21" t="s">
        <v>5209</v>
      </c>
      <c r="C3541" s="30">
        <v>45941</v>
      </c>
      <c r="D3541" s="30">
        <v>45948</v>
      </c>
      <c r="E3541" s="47">
        <v>147.69999999999999</v>
      </c>
      <c r="F3541" s="47">
        <f t="shared" si="364"/>
        <v>12997.599999999999</v>
      </c>
      <c r="G3541" s="48">
        <f t="shared" si="365"/>
        <v>25995.199999999997</v>
      </c>
      <c r="H3541" s="21">
        <v>105814</v>
      </c>
      <c r="I3541" s="21" t="s">
        <v>4754</v>
      </c>
      <c r="J3541" s="21">
        <v>2</v>
      </c>
      <c r="K3541" s="21">
        <v>2</v>
      </c>
      <c r="L3541" s="21">
        <f t="shared" si="366"/>
        <v>0</v>
      </c>
      <c r="M3541" s="21" t="s">
        <v>5679</v>
      </c>
      <c r="N3541" s="30">
        <v>45952</v>
      </c>
      <c r="O3541" s="48">
        <v>45787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67"/>
        <v>3</v>
      </c>
      <c r="Z3541" s="21" t="str">
        <f t="shared" si="368"/>
        <v>Wednesday</v>
      </c>
      <c r="AA3541" s="21" t="str">
        <f t="shared" si="369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3541</v>
      </c>
      <c r="B3542" s="21" t="s">
        <v>5209</v>
      </c>
      <c r="C3542" s="30">
        <v>45941</v>
      </c>
      <c r="D3542" s="30">
        <v>45948</v>
      </c>
      <c r="E3542" s="47">
        <v>204.75</v>
      </c>
      <c r="F3542" s="47">
        <f t="shared" si="364"/>
        <v>18018</v>
      </c>
      <c r="G3542" s="48">
        <f t="shared" si="365"/>
        <v>36036</v>
      </c>
      <c r="H3542" s="21">
        <v>107641</v>
      </c>
      <c r="I3542" s="21" t="s">
        <v>4755</v>
      </c>
      <c r="J3542" s="21">
        <v>2</v>
      </c>
      <c r="K3542" s="21">
        <v>2</v>
      </c>
      <c r="L3542" s="21">
        <f t="shared" si="366"/>
        <v>0</v>
      </c>
      <c r="M3542" s="21" t="s">
        <v>5659</v>
      </c>
      <c r="N3542" s="30">
        <v>45958</v>
      </c>
      <c r="O3542" s="48">
        <v>38902.5</v>
      </c>
      <c r="P3542" s="21" t="s">
        <v>254</v>
      </c>
      <c r="Q3542" s="21" t="s">
        <v>636</v>
      </c>
      <c r="R3542" s="21" t="s">
        <v>847</v>
      </c>
      <c r="S3542" s="3">
        <v>4</v>
      </c>
      <c r="T3542" s="37"/>
      <c r="U3542" s="21" t="s">
        <v>18</v>
      </c>
      <c r="V3542" s="21" t="str">
        <f>VLOOKUP(P3542,'Customer List'!B:C,2,)</f>
        <v>Delhi</v>
      </c>
      <c r="W3542" s="38"/>
      <c r="X3542" s="30">
        <f>IF(OR(R3542 = "PRIYANKA MADAM", R3542 = "DEEPAK", R3542 = "PORTER"),N3542,"")</f>
        <v>45958</v>
      </c>
      <c r="Y3542" s="21">
        <f t="shared" si="367"/>
        <v>0</v>
      </c>
      <c r="Z3542" s="21" t="str">
        <f t="shared" si="368"/>
        <v>Tuesday</v>
      </c>
      <c r="AA3542" s="21" t="str">
        <f t="shared" si="369"/>
        <v>Tuesday</v>
      </c>
      <c r="AB3542" s="21" t="str">
        <f>VLOOKUP(U3542,'Currency Sheet'!A:C,3,)</f>
        <v>DOLLAR</v>
      </c>
      <c r="AC3542" s="42" t="str">
        <f>VLOOKUP(P3542,'Customer List'!B:D,3,)</f>
        <v>Local</v>
      </c>
    </row>
    <row r="3543" spans="1:29" x14ac:dyDescent="0.25">
      <c r="A3543" s="21">
        <v>3542</v>
      </c>
      <c r="B3543" s="21" t="s">
        <v>5209</v>
      </c>
      <c r="C3543" s="30">
        <v>45941</v>
      </c>
      <c r="D3543" s="30">
        <v>45948</v>
      </c>
      <c r="E3543" s="47">
        <v>214.5</v>
      </c>
      <c r="F3543" s="47">
        <f t="shared" si="364"/>
        <v>18876</v>
      </c>
      <c r="G3543" s="48">
        <f t="shared" si="365"/>
        <v>37752</v>
      </c>
      <c r="H3543" s="21">
        <v>115555</v>
      </c>
      <c r="I3543" s="21" t="s">
        <v>5167</v>
      </c>
      <c r="J3543" s="21">
        <v>2</v>
      </c>
      <c r="K3543" s="21">
        <v>2</v>
      </c>
      <c r="L3543" s="21">
        <f t="shared" si="366"/>
        <v>0</v>
      </c>
      <c r="M3543" s="21" t="s">
        <v>5585</v>
      </c>
      <c r="N3543" s="30">
        <v>45952</v>
      </c>
      <c r="O3543" s="48">
        <v>62062</v>
      </c>
      <c r="P3543" s="21" t="s">
        <v>671</v>
      </c>
      <c r="Q3543" s="21">
        <v>58157301521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45955</v>
      </c>
      <c r="Y3543" s="21">
        <f t="shared" si="367"/>
        <v>3</v>
      </c>
      <c r="Z3543" s="21" t="str">
        <f t="shared" si="368"/>
        <v>Wednesday</v>
      </c>
      <c r="AA3543" s="21" t="str">
        <f t="shared" si="369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3543</v>
      </c>
      <c r="B3544" s="21" t="s">
        <v>5209</v>
      </c>
      <c r="C3544" s="30">
        <v>45941</v>
      </c>
      <c r="D3544" s="30">
        <v>45948</v>
      </c>
      <c r="E3544" s="47">
        <v>160.30000000000001</v>
      </c>
      <c r="F3544" s="47">
        <f t="shared" si="364"/>
        <v>14106.400000000001</v>
      </c>
      <c r="G3544" s="48">
        <f t="shared" si="365"/>
        <v>14106.400000000001</v>
      </c>
      <c r="H3544" s="21">
        <v>116008</v>
      </c>
      <c r="I3544" s="21" t="s">
        <v>4758</v>
      </c>
      <c r="J3544" s="21">
        <v>1</v>
      </c>
      <c r="K3544" s="21">
        <v>1</v>
      </c>
      <c r="L3544" s="21">
        <f t="shared" si="366"/>
        <v>0</v>
      </c>
      <c r="M3544" s="21" t="s">
        <v>5649</v>
      </c>
      <c r="N3544" s="30">
        <v>45952</v>
      </c>
      <c r="O3544" s="48">
        <v>22361.85</v>
      </c>
      <c r="P3544" s="21" t="s">
        <v>2363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67"/>
        <v>1</v>
      </c>
      <c r="Z3544" s="21" t="str">
        <f t="shared" si="368"/>
        <v>Wednesday</v>
      </c>
      <c r="AA3544" s="21" t="str">
        <f t="shared" si="369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3544</v>
      </c>
      <c r="B3545" s="21" t="s">
        <v>5209</v>
      </c>
      <c r="C3545" s="30">
        <v>45941</v>
      </c>
      <c r="D3545" s="30">
        <v>45948</v>
      </c>
      <c r="E3545" s="47">
        <v>242.9</v>
      </c>
      <c r="F3545" s="47">
        <f t="shared" si="364"/>
        <v>21375.200000000001</v>
      </c>
      <c r="G3545" s="48">
        <f t="shared" si="365"/>
        <v>21375.200000000001</v>
      </c>
      <c r="H3545" s="21">
        <v>118220</v>
      </c>
      <c r="I3545" s="21" t="s">
        <v>5168</v>
      </c>
      <c r="J3545" s="21">
        <v>1</v>
      </c>
      <c r="K3545" s="21">
        <v>1</v>
      </c>
      <c r="L3545" s="21">
        <f t="shared" si="366"/>
        <v>0</v>
      </c>
      <c r="M3545" s="21" t="s">
        <v>5578</v>
      </c>
      <c r="N3545" s="30">
        <v>45952</v>
      </c>
      <c r="O3545" s="48">
        <v>29668.5</v>
      </c>
      <c r="P3545" s="21" t="s">
        <v>242</v>
      </c>
      <c r="Q3545" s="21">
        <v>58157301300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Mumbai</v>
      </c>
      <c r="W3545" s="38"/>
      <c r="X3545" s="30">
        <v>45954</v>
      </c>
      <c r="Y3545" s="21">
        <f t="shared" si="367"/>
        <v>2</v>
      </c>
      <c r="Z3545" s="21" t="str">
        <f t="shared" si="368"/>
        <v>Wednesday</v>
      </c>
      <c r="AA3545" s="21" t="str">
        <f t="shared" si="369"/>
        <v>Friday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3545</v>
      </c>
      <c r="B3546" s="21" t="s">
        <v>5209</v>
      </c>
      <c r="C3546" s="30">
        <v>45941</v>
      </c>
      <c r="D3546" s="30">
        <v>45948</v>
      </c>
      <c r="E3546" s="47">
        <v>93.8</v>
      </c>
      <c r="F3546" s="47">
        <f t="shared" si="364"/>
        <v>8254.4</v>
      </c>
      <c r="G3546" s="48">
        <f t="shared" si="365"/>
        <v>8254.4</v>
      </c>
      <c r="H3546" s="21">
        <v>119703</v>
      </c>
      <c r="I3546" s="21" t="s">
        <v>5169</v>
      </c>
      <c r="J3546" s="21">
        <v>1</v>
      </c>
      <c r="K3546" s="21">
        <v>1</v>
      </c>
      <c r="L3546" s="21">
        <f t="shared" si="366"/>
        <v>0</v>
      </c>
      <c r="M3546" s="21" t="s">
        <v>5649</v>
      </c>
      <c r="N3546" s="30">
        <v>45952</v>
      </c>
      <c r="O3546" s="48">
        <v>13085.1</v>
      </c>
      <c r="P3546" s="21" t="s">
        <v>2363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7"/>
        <v>1</v>
      </c>
      <c r="Z3546" s="21" t="str">
        <f t="shared" si="368"/>
        <v>Wednesday</v>
      </c>
      <c r="AA3546" s="21" t="str">
        <f t="shared" si="369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3546</v>
      </c>
      <c r="B3547" s="21" t="s">
        <v>5209</v>
      </c>
      <c r="C3547" s="30">
        <v>45941</v>
      </c>
      <c r="D3547" s="30">
        <v>45948</v>
      </c>
      <c r="E3547" s="47">
        <v>102.9</v>
      </c>
      <c r="F3547" s="47">
        <f t="shared" si="364"/>
        <v>9055.2000000000007</v>
      </c>
      <c r="G3547" s="48">
        <f t="shared" si="365"/>
        <v>9055.2000000000007</v>
      </c>
      <c r="H3547" s="21">
        <v>120205</v>
      </c>
      <c r="I3547" s="21" t="s">
        <v>5170</v>
      </c>
      <c r="J3547" s="21">
        <v>1</v>
      </c>
      <c r="K3547" s="21">
        <v>1</v>
      </c>
      <c r="L3547" s="21">
        <f t="shared" si="366"/>
        <v>0</v>
      </c>
      <c r="M3547" s="21" t="s">
        <v>5649</v>
      </c>
      <c r="N3547" s="30">
        <v>45952</v>
      </c>
      <c r="O3547" s="48">
        <v>14354.55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67"/>
        <v>1</v>
      </c>
      <c r="Z3547" s="21" t="str">
        <f t="shared" si="368"/>
        <v>Wednesday</v>
      </c>
      <c r="AA3547" s="21" t="str">
        <f t="shared" si="369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3547</v>
      </c>
      <c r="B3548" s="21" t="s">
        <v>5209</v>
      </c>
      <c r="C3548" s="30">
        <v>45941</v>
      </c>
      <c r="D3548" s="30">
        <v>45948</v>
      </c>
      <c r="E3548" s="47">
        <v>212.1</v>
      </c>
      <c r="F3548" s="47">
        <f t="shared" si="364"/>
        <v>18664.8</v>
      </c>
      <c r="G3548" s="48">
        <f t="shared" si="365"/>
        <v>18664.8</v>
      </c>
      <c r="H3548" s="21">
        <v>123114</v>
      </c>
      <c r="I3548" s="21" t="s">
        <v>4761</v>
      </c>
      <c r="J3548" s="21">
        <v>1</v>
      </c>
      <c r="K3548" s="21">
        <v>1</v>
      </c>
      <c r="L3548" s="21">
        <f t="shared" si="366"/>
        <v>0</v>
      </c>
      <c r="M3548" s="21" t="s">
        <v>5585</v>
      </c>
      <c r="N3548" s="30">
        <v>45952</v>
      </c>
      <c r="O3548" s="48">
        <v>32875.5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367"/>
        <v>3</v>
      </c>
      <c r="Z3548" s="21" t="str">
        <f t="shared" si="368"/>
        <v>Wednesday</v>
      </c>
      <c r="AA3548" s="21" t="str">
        <f t="shared" si="369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3548</v>
      </c>
      <c r="B3549" s="21" t="s">
        <v>5209</v>
      </c>
      <c r="C3549" s="30">
        <v>45941</v>
      </c>
      <c r="D3549" s="30">
        <v>45948</v>
      </c>
      <c r="E3549" s="47">
        <v>219</v>
      </c>
      <c r="F3549" s="47">
        <f t="shared" si="364"/>
        <v>19272</v>
      </c>
      <c r="G3549" s="48">
        <f t="shared" si="365"/>
        <v>19272</v>
      </c>
      <c r="H3549" s="21">
        <v>123173</v>
      </c>
      <c r="I3549" s="21" t="s">
        <v>4761</v>
      </c>
      <c r="J3549" s="21">
        <v>1</v>
      </c>
      <c r="K3549" s="21">
        <v>1</v>
      </c>
      <c r="L3549" s="21">
        <f t="shared" si="366"/>
        <v>0</v>
      </c>
      <c r="M3549" s="21" t="s">
        <v>5699</v>
      </c>
      <c r="N3549" s="30">
        <v>45952</v>
      </c>
      <c r="O3549" s="48">
        <v>31682</v>
      </c>
      <c r="P3549" s="21" t="s">
        <v>2170</v>
      </c>
      <c r="Q3549" s="21">
        <v>58157302814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Gujrat</v>
      </c>
      <c r="W3549" s="38"/>
      <c r="X3549" s="30">
        <v>45955</v>
      </c>
      <c r="Y3549" s="21">
        <f t="shared" si="367"/>
        <v>3</v>
      </c>
      <c r="Z3549" s="21" t="str">
        <f t="shared" si="368"/>
        <v>Wednesday</v>
      </c>
      <c r="AA3549" s="21" t="str">
        <f t="shared" si="369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3549</v>
      </c>
      <c r="B3550" s="21" t="s">
        <v>5209</v>
      </c>
      <c r="C3550" s="30">
        <v>45941</v>
      </c>
      <c r="D3550" s="30">
        <v>45948</v>
      </c>
      <c r="E3550" s="47">
        <v>193.2</v>
      </c>
      <c r="F3550" s="47">
        <f t="shared" si="364"/>
        <v>17001.599999999999</v>
      </c>
      <c r="G3550" s="48">
        <f t="shared" si="365"/>
        <v>17001.599999999999</v>
      </c>
      <c r="H3550" s="21">
        <v>125224</v>
      </c>
      <c r="I3550" s="21" t="s">
        <v>5171</v>
      </c>
      <c r="J3550" s="21">
        <v>1</v>
      </c>
      <c r="K3550" s="21">
        <v>1</v>
      </c>
      <c r="L3550" s="21">
        <f t="shared" si="366"/>
        <v>0</v>
      </c>
      <c r="M3550" s="21" t="s">
        <v>5578</v>
      </c>
      <c r="N3550" s="30">
        <v>45952</v>
      </c>
      <c r="O3550" s="48">
        <v>23598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367"/>
        <v>2</v>
      </c>
      <c r="Z3550" s="21" t="str">
        <f t="shared" si="368"/>
        <v>Wednesday</v>
      </c>
      <c r="AA3550" s="21" t="str">
        <f t="shared" si="369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3550</v>
      </c>
      <c r="B3551" s="21" t="s">
        <v>5209</v>
      </c>
      <c r="C3551" s="30">
        <v>45941</v>
      </c>
      <c r="D3551" s="30">
        <v>45948</v>
      </c>
      <c r="E3551" s="47">
        <v>62.3</v>
      </c>
      <c r="F3551" s="47">
        <f t="shared" si="364"/>
        <v>5482.4</v>
      </c>
      <c r="G3551" s="48">
        <f t="shared" si="365"/>
        <v>5482.4</v>
      </c>
      <c r="H3551" s="21">
        <v>127605</v>
      </c>
      <c r="I3551" s="21" t="s">
        <v>5172</v>
      </c>
      <c r="J3551" s="21">
        <v>1</v>
      </c>
      <c r="K3551" s="21">
        <v>1</v>
      </c>
      <c r="L3551" s="21">
        <f t="shared" si="366"/>
        <v>0</v>
      </c>
      <c r="M3551" s="21" t="s">
        <v>5649</v>
      </c>
      <c r="N3551" s="30">
        <v>45952</v>
      </c>
      <c r="O3551" s="48">
        <v>8690.85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67"/>
        <v>1</v>
      </c>
      <c r="Z3551" s="21" t="str">
        <f t="shared" si="368"/>
        <v>Wednesday</v>
      </c>
      <c r="AA3551" s="21" t="str">
        <f t="shared" si="369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3551</v>
      </c>
      <c r="B3552" s="21" t="s">
        <v>5209</v>
      </c>
      <c r="C3552" s="30">
        <v>45941</v>
      </c>
      <c r="D3552" s="30">
        <v>45948</v>
      </c>
      <c r="E3552" s="47">
        <v>255.5</v>
      </c>
      <c r="F3552" s="47">
        <f t="shared" si="364"/>
        <v>22484</v>
      </c>
      <c r="G3552" s="48">
        <f t="shared" si="365"/>
        <v>22484</v>
      </c>
      <c r="H3552" s="21">
        <v>135010</v>
      </c>
      <c r="I3552" s="21" t="s">
        <v>5062</v>
      </c>
      <c r="J3552" s="21">
        <v>1</v>
      </c>
      <c r="K3552" s="21">
        <v>1</v>
      </c>
      <c r="L3552" s="21">
        <f t="shared" si="366"/>
        <v>0</v>
      </c>
      <c r="M3552" s="21" t="s">
        <v>5679</v>
      </c>
      <c r="N3552" s="30">
        <v>45952</v>
      </c>
      <c r="O3552" s="48">
        <v>39602.5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67"/>
        <v>3</v>
      </c>
      <c r="Z3552" s="21" t="str">
        <f t="shared" si="368"/>
        <v>Wednesday</v>
      </c>
      <c r="AA3552" s="21" t="str">
        <f t="shared" si="369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3552</v>
      </c>
      <c r="B3553" s="21" t="s">
        <v>5209</v>
      </c>
      <c r="C3553" s="30">
        <v>45941</v>
      </c>
      <c r="D3553" s="30">
        <v>45948</v>
      </c>
      <c r="E3553" s="47">
        <v>74.2</v>
      </c>
      <c r="F3553" s="47">
        <f t="shared" si="364"/>
        <v>6529.6</v>
      </c>
      <c r="G3553" s="48">
        <f t="shared" si="365"/>
        <v>6529.6</v>
      </c>
      <c r="H3553" s="21">
        <v>135213</v>
      </c>
      <c r="I3553" s="21" t="s">
        <v>5173</v>
      </c>
      <c r="J3553" s="21">
        <v>1</v>
      </c>
      <c r="K3553" s="21">
        <v>1</v>
      </c>
      <c r="L3553" s="21">
        <f t="shared" si="366"/>
        <v>0</v>
      </c>
      <c r="M3553" s="21" t="s">
        <v>5649</v>
      </c>
      <c r="N3553" s="30">
        <v>45952</v>
      </c>
      <c r="O3553" s="48">
        <v>10350.9</v>
      </c>
      <c r="P3553" s="21" t="s">
        <v>2363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7"/>
        <v>1</v>
      </c>
      <c r="Z3553" s="21" t="str">
        <f t="shared" si="368"/>
        <v>Wednesday</v>
      </c>
      <c r="AA3553" s="21" t="str">
        <f t="shared" si="369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3553</v>
      </c>
      <c r="B3554" s="21" t="s">
        <v>5209</v>
      </c>
      <c r="C3554" s="30">
        <v>45941</v>
      </c>
      <c r="D3554" s="30">
        <v>45948</v>
      </c>
      <c r="E3554" s="47">
        <v>78.400000000000006</v>
      </c>
      <c r="F3554" s="47">
        <f t="shared" si="364"/>
        <v>6899.2000000000007</v>
      </c>
      <c r="G3554" s="48">
        <f t="shared" si="365"/>
        <v>6899.2000000000007</v>
      </c>
      <c r="H3554" s="21">
        <v>141409</v>
      </c>
      <c r="I3554" s="21" t="s">
        <v>5174</v>
      </c>
      <c r="J3554" s="21">
        <v>1</v>
      </c>
      <c r="K3554" s="21">
        <v>1</v>
      </c>
      <c r="L3554" s="21">
        <f t="shared" si="366"/>
        <v>0</v>
      </c>
      <c r="M3554" s="21" t="s">
        <v>5649</v>
      </c>
      <c r="N3554" s="30">
        <v>45952</v>
      </c>
      <c r="O3554" s="48">
        <v>10936.8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67"/>
        <v>1</v>
      </c>
      <c r="Z3554" s="21" t="str">
        <f t="shared" si="368"/>
        <v>Wednesday</v>
      </c>
      <c r="AA3554" s="21" t="str">
        <f t="shared" si="369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3554</v>
      </c>
      <c r="B3555" s="21" t="s">
        <v>5209</v>
      </c>
      <c r="C3555" s="30">
        <v>45941</v>
      </c>
      <c r="D3555" s="30">
        <v>45948</v>
      </c>
      <c r="E3555" s="47">
        <v>259</v>
      </c>
      <c r="F3555" s="47">
        <f t="shared" si="364"/>
        <v>22792</v>
      </c>
      <c r="G3555" s="48">
        <f t="shared" si="365"/>
        <v>22792</v>
      </c>
      <c r="H3555" s="21">
        <v>141732</v>
      </c>
      <c r="I3555" s="21" t="s">
        <v>4764</v>
      </c>
      <c r="J3555" s="21">
        <v>1</v>
      </c>
      <c r="K3555" s="21">
        <v>1</v>
      </c>
      <c r="L3555" s="21">
        <f t="shared" si="366"/>
        <v>0</v>
      </c>
      <c r="M3555" s="21" t="s">
        <v>5659</v>
      </c>
      <c r="N3555" s="30">
        <v>45958</v>
      </c>
      <c r="O3555" s="48">
        <v>26362.5</v>
      </c>
      <c r="P3555" s="21" t="s">
        <v>254</v>
      </c>
      <c r="Q3555" s="21" t="s">
        <v>636</v>
      </c>
      <c r="R3555" s="21" t="s">
        <v>847</v>
      </c>
      <c r="S3555" s="3">
        <v>4</v>
      </c>
      <c r="T3555" s="37"/>
      <c r="U3555" s="21" t="s">
        <v>18</v>
      </c>
      <c r="V3555" s="21" t="str">
        <f>VLOOKUP(P3555,'Customer List'!B:C,2,)</f>
        <v>Delhi</v>
      </c>
      <c r="W3555" s="38"/>
      <c r="X3555" s="30">
        <f>IF(OR(R3555 = "PRIYANKA MADAM", R3555 = "DEEPAK", R3555 = "PORTER"),N3555,"")</f>
        <v>45958</v>
      </c>
      <c r="Y3555" s="21">
        <f t="shared" si="367"/>
        <v>0</v>
      </c>
      <c r="Z3555" s="21" t="str">
        <f t="shared" si="368"/>
        <v>Tuesday</v>
      </c>
      <c r="AA3555" s="21" t="str">
        <f t="shared" si="369"/>
        <v>Tuesday</v>
      </c>
      <c r="AB3555" s="21" t="str">
        <f>VLOOKUP(U3555,'Currency Sheet'!A:C,3,)</f>
        <v>DOLLAR</v>
      </c>
      <c r="AC3555" s="42" t="str">
        <f>VLOOKUP(P3555,'Customer List'!B:D,3,)</f>
        <v>Local</v>
      </c>
    </row>
    <row r="3556" spans="1:29" x14ac:dyDescent="0.25">
      <c r="A3556" s="21">
        <v>3555</v>
      </c>
      <c r="B3556" s="21" t="s">
        <v>5209</v>
      </c>
      <c r="C3556" s="30">
        <v>45941</v>
      </c>
      <c r="D3556" s="30">
        <v>45948</v>
      </c>
      <c r="E3556" s="47">
        <v>161.25</v>
      </c>
      <c r="F3556" s="47">
        <f t="shared" si="364"/>
        <v>14190</v>
      </c>
      <c r="G3556" s="48">
        <f t="shared" si="365"/>
        <v>14190</v>
      </c>
      <c r="H3556" s="21">
        <v>145513</v>
      </c>
      <c r="I3556" s="21" t="s">
        <v>4766</v>
      </c>
      <c r="J3556" s="21">
        <v>1</v>
      </c>
      <c r="K3556" s="21">
        <v>1</v>
      </c>
      <c r="L3556" s="21">
        <f t="shared" si="366"/>
        <v>0</v>
      </c>
      <c r="M3556" s="21" t="s">
        <v>5649</v>
      </c>
      <c r="N3556" s="30">
        <v>45952</v>
      </c>
      <c r="O3556" s="48">
        <v>20994.75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7"/>
        <v>1</v>
      </c>
      <c r="Z3556" s="21" t="str">
        <f t="shared" si="368"/>
        <v>Wednesday</v>
      </c>
      <c r="AA3556" s="21" t="str">
        <f t="shared" si="369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3556</v>
      </c>
      <c r="B3557" s="21" t="s">
        <v>5209</v>
      </c>
      <c r="C3557" s="30">
        <v>45941</v>
      </c>
      <c r="D3557" s="30">
        <v>45948</v>
      </c>
      <c r="E3557" s="47">
        <v>98.7</v>
      </c>
      <c r="F3557" s="47">
        <f t="shared" si="364"/>
        <v>8685.6</v>
      </c>
      <c r="G3557" s="48">
        <f t="shared" si="365"/>
        <v>8685.6</v>
      </c>
      <c r="H3557" s="21">
        <v>149303</v>
      </c>
      <c r="I3557" s="21" t="s">
        <v>5175</v>
      </c>
      <c r="J3557" s="21">
        <v>1</v>
      </c>
      <c r="K3557" s="21">
        <v>1</v>
      </c>
      <c r="L3557" s="21">
        <f t="shared" si="366"/>
        <v>0</v>
      </c>
      <c r="M3557" s="21" t="s">
        <v>5649</v>
      </c>
      <c r="N3557" s="30">
        <v>45952</v>
      </c>
      <c r="O3557" s="48">
        <v>13768.65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7"/>
        <v>1</v>
      </c>
      <c r="Z3557" s="21" t="str">
        <f t="shared" si="368"/>
        <v>Wednesday</v>
      </c>
      <c r="AA3557" s="21" t="str">
        <f t="shared" si="369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3557</v>
      </c>
      <c r="B3558" s="21" t="s">
        <v>5209</v>
      </c>
      <c r="C3558" s="30">
        <v>45941</v>
      </c>
      <c r="D3558" s="30">
        <v>45948</v>
      </c>
      <c r="E3558" s="47">
        <v>107.1</v>
      </c>
      <c r="F3558" s="47">
        <f t="shared" si="364"/>
        <v>9424.7999999999993</v>
      </c>
      <c r="G3558" s="48">
        <f t="shared" si="365"/>
        <v>9424.7999999999993</v>
      </c>
      <c r="H3558" s="21">
        <v>155505</v>
      </c>
      <c r="I3558" s="21" t="s">
        <v>5176</v>
      </c>
      <c r="J3558" s="21">
        <v>1</v>
      </c>
      <c r="K3558" s="21">
        <v>1</v>
      </c>
      <c r="L3558" s="21">
        <f t="shared" si="366"/>
        <v>0</v>
      </c>
      <c r="M3558" s="21" t="s">
        <v>5649</v>
      </c>
      <c r="N3558" s="30">
        <v>45952</v>
      </c>
      <c r="O3558" s="48">
        <v>14940.45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67"/>
        <v>1</v>
      </c>
      <c r="Z3558" s="21" t="str">
        <f t="shared" si="368"/>
        <v>Wednesday</v>
      </c>
      <c r="AA3558" s="21" t="str">
        <f t="shared" si="369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3558</v>
      </c>
      <c r="B3559" s="21" t="s">
        <v>5209</v>
      </c>
      <c r="C3559" s="30">
        <v>45941</v>
      </c>
      <c r="D3559" s="30">
        <v>45948</v>
      </c>
      <c r="E3559" s="47">
        <v>193.2</v>
      </c>
      <c r="F3559" s="47">
        <f t="shared" si="364"/>
        <v>17001.599999999999</v>
      </c>
      <c r="G3559" s="48">
        <f t="shared" si="365"/>
        <v>17001.599999999999</v>
      </c>
      <c r="H3559" s="21">
        <v>156604</v>
      </c>
      <c r="I3559" s="21" t="s">
        <v>5177</v>
      </c>
      <c r="J3559" s="21">
        <v>1</v>
      </c>
      <c r="K3559" s="21">
        <v>1</v>
      </c>
      <c r="L3559" s="21">
        <f t="shared" si="366"/>
        <v>0</v>
      </c>
      <c r="M3559" s="21" t="s">
        <v>5582</v>
      </c>
      <c r="N3559" s="30">
        <v>45952</v>
      </c>
      <c r="O3559" s="48">
        <v>29946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67"/>
        <v>1</v>
      </c>
      <c r="Z3559" s="21" t="str">
        <f t="shared" si="368"/>
        <v>Wednesday</v>
      </c>
      <c r="AA3559" s="21" t="str">
        <f t="shared" si="369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3559</v>
      </c>
      <c r="B3560" s="21" t="s">
        <v>5209</v>
      </c>
      <c r="C3560" s="30">
        <v>45941</v>
      </c>
      <c r="D3560" s="30">
        <v>45948</v>
      </c>
      <c r="E3560" s="47">
        <v>193.2</v>
      </c>
      <c r="F3560" s="47">
        <f t="shared" si="364"/>
        <v>17001.599999999999</v>
      </c>
      <c r="G3560" s="48">
        <f t="shared" si="365"/>
        <v>51004.799999999996</v>
      </c>
      <c r="H3560" s="21">
        <v>156604</v>
      </c>
      <c r="I3560" s="21" t="s">
        <v>5177</v>
      </c>
      <c r="J3560" s="21">
        <v>3</v>
      </c>
      <c r="K3560" s="21">
        <v>3</v>
      </c>
      <c r="L3560" s="21">
        <f t="shared" si="366"/>
        <v>0</v>
      </c>
      <c r="M3560" s="21" t="s">
        <v>5699</v>
      </c>
      <c r="N3560" s="30">
        <v>45952</v>
      </c>
      <c r="O3560" s="48">
        <v>89838</v>
      </c>
      <c r="P3560" s="21" t="s">
        <v>2170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67"/>
        <v>3</v>
      </c>
      <c r="Z3560" s="21" t="str">
        <f t="shared" si="368"/>
        <v>Wednesday</v>
      </c>
      <c r="AA3560" s="21" t="str">
        <f t="shared" si="369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3560</v>
      </c>
      <c r="B3561" s="21" t="s">
        <v>5209</v>
      </c>
      <c r="C3561" s="30">
        <v>45941</v>
      </c>
      <c r="D3561" s="30">
        <v>45948</v>
      </c>
      <c r="E3561" s="47">
        <v>38.5</v>
      </c>
      <c r="F3561" s="47">
        <f t="shared" si="364"/>
        <v>3388</v>
      </c>
      <c r="G3561" s="48">
        <f t="shared" si="365"/>
        <v>6776</v>
      </c>
      <c r="H3561" s="21">
        <v>300306</v>
      </c>
      <c r="I3561" s="21" t="s">
        <v>4768</v>
      </c>
      <c r="J3561" s="21">
        <v>2</v>
      </c>
      <c r="K3561" s="21">
        <v>2</v>
      </c>
      <c r="L3561" s="21">
        <f t="shared" si="366"/>
        <v>0</v>
      </c>
      <c r="M3561" s="21" t="s">
        <v>5581</v>
      </c>
      <c r="N3561" s="30">
        <v>45952</v>
      </c>
      <c r="O3561" s="48">
        <v>11935</v>
      </c>
      <c r="P3561" s="21" t="s">
        <v>2046</v>
      </c>
      <c r="Q3561" s="21">
        <v>58157302394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Banglore</v>
      </c>
      <c r="W3561" s="38"/>
      <c r="X3561" s="30">
        <v>45953</v>
      </c>
      <c r="Y3561" s="21">
        <f t="shared" si="367"/>
        <v>1</v>
      </c>
      <c r="Z3561" s="21" t="str">
        <f t="shared" si="368"/>
        <v>Wednesday</v>
      </c>
      <c r="AA3561" s="21" t="str">
        <f t="shared" si="369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3561</v>
      </c>
      <c r="B3562" s="21" t="s">
        <v>5209</v>
      </c>
      <c r="C3562" s="30">
        <v>45941</v>
      </c>
      <c r="D3562" s="30">
        <v>45948</v>
      </c>
      <c r="E3562" s="47">
        <v>196</v>
      </c>
      <c r="F3562" s="47">
        <f t="shared" si="364"/>
        <v>17248</v>
      </c>
      <c r="G3562" s="48">
        <f t="shared" si="365"/>
        <v>17248</v>
      </c>
      <c r="H3562" s="21">
        <v>300310</v>
      </c>
      <c r="I3562" s="21" t="s">
        <v>4768</v>
      </c>
      <c r="J3562" s="21">
        <v>1</v>
      </c>
      <c r="K3562" s="21">
        <v>1</v>
      </c>
      <c r="L3562" s="21">
        <f t="shared" si="366"/>
        <v>0</v>
      </c>
      <c r="M3562" s="21" t="s">
        <v>5699</v>
      </c>
      <c r="N3562" s="30">
        <v>45952</v>
      </c>
      <c r="O3562" s="48">
        <v>30380</v>
      </c>
      <c r="P3562" s="21" t="s">
        <v>2170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7"/>
        <v>3</v>
      </c>
      <c r="Z3562" s="21" t="str">
        <f t="shared" si="368"/>
        <v>Wednesday</v>
      </c>
      <c r="AA3562" s="21" t="str">
        <f t="shared" si="369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3562</v>
      </c>
      <c r="B3563" s="21" t="s">
        <v>5209</v>
      </c>
      <c r="C3563" s="30">
        <v>45941</v>
      </c>
      <c r="D3563" s="30">
        <v>45948</v>
      </c>
      <c r="E3563" s="47">
        <v>187.6</v>
      </c>
      <c r="F3563" s="47">
        <f t="shared" si="364"/>
        <v>16508.8</v>
      </c>
      <c r="G3563" s="48">
        <f t="shared" si="365"/>
        <v>16508.8</v>
      </c>
      <c r="H3563" s="21">
        <v>301028</v>
      </c>
      <c r="I3563" s="21" t="s">
        <v>4769</v>
      </c>
      <c r="J3563" s="21">
        <v>1</v>
      </c>
      <c r="K3563" s="21">
        <v>1</v>
      </c>
      <c r="L3563" s="21">
        <f t="shared" si="366"/>
        <v>0</v>
      </c>
      <c r="M3563" s="21" t="s">
        <v>5699</v>
      </c>
      <c r="N3563" s="30">
        <v>45952</v>
      </c>
      <c r="O3563" s="48">
        <v>29078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67"/>
        <v>3</v>
      </c>
      <c r="Z3563" s="21" t="str">
        <f t="shared" si="368"/>
        <v>Wednesday</v>
      </c>
      <c r="AA3563" s="21" t="str">
        <f t="shared" si="369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3563</v>
      </c>
      <c r="B3564" s="21" t="s">
        <v>5209</v>
      </c>
      <c r="C3564" s="30">
        <v>45941</v>
      </c>
      <c r="D3564" s="30">
        <v>45948</v>
      </c>
      <c r="E3564" s="47">
        <v>30.8</v>
      </c>
      <c r="F3564" s="47">
        <f t="shared" si="364"/>
        <v>2710.4</v>
      </c>
      <c r="G3564" s="48">
        <f t="shared" si="365"/>
        <v>2710.4</v>
      </c>
      <c r="H3564" s="21">
        <v>301305</v>
      </c>
      <c r="I3564" s="21" t="s">
        <v>5178</v>
      </c>
      <c r="J3564" s="21">
        <v>1</v>
      </c>
      <c r="K3564" s="21">
        <v>1</v>
      </c>
      <c r="L3564" s="21">
        <f t="shared" si="366"/>
        <v>0</v>
      </c>
      <c r="M3564" s="21" t="s">
        <v>6242</v>
      </c>
      <c r="N3564" s="30">
        <v>45987</v>
      </c>
      <c r="O3564" s="48">
        <v>4978.6000000000004</v>
      </c>
      <c r="P3564" s="21" t="s">
        <v>5206</v>
      </c>
      <c r="Q3564" s="21" t="s">
        <v>5960</v>
      </c>
      <c r="R3564" s="21" t="s">
        <v>847</v>
      </c>
      <c r="S3564" s="3">
        <v>4</v>
      </c>
      <c r="T3564" s="37"/>
      <c r="U3564" s="21" t="s">
        <v>18</v>
      </c>
      <c r="V3564" s="21" t="str">
        <f>VLOOKUP(P3564,'Customer List'!B:C,2,)</f>
        <v>Sonipat</v>
      </c>
      <c r="W3564" s="38" t="s">
        <v>5291</v>
      </c>
      <c r="X3564" s="30">
        <f>IF(OR(R3564 = "PRIYANKA MADAM", R3564 = "DEEPAK", R3564 = "PORTER"),N3564,"")</f>
        <v>45987</v>
      </c>
      <c r="Y3564" s="21">
        <f t="shared" si="367"/>
        <v>0</v>
      </c>
      <c r="Z3564" s="21" t="str">
        <f t="shared" si="368"/>
        <v>Wednesday</v>
      </c>
      <c r="AA3564" s="21" t="str">
        <f t="shared" si="369"/>
        <v>Wednesday</v>
      </c>
      <c r="AB3564" s="21" t="str">
        <f>VLOOKUP(U3564,'Currency Sheet'!A:C,3,)</f>
        <v>DOLLAR</v>
      </c>
      <c r="AC3564" s="42" t="str">
        <f>VLOOKUP(P3564,'Customer List'!B:D,3,)</f>
        <v>Local</v>
      </c>
    </row>
    <row r="3565" spans="1:29" x14ac:dyDescent="0.25">
      <c r="A3565" s="21">
        <v>3564</v>
      </c>
      <c r="B3565" s="21" t="s">
        <v>5209</v>
      </c>
      <c r="C3565" s="30">
        <v>45941</v>
      </c>
      <c r="D3565" s="30">
        <v>45948</v>
      </c>
      <c r="E3565" s="47">
        <v>304.5</v>
      </c>
      <c r="F3565" s="47">
        <f t="shared" si="364"/>
        <v>26796</v>
      </c>
      <c r="G3565" s="48">
        <f t="shared" si="365"/>
        <v>53592</v>
      </c>
      <c r="H3565" s="21">
        <v>301836</v>
      </c>
      <c r="I3565" s="21" t="s">
        <v>5179</v>
      </c>
      <c r="J3565" s="21">
        <v>2</v>
      </c>
      <c r="K3565" s="21">
        <v>2</v>
      </c>
      <c r="L3565" s="21">
        <f t="shared" si="366"/>
        <v>0</v>
      </c>
      <c r="M3565" s="21" t="s">
        <v>5699</v>
      </c>
      <c r="N3565" s="30">
        <v>45952</v>
      </c>
      <c r="O3565" s="48">
        <f>44051*2</f>
        <v>88102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67"/>
        <v>3</v>
      </c>
      <c r="Z3565" s="21" t="str">
        <f t="shared" si="368"/>
        <v>Wednesday</v>
      </c>
      <c r="AA3565" s="21" t="str">
        <f t="shared" si="369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3565</v>
      </c>
      <c r="B3566" s="21" t="s">
        <v>5209</v>
      </c>
      <c r="C3566" s="30">
        <v>45941</v>
      </c>
      <c r="D3566" s="30">
        <v>45948</v>
      </c>
      <c r="E3566" s="47">
        <v>169.4</v>
      </c>
      <c r="F3566" s="47">
        <f t="shared" si="364"/>
        <v>14907.2</v>
      </c>
      <c r="G3566" s="48">
        <f t="shared" si="365"/>
        <v>29814.400000000001</v>
      </c>
      <c r="H3566" s="21">
        <v>302008</v>
      </c>
      <c r="I3566" s="21" t="s">
        <v>5180</v>
      </c>
      <c r="J3566" s="21">
        <v>2</v>
      </c>
      <c r="K3566" s="21">
        <v>2</v>
      </c>
      <c r="L3566" s="21">
        <f t="shared" si="366"/>
        <v>0</v>
      </c>
      <c r="M3566" s="21" t="s">
        <v>5581</v>
      </c>
      <c r="N3566" s="30">
        <v>45952</v>
      </c>
      <c r="O3566" s="48">
        <v>52514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67"/>
        <v>1</v>
      </c>
      <c r="Z3566" s="21" t="str">
        <f t="shared" si="368"/>
        <v>Wednesday</v>
      </c>
      <c r="AA3566" s="21" t="str">
        <f t="shared" si="369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3566</v>
      </c>
      <c r="B3567" s="21" t="s">
        <v>5209</v>
      </c>
      <c r="C3567" s="30">
        <v>45941</v>
      </c>
      <c r="D3567" s="30">
        <v>45948</v>
      </c>
      <c r="E3567" s="47">
        <v>73.5</v>
      </c>
      <c r="F3567" s="47">
        <f t="shared" si="364"/>
        <v>6468</v>
      </c>
      <c r="G3567" s="48">
        <f t="shared" si="365"/>
        <v>6468</v>
      </c>
      <c r="H3567" s="21">
        <v>302212</v>
      </c>
      <c r="I3567" s="21" t="s">
        <v>4770</v>
      </c>
      <c r="J3567" s="21">
        <v>1</v>
      </c>
      <c r="K3567" s="21">
        <v>1</v>
      </c>
      <c r="L3567" s="21">
        <f t="shared" si="366"/>
        <v>0</v>
      </c>
      <c r="M3567" s="21" t="s">
        <v>5699</v>
      </c>
      <c r="N3567" s="30">
        <v>45952</v>
      </c>
      <c r="O3567" s="48">
        <v>11392.5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67"/>
        <v>3</v>
      </c>
      <c r="Z3567" s="21" t="str">
        <f t="shared" si="368"/>
        <v>Wednesday</v>
      </c>
      <c r="AA3567" s="21" t="str">
        <f t="shared" si="369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3567</v>
      </c>
      <c r="B3568" s="21" t="s">
        <v>5209</v>
      </c>
      <c r="C3568" s="30">
        <v>45941</v>
      </c>
      <c r="D3568" s="30">
        <v>45948</v>
      </c>
      <c r="E3568" s="47">
        <v>204.4</v>
      </c>
      <c r="F3568" s="47">
        <f t="shared" si="364"/>
        <v>17987.2</v>
      </c>
      <c r="G3568" s="48">
        <f t="shared" si="365"/>
        <v>35974.400000000001</v>
      </c>
      <c r="H3568" s="21">
        <v>302216</v>
      </c>
      <c r="I3568" s="21" t="s">
        <v>4770</v>
      </c>
      <c r="J3568" s="21">
        <v>2</v>
      </c>
      <c r="K3568" s="21">
        <v>2</v>
      </c>
      <c r="L3568" s="21">
        <f t="shared" si="366"/>
        <v>0</v>
      </c>
      <c r="M3568" s="21" t="s">
        <v>5581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67"/>
        <v>1</v>
      </c>
      <c r="Z3568" s="21" t="str">
        <f t="shared" si="368"/>
        <v>Wednesday</v>
      </c>
      <c r="AA3568" s="21" t="str">
        <f t="shared" si="369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3568</v>
      </c>
      <c r="B3569" s="21" t="s">
        <v>5209</v>
      </c>
      <c r="C3569" s="30">
        <v>45941</v>
      </c>
      <c r="D3569" s="30">
        <v>45948</v>
      </c>
      <c r="E3569" s="47">
        <v>35</v>
      </c>
      <c r="F3569" s="47">
        <f t="shared" si="364"/>
        <v>3080</v>
      </c>
      <c r="G3569" s="48">
        <f t="shared" si="365"/>
        <v>3080</v>
      </c>
      <c r="H3569" s="21">
        <v>302902</v>
      </c>
      <c r="I3569" s="21" t="s">
        <v>4772</v>
      </c>
      <c r="J3569" s="21">
        <v>1</v>
      </c>
      <c r="K3569" s="21">
        <v>1</v>
      </c>
      <c r="L3569" s="21">
        <f t="shared" si="366"/>
        <v>0</v>
      </c>
      <c r="M3569" s="21" t="s">
        <v>5305</v>
      </c>
      <c r="N3569" s="30">
        <v>45955</v>
      </c>
      <c r="O3569" s="48">
        <v>6200</v>
      </c>
      <c r="P3569" s="21" t="s">
        <v>5207</v>
      </c>
      <c r="Q3569" s="54">
        <v>58157407195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patna</v>
      </c>
      <c r="W3569" s="38"/>
      <c r="X3569" s="30">
        <v>45959</v>
      </c>
      <c r="Y3569" s="21">
        <f t="shared" si="367"/>
        <v>4</v>
      </c>
      <c r="Z3569" s="21" t="str">
        <f t="shared" si="368"/>
        <v>Saturday</v>
      </c>
      <c r="AA3569" s="21" t="str">
        <f t="shared" si="369"/>
        <v>Wednesday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3569</v>
      </c>
      <c r="B3570" s="21" t="s">
        <v>5209</v>
      </c>
      <c r="C3570" s="30">
        <v>45941</v>
      </c>
      <c r="D3570" s="30">
        <v>45948</v>
      </c>
      <c r="E3570" s="47">
        <v>204.4</v>
      </c>
      <c r="F3570" s="47">
        <f t="shared" si="364"/>
        <v>17987.2</v>
      </c>
      <c r="G3570" s="48">
        <f t="shared" si="365"/>
        <v>35974.400000000001</v>
      </c>
      <c r="H3570" s="21">
        <v>304014</v>
      </c>
      <c r="I3570" s="21" t="s">
        <v>4796</v>
      </c>
      <c r="J3570" s="21">
        <v>2</v>
      </c>
      <c r="K3570" s="21">
        <v>2</v>
      </c>
      <c r="L3570" s="21">
        <f t="shared" si="366"/>
        <v>0</v>
      </c>
      <c r="M3570" s="21" t="s">
        <v>5582</v>
      </c>
      <c r="N3570" s="30">
        <v>45952</v>
      </c>
      <c r="O3570" s="48">
        <v>63364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67"/>
        <v>1</v>
      </c>
      <c r="Z3570" s="21" t="str">
        <f t="shared" si="368"/>
        <v>Wednesday</v>
      </c>
      <c r="AA3570" s="21" t="str">
        <f t="shared" si="369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3570</v>
      </c>
      <c r="B3571" s="21" t="s">
        <v>5209</v>
      </c>
      <c r="C3571" s="30">
        <v>45941</v>
      </c>
      <c r="D3571" s="30">
        <v>45948</v>
      </c>
      <c r="E3571" s="47">
        <v>321.75</v>
      </c>
      <c r="F3571" s="47">
        <f t="shared" si="364"/>
        <v>28314</v>
      </c>
      <c r="G3571" s="48">
        <f t="shared" si="365"/>
        <v>28314</v>
      </c>
      <c r="H3571" s="21">
        <v>305034</v>
      </c>
      <c r="I3571" s="21" t="s">
        <v>5181</v>
      </c>
      <c r="J3571" s="21">
        <v>1</v>
      </c>
      <c r="K3571" s="21">
        <v>1</v>
      </c>
      <c r="L3571" s="21">
        <f t="shared" si="366"/>
        <v>0</v>
      </c>
      <c r="M3571" s="21" t="s">
        <v>5577</v>
      </c>
      <c r="N3571" s="30">
        <v>45952</v>
      </c>
      <c r="O3571" s="48">
        <v>36679.5</v>
      </c>
      <c r="P3571" s="21" t="s">
        <v>242</v>
      </c>
      <c r="Q3571" s="21">
        <v>58157301300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Mumbai</v>
      </c>
      <c r="W3571" s="38"/>
      <c r="X3571" s="30">
        <v>45954</v>
      </c>
      <c r="Y3571" s="21">
        <f t="shared" si="367"/>
        <v>2</v>
      </c>
      <c r="Z3571" s="21" t="str">
        <f t="shared" si="368"/>
        <v>Wednesday</v>
      </c>
      <c r="AA3571" s="21" t="str">
        <f t="shared" si="369"/>
        <v>Friday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3571</v>
      </c>
      <c r="B3572" s="21" t="s">
        <v>5209</v>
      </c>
      <c r="C3572" s="30">
        <v>45941</v>
      </c>
      <c r="D3572" s="30">
        <v>45948</v>
      </c>
      <c r="E3572" s="47">
        <v>86.8</v>
      </c>
      <c r="F3572" s="47">
        <f t="shared" si="364"/>
        <v>7638.4</v>
      </c>
      <c r="G3572" s="48">
        <f t="shared" si="365"/>
        <v>7638.4</v>
      </c>
      <c r="H3572" s="21">
        <v>305413</v>
      </c>
      <c r="I3572" s="21" t="s">
        <v>5182</v>
      </c>
      <c r="J3572" s="21">
        <v>1</v>
      </c>
      <c r="K3572" s="21">
        <v>1</v>
      </c>
      <c r="L3572" s="21">
        <f t="shared" si="366"/>
        <v>0</v>
      </c>
      <c r="M3572" s="21" t="s">
        <v>6242</v>
      </c>
      <c r="N3572" s="30">
        <v>45987</v>
      </c>
      <c r="O3572" s="48">
        <v>14030.6</v>
      </c>
      <c r="P3572" s="21" t="s">
        <v>5206</v>
      </c>
      <c r="Q3572" s="21" t="s">
        <v>5960</v>
      </c>
      <c r="R3572" s="21" t="s">
        <v>847</v>
      </c>
      <c r="S3572" s="3">
        <v>4</v>
      </c>
      <c r="T3572" s="37"/>
      <c r="U3572" s="21" t="s">
        <v>18</v>
      </c>
      <c r="V3572" s="21" t="str">
        <f>VLOOKUP(P3572,'Customer List'!B:C,2,)</f>
        <v>Sonipat</v>
      </c>
      <c r="W3572" s="38" t="s">
        <v>5291</v>
      </c>
      <c r="X3572" s="30">
        <f>IF(OR(R3572 = "PRIYANKA MADAM", R3572 = "DEEPAK", R3572 = "PORTER"),N3572,"")</f>
        <v>45987</v>
      </c>
      <c r="Y3572" s="21">
        <f t="shared" si="367"/>
        <v>0</v>
      </c>
      <c r="Z3572" s="21" t="str">
        <f t="shared" si="368"/>
        <v>Wednesday</v>
      </c>
      <c r="AA3572" s="21" t="str">
        <f t="shared" si="369"/>
        <v>Wednesday</v>
      </c>
      <c r="AB3572" s="21" t="str">
        <f>VLOOKUP(U3572,'Currency Sheet'!A:C,3,)</f>
        <v>DOLLAR</v>
      </c>
      <c r="AC3572" s="42" t="str">
        <f>VLOOKUP(P3572,'Customer List'!B:D,3,)</f>
        <v>Local</v>
      </c>
    </row>
    <row r="3573" spans="1:29" x14ac:dyDescent="0.25">
      <c r="A3573" s="21">
        <v>3572</v>
      </c>
      <c r="B3573" s="21" t="s">
        <v>5209</v>
      </c>
      <c r="C3573" s="30">
        <v>45941</v>
      </c>
      <c r="D3573" s="30">
        <v>45948</v>
      </c>
      <c r="E3573" s="47">
        <v>107.8</v>
      </c>
      <c r="F3573" s="47">
        <f t="shared" si="364"/>
        <v>9486.4</v>
      </c>
      <c r="G3573" s="48">
        <f t="shared" si="365"/>
        <v>47432</v>
      </c>
      <c r="H3573" s="21">
        <v>310910</v>
      </c>
      <c r="I3573" s="21" t="s">
        <v>4778</v>
      </c>
      <c r="J3573" s="21">
        <v>5</v>
      </c>
      <c r="K3573" s="21">
        <v>5</v>
      </c>
      <c r="L3573" s="21">
        <f t="shared" si="366"/>
        <v>0</v>
      </c>
      <c r="M3573" s="21" t="s">
        <v>5696</v>
      </c>
      <c r="N3573" s="30">
        <v>45952</v>
      </c>
      <c r="O3573" s="48">
        <v>83545</v>
      </c>
      <c r="P3573" s="21" t="s">
        <v>2170</v>
      </c>
      <c r="Q3573" s="21">
        <v>58157302814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Gujrat</v>
      </c>
      <c r="W3573" s="38"/>
      <c r="X3573" s="30">
        <v>45955</v>
      </c>
      <c r="Y3573" s="21">
        <f t="shared" si="367"/>
        <v>3</v>
      </c>
      <c r="Z3573" s="21" t="str">
        <f t="shared" si="368"/>
        <v>Wednesday</v>
      </c>
      <c r="AA3573" s="21" t="str">
        <f t="shared" si="369"/>
        <v>Saturday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3573</v>
      </c>
      <c r="B3574" s="21" t="s">
        <v>5209</v>
      </c>
      <c r="C3574" s="30">
        <v>45941</v>
      </c>
      <c r="D3574" s="30">
        <v>45948</v>
      </c>
      <c r="E3574" s="47">
        <v>207.9</v>
      </c>
      <c r="F3574" s="47">
        <f t="shared" si="364"/>
        <v>18295.2</v>
      </c>
      <c r="G3574" s="48">
        <f t="shared" si="365"/>
        <v>18295.2</v>
      </c>
      <c r="H3574" s="21">
        <v>312206</v>
      </c>
      <c r="I3574" s="21" t="s">
        <v>5183</v>
      </c>
      <c r="J3574" s="21">
        <v>1</v>
      </c>
      <c r="K3574" s="21">
        <v>1</v>
      </c>
      <c r="L3574" s="21">
        <f t="shared" si="366"/>
        <v>0</v>
      </c>
      <c r="M3574" s="21" t="s">
        <v>5577</v>
      </c>
      <c r="N3574" s="30">
        <v>45952</v>
      </c>
      <c r="O3574" s="48">
        <v>25393.5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67"/>
        <v>2</v>
      </c>
      <c r="Z3574" s="21" t="str">
        <f t="shared" si="368"/>
        <v>Wednesday</v>
      </c>
      <c r="AA3574" s="21" t="str">
        <f t="shared" si="369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3574</v>
      </c>
      <c r="B3575" s="21" t="s">
        <v>5209</v>
      </c>
      <c r="C3575" s="30">
        <v>45941</v>
      </c>
      <c r="D3575" s="30">
        <v>45948</v>
      </c>
      <c r="E3575" s="47">
        <v>38.5</v>
      </c>
      <c r="F3575" s="47">
        <f t="shared" si="364"/>
        <v>3388</v>
      </c>
      <c r="G3575" s="48">
        <f t="shared" si="365"/>
        <v>3388</v>
      </c>
      <c r="H3575" s="21">
        <v>317302</v>
      </c>
      <c r="I3575" s="21" t="s">
        <v>4768</v>
      </c>
      <c r="J3575" s="21">
        <v>1</v>
      </c>
      <c r="K3575" s="21">
        <v>1</v>
      </c>
      <c r="L3575" s="21">
        <f t="shared" si="366"/>
        <v>0</v>
      </c>
      <c r="M3575" s="21" t="s">
        <v>5305</v>
      </c>
      <c r="N3575" s="30">
        <v>45955</v>
      </c>
      <c r="O3575" s="48">
        <v>6820</v>
      </c>
      <c r="P3575" s="21" t="s">
        <v>5207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7"/>
        <v>4</v>
      </c>
      <c r="Z3575" s="21" t="str">
        <f t="shared" si="368"/>
        <v>Saturday</v>
      </c>
      <c r="AA3575" s="21" t="str">
        <f t="shared" si="369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3575</v>
      </c>
      <c r="B3576" s="21" t="s">
        <v>5209</v>
      </c>
      <c r="C3576" s="30">
        <v>45941</v>
      </c>
      <c r="D3576" s="30">
        <v>45948</v>
      </c>
      <c r="E3576" s="47">
        <v>53.9</v>
      </c>
      <c r="F3576" s="47">
        <f t="shared" si="364"/>
        <v>4743.2</v>
      </c>
      <c r="G3576" s="48">
        <f t="shared" si="365"/>
        <v>4743.2</v>
      </c>
      <c r="H3576" s="21">
        <v>317318</v>
      </c>
      <c r="I3576" s="21" t="s">
        <v>4768</v>
      </c>
      <c r="J3576" s="21">
        <v>1</v>
      </c>
      <c r="K3576" s="21">
        <v>1</v>
      </c>
      <c r="L3576" s="21">
        <f t="shared" si="366"/>
        <v>0</v>
      </c>
      <c r="M3576" s="21" t="s">
        <v>5305</v>
      </c>
      <c r="N3576" s="30">
        <v>45955</v>
      </c>
      <c r="O3576" s="48">
        <v>9548</v>
      </c>
      <c r="P3576" s="21" t="s">
        <v>5207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7"/>
        <v>4</v>
      </c>
      <c r="Z3576" s="21" t="str">
        <f t="shared" si="368"/>
        <v>Saturday</v>
      </c>
      <c r="AA3576" s="21" t="str">
        <f t="shared" si="369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3576</v>
      </c>
      <c r="B3577" s="21" t="s">
        <v>5209</v>
      </c>
      <c r="C3577" s="30">
        <v>45941</v>
      </c>
      <c r="D3577" s="30">
        <v>45948</v>
      </c>
      <c r="E3577" s="47">
        <v>35</v>
      </c>
      <c r="F3577" s="47">
        <f t="shared" si="364"/>
        <v>3080</v>
      </c>
      <c r="G3577" s="48">
        <f t="shared" si="365"/>
        <v>3080</v>
      </c>
      <c r="H3577" s="21">
        <v>317408</v>
      </c>
      <c r="I3577" s="21" t="s">
        <v>4779</v>
      </c>
      <c r="J3577" s="21">
        <v>1</v>
      </c>
      <c r="K3577" s="21">
        <v>1</v>
      </c>
      <c r="L3577" s="21">
        <f t="shared" si="366"/>
        <v>0</v>
      </c>
      <c r="M3577" s="21" t="s">
        <v>5305</v>
      </c>
      <c r="N3577" s="30">
        <v>45955</v>
      </c>
      <c r="O3577" s="48">
        <v>6200</v>
      </c>
      <c r="P3577" s="21" t="s">
        <v>5207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67"/>
        <v>4</v>
      </c>
      <c r="Z3577" s="21" t="str">
        <f t="shared" si="368"/>
        <v>Saturday</v>
      </c>
      <c r="AA3577" s="21" t="str">
        <f t="shared" si="369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3577</v>
      </c>
      <c r="B3578" s="21" t="s">
        <v>5209</v>
      </c>
      <c r="C3578" s="30">
        <v>45941</v>
      </c>
      <c r="D3578" s="30">
        <v>45948</v>
      </c>
      <c r="E3578" s="47">
        <v>277.5</v>
      </c>
      <c r="F3578" s="47">
        <f t="shared" si="364"/>
        <v>24420</v>
      </c>
      <c r="G3578" s="48">
        <f t="shared" si="365"/>
        <v>24420</v>
      </c>
      <c r="H3578" s="21">
        <v>317434</v>
      </c>
      <c r="I3578" s="21" t="s">
        <v>4779</v>
      </c>
      <c r="J3578" s="21">
        <v>1</v>
      </c>
      <c r="K3578" s="21">
        <v>1</v>
      </c>
      <c r="L3578" s="21">
        <f t="shared" si="366"/>
        <v>0</v>
      </c>
      <c r="M3578" s="21" t="s">
        <v>5699</v>
      </c>
      <c r="N3578" s="30">
        <v>45952</v>
      </c>
      <c r="O3578" s="48">
        <v>40145</v>
      </c>
      <c r="P3578" s="21" t="s">
        <v>2170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367"/>
        <v>3</v>
      </c>
      <c r="Z3578" s="21" t="str">
        <f t="shared" si="368"/>
        <v>Wednesday</v>
      </c>
      <c r="AA3578" s="21" t="str">
        <f t="shared" si="369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3578</v>
      </c>
      <c r="B3579" s="21" t="s">
        <v>5209</v>
      </c>
      <c r="C3579" s="30">
        <v>45941</v>
      </c>
      <c r="D3579" s="30">
        <v>45948</v>
      </c>
      <c r="E3579" s="47">
        <v>305.25</v>
      </c>
      <c r="F3579" s="47">
        <f t="shared" si="364"/>
        <v>26862</v>
      </c>
      <c r="G3579" s="48">
        <f t="shared" si="365"/>
        <v>53724</v>
      </c>
      <c r="H3579" s="21">
        <v>318340</v>
      </c>
      <c r="I3579" s="21" t="s">
        <v>4780</v>
      </c>
      <c r="J3579" s="21">
        <v>2</v>
      </c>
      <c r="K3579" s="21">
        <v>2</v>
      </c>
      <c r="L3579" s="21">
        <f t="shared" si="366"/>
        <v>0</v>
      </c>
      <c r="M3579" s="21" t="s">
        <v>5582</v>
      </c>
      <c r="N3579" s="30">
        <v>45952</v>
      </c>
      <c r="O3579" s="48">
        <v>88319</v>
      </c>
      <c r="P3579" s="21" t="s">
        <v>2046</v>
      </c>
      <c r="Q3579" s="21">
        <v>58157302394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Banglore</v>
      </c>
      <c r="W3579" s="38"/>
      <c r="X3579" s="30">
        <v>45953</v>
      </c>
      <c r="Y3579" s="21">
        <f t="shared" si="367"/>
        <v>1</v>
      </c>
      <c r="Z3579" s="21" t="str">
        <f t="shared" si="368"/>
        <v>Wednesday</v>
      </c>
      <c r="AA3579" s="21" t="str">
        <f t="shared" si="369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3579</v>
      </c>
      <c r="B3580" s="21" t="s">
        <v>5209</v>
      </c>
      <c r="C3580" s="30">
        <v>45941</v>
      </c>
      <c r="D3580" s="30">
        <v>45948</v>
      </c>
      <c r="E3580" s="47">
        <v>224</v>
      </c>
      <c r="F3580" s="47">
        <f t="shared" si="364"/>
        <v>19712</v>
      </c>
      <c r="G3580" s="48">
        <f t="shared" si="365"/>
        <v>591360</v>
      </c>
      <c r="H3580" s="21">
        <v>333810</v>
      </c>
      <c r="I3580" s="21" t="s">
        <v>5184</v>
      </c>
      <c r="J3580" s="21">
        <v>30</v>
      </c>
      <c r="K3580" s="21">
        <v>30</v>
      </c>
      <c r="L3580" s="21">
        <f t="shared" si="366"/>
        <v>0</v>
      </c>
      <c r="M3580" s="21" t="s">
        <v>5589</v>
      </c>
      <c r="N3580" s="30">
        <v>45952</v>
      </c>
      <c r="O3580" s="48">
        <v>912000</v>
      </c>
      <c r="P3580" s="21" t="s">
        <v>621</v>
      </c>
      <c r="Q3580" s="21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67"/>
        <v>1</v>
      </c>
      <c r="Z3580" s="21" t="str">
        <f t="shared" si="368"/>
        <v>Wednesday</v>
      </c>
      <c r="AA3580" s="21" t="str">
        <f t="shared" si="369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3580</v>
      </c>
      <c r="B3581" s="21" t="s">
        <v>5209</v>
      </c>
      <c r="C3581" s="30">
        <v>45941</v>
      </c>
      <c r="D3581" s="30">
        <v>45948</v>
      </c>
      <c r="E3581" s="47">
        <v>144.19999999999999</v>
      </c>
      <c r="F3581" s="47">
        <f t="shared" si="364"/>
        <v>12689.599999999999</v>
      </c>
      <c r="G3581" s="48">
        <f t="shared" si="365"/>
        <v>12689.599999999999</v>
      </c>
      <c r="H3581" s="21">
        <v>333904</v>
      </c>
      <c r="I3581" s="21" t="s">
        <v>5185</v>
      </c>
      <c r="J3581" s="21">
        <v>1</v>
      </c>
      <c r="K3581" s="21">
        <v>1</v>
      </c>
      <c r="L3581" s="21">
        <f t="shared" si="366"/>
        <v>0</v>
      </c>
      <c r="M3581" s="21" t="s">
        <v>5577</v>
      </c>
      <c r="N3581" s="30">
        <v>45952</v>
      </c>
      <c r="O3581" s="48">
        <v>17613</v>
      </c>
      <c r="P3581" s="21" t="s">
        <v>242</v>
      </c>
      <c r="Q3581" s="21">
        <v>58157301300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Mumbai</v>
      </c>
      <c r="W3581" s="38"/>
      <c r="X3581" s="30">
        <v>45954</v>
      </c>
      <c r="Y3581" s="21">
        <f t="shared" si="367"/>
        <v>2</v>
      </c>
      <c r="Z3581" s="21" t="str">
        <f t="shared" si="368"/>
        <v>Wednesday</v>
      </c>
      <c r="AA3581" s="21" t="str">
        <f t="shared" si="369"/>
        <v>Friday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3581</v>
      </c>
      <c r="B3582" s="21" t="s">
        <v>5209</v>
      </c>
      <c r="C3582" s="30">
        <v>45941</v>
      </c>
      <c r="D3582" s="30">
        <v>45948</v>
      </c>
      <c r="E3582" s="47">
        <v>267.39999999999998</v>
      </c>
      <c r="F3582" s="47">
        <f t="shared" si="364"/>
        <v>23531.199999999997</v>
      </c>
      <c r="G3582" s="48">
        <f t="shared" si="365"/>
        <v>23531.199999999997</v>
      </c>
      <c r="H3582" s="21">
        <v>337416</v>
      </c>
      <c r="I3582" s="21" t="s">
        <v>5186</v>
      </c>
      <c r="J3582" s="21">
        <v>1</v>
      </c>
      <c r="K3582" s="21">
        <v>1</v>
      </c>
      <c r="L3582" s="21">
        <f t="shared" si="366"/>
        <v>0</v>
      </c>
      <c r="M3582" s="21" t="s">
        <v>5590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7"/>
        <v>1</v>
      </c>
      <c r="Z3582" s="21" t="str">
        <f t="shared" si="368"/>
        <v>Wednesday</v>
      </c>
      <c r="AA3582" s="21" t="str">
        <f t="shared" si="369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3582</v>
      </c>
      <c r="B3583" s="21" t="s">
        <v>5209</v>
      </c>
      <c r="C3583" s="30">
        <v>45941</v>
      </c>
      <c r="D3583" s="30">
        <v>45948</v>
      </c>
      <c r="E3583" s="47">
        <v>267.39999999999998</v>
      </c>
      <c r="F3583" s="47">
        <f t="shared" si="364"/>
        <v>23531.199999999997</v>
      </c>
      <c r="G3583" s="48">
        <f t="shared" si="365"/>
        <v>23531.199999999997</v>
      </c>
      <c r="H3583" s="21">
        <v>337614</v>
      </c>
      <c r="I3583" s="21" t="s">
        <v>5187</v>
      </c>
      <c r="J3583" s="21">
        <v>1</v>
      </c>
      <c r="K3583" s="21">
        <v>1</v>
      </c>
      <c r="L3583" s="21">
        <f t="shared" si="366"/>
        <v>0</v>
      </c>
      <c r="M3583" s="21" t="s">
        <v>5590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67"/>
        <v>1</v>
      </c>
      <c r="Z3583" s="21" t="str">
        <f t="shared" si="368"/>
        <v>Wednesday</v>
      </c>
      <c r="AA3583" s="21" t="str">
        <f t="shared" si="369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3583</v>
      </c>
      <c r="B3584" s="21" t="s">
        <v>5209</v>
      </c>
      <c r="C3584" s="30">
        <v>45941</v>
      </c>
      <c r="D3584" s="30">
        <v>45948</v>
      </c>
      <c r="E3584" s="47">
        <v>205.1</v>
      </c>
      <c r="F3584" s="47">
        <f t="shared" si="364"/>
        <v>18048.8</v>
      </c>
      <c r="G3584" s="48">
        <f t="shared" si="365"/>
        <v>18048.8</v>
      </c>
      <c r="H3584" s="21">
        <v>343512</v>
      </c>
      <c r="I3584" s="21" t="s">
        <v>4787</v>
      </c>
      <c r="J3584" s="21">
        <v>1</v>
      </c>
      <c r="K3584" s="21">
        <v>1</v>
      </c>
      <c r="L3584" s="21">
        <f t="shared" si="366"/>
        <v>0</v>
      </c>
      <c r="M3584" s="21" t="s">
        <v>5678</v>
      </c>
      <c r="N3584" s="30">
        <v>45952</v>
      </c>
      <c r="O3584" s="48">
        <v>31790.5</v>
      </c>
      <c r="P3584" s="21" t="s">
        <v>2170</v>
      </c>
      <c r="Q3584" s="21">
        <v>58157302814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Gujrat</v>
      </c>
      <c r="W3584" s="38"/>
      <c r="X3584" s="30">
        <v>45955</v>
      </c>
      <c r="Y3584" s="21">
        <f t="shared" si="367"/>
        <v>3</v>
      </c>
      <c r="Z3584" s="21" t="str">
        <f t="shared" si="368"/>
        <v>Wednesday</v>
      </c>
      <c r="AA3584" s="21" t="str">
        <f t="shared" si="369"/>
        <v>Saturday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3584</v>
      </c>
      <c r="B3585" s="21" t="s">
        <v>5209</v>
      </c>
      <c r="C3585" s="30">
        <v>45941</v>
      </c>
      <c r="D3585" s="30">
        <v>45948</v>
      </c>
      <c r="E3585" s="47">
        <v>267.39999999999998</v>
      </c>
      <c r="F3585" s="47">
        <f t="shared" si="364"/>
        <v>23531.199999999997</v>
      </c>
      <c r="G3585" s="48">
        <f t="shared" si="365"/>
        <v>23531.199999999997</v>
      </c>
      <c r="H3585" s="21">
        <v>343614</v>
      </c>
      <c r="I3585" s="21" t="s">
        <v>4787</v>
      </c>
      <c r="J3585" s="21">
        <v>1</v>
      </c>
      <c r="K3585" s="21">
        <v>1</v>
      </c>
      <c r="L3585" s="21">
        <f t="shared" si="366"/>
        <v>0</v>
      </c>
      <c r="M3585" s="21" t="s">
        <v>5577</v>
      </c>
      <c r="N3585" s="30">
        <v>45952</v>
      </c>
      <c r="O3585" s="48">
        <v>32661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67"/>
        <v>2</v>
      </c>
      <c r="Z3585" s="21" t="str">
        <f t="shared" si="368"/>
        <v>Wednesday</v>
      </c>
      <c r="AA3585" s="21" t="str">
        <f t="shared" si="369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3585</v>
      </c>
      <c r="B3586" s="21" t="s">
        <v>5209</v>
      </c>
      <c r="C3586" s="30">
        <v>45941</v>
      </c>
      <c r="D3586" s="30">
        <v>45948</v>
      </c>
      <c r="E3586" s="47">
        <v>58.1</v>
      </c>
      <c r="F3586" s="47">
        <f t="shared" si="364"/>
        <v>5112.8</v>
      </c>
      <c r="G3586" s="48">
        <f t="shared" si="365"/>
        <v>51128</v>
      </c>
      <c r="H3586" s="21">
        <v>344606</v>
      </c>
      <c r="I3586" s="21" t="s">
        <v>4779</v>
      </c>
      <c r="J3586" s="21">
        <v>10</v>
      </c>
      <c r="K3586" s="21">
        <v>10</v>
      </c>
      <c r="L3586" s="21">
        <f t="shared" si="366"/>
        <v>0</v>
      </c>
      <c r="M3586" s="21" t="s">
        <v>5301</v>
      </c>
      <c r="N3586" s="30">
        <v>45955</v>
      </c>
      <c r="O3586" s="48">
        <v>90055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si="367"/>
        <v>2</v>
      </c>
      <c r="Z3586" s="21" t="str">
        <f t="shared" si="368"/>
        <v>Saturday</v>
      </c>
      <c r="AA3586" s="21" t="str">
        <f t="shared" si="369"/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3586</v>
      </c>
      <c r="B3587" s="21" t="s">
        <v>5209</v>
      </c>
      <c r="C3587" s="30">
        <v>45941</v>
      </c>
      <c r="D3587" s="30">
        <v>45948</v>
      </c>
      <c r="E3587" s="47">
        <v>227.5</v>
      </c>
      <c r="F3587" s="47">
        <f t="shared" ref="F3587:F3650" si="370">IF(AB3587="DOLLAR",E3587*88,E3587)</f>
        <v>20020</v>
      </c>
      <c r="G3587" s="48">
        <f t="shared" ref="G3587:G3650" si="371">F3587*J3587</f>
        <v>200200</v>
      </c>
      <c r="H3587" s="21">
        <v>344712</v>
      </c>
      <c r="I3587" s="21" t="s">
        <v>4788</v>
      </c>
      <c r="J3587" s="21">
        <v>10</v>
      </c>
      <c r="K3587" s="21">
        <v>10</v>
      </c>
      <c r="L3587" s="21">
        <f t="shared" ref="L3587:L3650" si="372">J3587-K3587</f>
        <v>0</v>
      </c>
      <c r="M3587" s="21" t="s">
        <v>5301</v>
      </c>
      <c r="N3587" s="30">
        <v>45955</v>
      </c>
      <c r="O3587" s="48">
        <v>377812.5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ref="Y3587:Y3650" si="373">IF(X3587="", "", X3587-N3587)</f>
        <v>2</v>
      </c>
      <c r="Z3587" s="21" t="str">
        <f t="shared" ref="Z3587:Z3650" si="374">IF(N3587="", "", TEXT(N3587, "dddd"))</f>
        <v>Saturday</v>
      </c>
      <c r="AA3587" s="21" t="str">
        <f t="shared" ref="AA3587:AA3650" si="375">IF(X3587="", "", TEXT(X3587, "dddd"))</f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3587</v>
      </c>
      <c r="B3588" s="21" t="s">
        <v>5209</v>
      </c>
      <c r="C3588" s="30">
        <v>45941</v>
      </c>
      <c r="D3588" s="30">
        <v>45948</v>
      </c>
      <c r="E3588" s="47">
        <v>334.5</v>
      </c>
      <c r="F3588" s="47">
        <f t="shared" si="370"/>
        <v>29436</v>
      </c>
      <c r="G3588" s="48">
        <f t="shared" si="371"/>
        <v>29436</v>
      </c>
      <c r="H3588" s="21">
        <v>348232</v>
      </c>
      <c r="I3588" s="21" t="s">
        <v>4790</v>
      </c>
      <c r="J3588" s="21">
        <v>1</v>
      </c>
      <c r="K3588" s="21">
        <v>1</v>
      </c>
      <c r="L3588" s="21">
        <f t="shared" si="372"/>
        <v>0</v>
      </c>
      <c r="M3588" s="21" t="s">
        <v>5577</v>
      </c>
      <c r="N3588" s="30">
        <v>45952</v>
      </c>
      <c r="O3588" s="48">
        <v>46582.47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73"/>
        <v>2</v>
      </c>
      <c r="Z3588" s="21" t="str">
        <f t="shared" si="374"/>
        <v>Wednesday</v>
      </c>
      <c r="AA3588" s="21" t="str">
        <f t="shared" si="375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3588</v>
      </c>
      <c r="B3589" s="21" t="s">
        <v>5209</v>
      </c>
      <c r="C3589" s="30">
        <v>45941</v>
      </c>
      <c r="D3589" s="30">
        <v>45948</v>
      </c>
      <c r="E3589" s="47">
        <v>313.5</v>
      </c>
      <c r="F3589" s="47">
        <f t="shared" si="370"/>
        <v>27588</v>
      </c>
      <c r="G3589" s="48">
        <f t="shared" si="371"/>
        <v>27588</v>
      </c>
      <c r="H3589" s="21">
        <v>350214</v>
      </c>
      <c r="I3589" s="21" t="s">
        <v>5188</v>
      </c>
      <c r="J3589" s="21">
        <v>1</v>
      </c>
      <c r="K3589" s="21">
        <v>1</v>
      </c>
      <c r="L3589" s="21">
        <f t="shared" si="372"/>
        <v>0</v>
      </c>
      <c r="M3589" s="21" t="s">
        <v>5306</v>
      </c>
      <c r="N3589" s="30">
        <v>45955</v>
      </c>
      <c r="O3589" s="48">
        <v>44057.2</v>
      </c>
      <c r="P3589" s="21" t="s">
        <v>5208</v>
      </c>
      <c r="Q3589" s="54">
        <v>58157407943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45957</v>
      </c>
      <c r="Y3589" s="21">
        <f t="shared" si="373"/>
        <v>2</v>
      </c>
      <c r="Z3589" s="21" t="str">
        <f t="shared" si="374"/>
        <v>Saturday</v>
      </c>
      <c r="AA3589" s="21" t="str">
        <f t="shared" si="375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3589</v>
      </c>
      <c r="B3590" s="21" t="s">
        <v>5209</v>
      </c>
      <c r="C3590" s="30">
        <v>45941</v>
      </c>
      <c r="D3590" s="30">
        <v>45948</v>
      </c>
      <c r="E3590" s="47">
        <v>259</v>
      </c>
      <c r="F3590" s="47">
        <f t="shared" si="370"/>
        <v>22792</v>
      </c>
      <c r="G3590" s="48">
        <f t="shared" si="371"/>
        <v>22792</v>
      </c>
      <c r="H3590" s="21">
        <v>354108</v>
      </c>
      <c r="I3590" s="21" t="s">
        <v>5189</v>
      </c>
      <c r="J3590" s="21">
        <v>1</v>
      </c>
      <c r="K3590" s="21">
        <v>1</v>
      </c>
      <c r="L3590" s="21">
        <f t="shared" si="372"/>
        <v>0</v>
      </c>
      <c r="M3590" s="21" t="s">
        <v>5577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73"/>
        <v>2</v>
      </c>
      <c r="Z3590" s="21" t="str">
        <f t="shared" si="374"/>
        <v>Wednesday</v>
      </c>
      <c r="AA3590" s="21" t="str">
        <f t="shared" si="375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3590</v>
      </c>
      <c r="B3591" s="21" t="s">
        <v>5209</v>
      </c>
      <c r="C3591" s="30">
        <v>45941</v>
      </c>
      <c r="D3591" s="30">
        <v>45948</v>
      </c>
      <c r="E3591" s="47">
        <v>259</v>
      </c>
      <c r="F3591" s="47">
        <f t="shared" si="370"/>
        <v>22792</v>
      </c>
      <c r="G3591" s="48">
        <f t="shared" si="371"/>
        <v>22792</v>
      </c>
      <c r="H3591" s="21">
        <v>358510</v>
      </c>
      <c r="I3591" s="21" t="s">
        <v>5190</v>
      </c>
      <c r="J3591" s="21">
        <v>1</v>
      </c>
      <c r="K3591" s="21">
        <v>1</v>
      </c>
      <c r="L3591" s="21">
        <f t="shared" si="372"/>
        <v>0</v>
      </c>
      <c r="M3591" s="21" t="s">
        <v>5577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3"/>
        <v>2</v>
      </c>
      <c r="Z3591" s="21" t="str">
        <f t="shared" si="374"/>
        <v>Wednesday</v>
      </c>
      <c r="AA3591" s="21" t="str">
        <f t="shared" si="375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3591</v>
      </c>
      <c r="B3592" s="21" t="s">
        <v>5209</v>
      </c>
      <c r="C3592" s="30">
        <v>45941</v>
      </c>
      <c r="D3592" s="30">
        <v>45948</v>
      </c>
      <c r="E3592" s="47">
        <v>180.6</v>
      </c>
      <c r="F3592" s="47">
        <f t="shared" si="370"/>
        <v>15892.8</v>
      </c>
      <c r="G3592" s="48">
        <f t="shared" si="371"/>
        <v>15892.8</v>
      </c>
      <c r="H3592" s="21">
        <v>362526</v>
      </c>
      <c r="I3592" s="21" t="s">
        <v>4780</v>
      </c>
      <c r="J3592" s="21">
        <v>1</v>
      </c>
      <c r="K3592" s="21">
        <v>1</v>
      </c>
      <c r="L3592" s="21">
        <f t="shared" si="372"/>
        <v>0</v>
      </c>
      <c r="M3592" s="21" t="s">
        <v>5578</v>
      </c>
      <c r="N3592" s="30">
        <v>45952</v>
      </c>
      <c r="O3592" s="48">
        <v>22059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3"/>
        <v>2</v>
      </c>
      <c r="Z3592" s="21" t="str">
        <f t="shared" si="374"/>
        <v>Wednesday</v>
      </c>
      <c r="AA3592" s="21" t="str">
        <f t="shared" si="375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3592</v>
      </c>
      <c r="B3593" s="21" t="s">
        <v>5209</v>
      </c>
      <c r="C3593" s="30">
        <v>45941</v>
      </c>
      <c r="D3593" s="30">
        <v>45948</v>
      </c>
      <c r="E3593" s="47">
        <v>301.5</v>
      </c>
      <c r="F3593" s="47">
        <f t="shared" si="370"/>
        <v>26532</v>
      </c>
      <c r="G3593" s="48">
        <f t="shared" si="371"/>
        <v>1061280</v>
      </c>
      <c r="H3593" s="21">
        <v>367144</v>
      </c>
      <c r="I3593" s="21" t="s">
        <v>5179</v>
      </c>
      <c r="J3593" s="21">
        <v>40</v>
      </c>
      <c r="K3593" s="21">
        <v>40</v>
      </c>
      <c r="L3593" s="21">
        <f t="shared" si="372"/>
        <v>0</v>
      </c>
      <c r="M3593" s="21" t="s">
        <v>5589</v>
      </c>
      <c r="N3593" s="30">
        <v>45952</v>
      </c>
      <c r="O3593" s="48">
        <v>1527600</v>
      </c>
      <c r="P3593" s="21" t="s">
        <v>621</v>
      </c>
      <c r="Q3593" s="21">
        <v>58157301145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Hyderabad</v>
      </c>
      <c r="W3593" s="38"/>
      <c r="X3593" s="30">
        <v>45953</v>
      </c>
      <c r="Y3593" s="21">
        <f t="shared" si="373"/>
        <v>1</v>
      </c>
      <c r="Z3593" s="21" t="str">
        <f t="shared" si="374"/>
        <v>Wednesday</v>
      </c>
      <c r="AA3593" s="21" t="str">
        <f t="shared" si="375"/>
        <v>Thursday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3593</v>
      </c>
      <c r="B3594" s="21" t="s">
        <v>5209</v>
      </c>
      <c r="C3594" s="30">
        <v>45941</v>
      </c>
      <c r="D3594" s="30">
        <v>45948</v>
      </c>
      <c r="E3594" s="47">
        <v>285</v>
      </c>
      <c r="F3594" s="47">
        <f t="shared" si="370"/>
        <v>25080</v>
      </c>
      <c r="G3594" s="48">
        <f t="shared" si="371"/>
        <v>25080</v>
      </c>
      <c r="H3594" s="21">
        <v>367164</v>
      </c>
      <c r="I3594" s="21" t="s">
        <v>5179</v>
      </c>
      <c r="J3594" s="21">
        <v>1</v>
      </c>
      <c r="K3594" s="21">
        <v>1</v>
      </c>
      <c r="L3594" s="21">
        <f t="shared" si="372"/>
        <v>0</v>
      </c>
      <c r="M3594" s="21" t="s">
        <v>5577</v>
      </c>
      <c r="N3594" s="30">
        <v>45952</v>
      </c>
      <c r="O3594" s="48">
        <v>32490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73"/>
        <v>2</v>
      </c>
      <c r="Z3594" s="21" t="str">
        <f t="shared" si="374"/>
        <v>Wednesday</v>
      </c>
      <c r="AA3594" s="21" t="str">
        <f t="shared" si="375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3594</v>
      </c>
      <c r="B3595" s="21" t="s">
        <v>5209</v>
      </c>
      <c r="C3595" s="30">
        <v>45941</v>
      </c>
      <c r="D3595" s="30">
        <v>45948</v>
      </c>
      <c r="E3595" s="47">
        <v>287.7</v>
      </c>
      <c r="F3595" s="47">
        <f t="shared" si="370"/>
        <v>25317.599999999999</v>
      </c>
      <c r="G3595" s="48">
        <f t="shared" si="371"/>
        <v>25317.599999999999</v>
      </c>
      <c r="H3595" s="21">
        <v>369332</v>
      </c>
      <c r="I3595" s="21" t="s">
        <v>5076</v>
      </c>
      <c r="J3595" s="21">
        <v>1</v>
      </c>
      <c r="K3595" s="21">
        <v>1</v>
      </c>
      <c r="L3595" s="21">
        <f t="shared" si="372"/>
        <v>0</v>
      </c>
      <c r="M3595" s="21" t="s">
        <v>5578</v>
      </c>
      <c r="N3595" s="30">
        <v>45952</v>
      </c>
      <c r="O3595" s="48">
        <v>35140.5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3"/>
        <v>2</v>
      </c>
      <c r="Z3595" s="21" t="str">
        <f t="shared" si="374"/>
        <v>Wednesday</v>
      </c>
      <c r="AA3595" s="21" t="str">
        <f t="shared" si="375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3595</v>
      </c>
      <c r="B3596" s="21" t="s">
        <v>5209</v>
      </c>
      <c r="C3596" s="30">
        <v>45941</v>
      </c>
      <c r="D3596" s="30">
        <v>45948</v>
      </c>
      <c r="E3596" s="47">
        <v>107.1</v>
      </c>
      <c r="F3596" s="47">
        <f t="shared" si="370"/>
        <v>9424.7999999999993</v>
      </c>
      <c r="G3596" s="48">
        <f t="shared" si="371"/>
        <v>9424.7999999999993</v>
      </c>
      <c r="H3596" s="21">
        <v>369703</v>
      </c>
      <c r="I3596" s="21" t="s">
        <v>5191</v>
      </c>
      <c r="J3596" s="21">
        <v>1</v>
      </c>
      <c r="K3596" s="21">
        <v>1</v>
      </c>
      <c r="L3596" s="21">
        <f t="shared" si="372"/>
        <v>0</v>
      </c>
      <c r="M3596" s="21" t="s">
        <v>6242</v>
      </c>
      <c r="N3596" s="30">
        <v>45987</v>
      </c>
      <c r="O3596" s="48">
        <v>17311.95</v>
      </c>
      <c r="P3596" s="21" t="s">
        <v>5206</v>
      </c>
      <c r="Q3596" s="21" t="s">
        <v>5960</v>
      </c>
      <c r="R3596" s="21" t="s">
        <v>847</v>
      </c>
      <c r="S3596" s="3">
        <v>4</v>
      </c>
      <c r="T3596" s="37"/>
      <c r="U3596" s="21" t="s">
        <v>18</v>
      </c>
      <c r="V3596" s="21" t="str">
        <f>VLOOKUP(P3596,'Customer List'!B:C,2,)</f>
        <v>Sonipat</v>
      </c>
      <c r="W3596" s="38" t="s">
        <v>5291</v>
      </c>
      <c r="X3596" s="30">
        <f>IF(OR(R3596 = "PRIYANKA MADAM", R3596 = "DEEPAK", R3596 = "PORTER"),N3596,"")</f>
        <v>45987</v>
      </c>
      <c r="Y3596" s="21">
        <f t="shared" si="373"/>
        <v>0</v>
      </c>
      <c r="Z3596" s="21" t="str">
        <f t="shared" si="374"/>
        <v>Wednesday</v>
      </c>
      <c r="AA3596" s="21" t="str">
        <f t="shared" si="375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3596</v>
      </c>
      <c r="B3597" s="21" t="s">
        <v>5209</v>
      </c>
      <c r="C3597" s="30">
        <v>45941</v>
      </c>
      <c r="D3597" s="30">
        <v>45948</v>
      </c>
      <c r="E3597" s="47">
        <v>321.75</v>
      </c>
      <c r="F3597" s="47">
        <f t="shared" si="370"/>
        <v>28314</v>
      </c>
      <c r="G3597" s="48">
        <f t="shared" si="371"/>
        <v>28314</v>
      </c>
      <c r="H3597" s="21">
        <v>396414</v>
      </c>
      <c r="I3597" s="21" t="s">
        <v>5078</v>
      </c>
      <c r="J3597" s="21">
        <v>1</v>
      </c>
      <c r="K3597" s="21">
        <v>1</v>
      </c>
      <c r="L3597" s="21">
        <f t="shared" si="372"/>
        <v>0</v>
      </c>
      <c r="M3597" s="21" t="s">
        <v>5666</v>
      </c>
      <c r="N3597" s="30">
        <v>45952</v>
      </c>
      <c r="O3597" s="48">
        <v>46546</v>
      </c>
      <c r="P3597" s="21" t="s">
        <v>620</v>
      </c>
      <c r="Q3597" s="21">
        <v>58157302151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45955</v>
      </c>
      <c r="Y3597" s="21">
        <f t="shared" si="373"/>
        <v>3</v>
      </c>
      <c r="Z3597" s="21" t="str">
        <f t="shared" si="374"/>
        <v>Wednesday</v>
      </c>
      <c r="AA3597" s="21" t="str">
        <f t="shared" si="375"/>
        <v>Saturday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3597</v>
      </c>
      <c r="B3598" s="21" t="s">
        <v>5209</v>
      </c>
      <c r="C3598" s="30">
        <v>45941</v>
      </c>
      <c r="D3598" s="30">
        <v>45948</v>
      </c>
      <c r="E3598" s="47">
        <v>146.30000000000001</v>
      </c>
      <c r="F3598" s="47">
        <f t="shared" si="370"/>
        <v>12874.400000000001</v>
      </c>
      <c r="G3598" s="48">
        <f t="shared" si="371"/>
        <v>12874.400000000001</v>
      </c>
      <c r="H3598" s="21">
        <v>400129</v>
      </c>
      <c r="I3598" s="21" t="s">
        <v>5192</v>
      </c>
      <c r="J3598" s="21">
        <v>1</v>
      </c>
      <c r="K3598" s="21">
        <v>1</v>
      </c>
      <c r="L3598" s="21">
        <f t="shared" si="372"/>
        <v>0</v>
      </c>
      <c r="M3598" s="21" t="s">
        <v>5630</v>
      </c>
      <c r="N3598" s="30">
        <v>45952</v>
      </c>
      <c r="O3598" s="48">
        <v>19855</v>
      </c>
      <c r="P3598" s="21" t="s">
        <v>213</v>
      </c>
      <c r="Q3598" s="21" t="s">
        <v>1127</v>
      </c>
      <c r="R3598" s="21" t="s">
        <v>2037</v>
      </c>
      <c r="S3598" s="3">
        <v>4</v>
      </c>
      <c r="T3598" s="37"/>
      <c r="U3598" s="21" t="s">
        <v>18</v>
      </c>
      <c r="V3598" s="21" t="str">
        <f>VLOOKUP(P3598,'Customer List'!B:C,2,)</f>
        <v>Delhi</v>
      </c>
      <c r="W3598" s="38"/>
      <c r="X3598" s="30">
        <f>IF(OR(R3598 = "PRIYANKA MADAM", R3598 = "DEEPAK", R3598 = "PORTER"),N3598,"")</f>
        <v>45952</v>
      </c>
      <c r="Y3598" s="21">
        <f t="shared" si="373"/>
        <v>0</v>
      </c>
      <c r="Z3598" s="21" t="str">
        <f t="shared" si="374"/>
        <v>Wednesday</v>
      </c>
      <c r="AA3598" s="21" t="str">
        <f t="shared" si="375"/>
        <v>Wednesday</v>
      </c>
      <c r="AB3598" s="21" t="str">
        <f>VLOOKUP(U3598,'Currency Sheet'!A:C,3,)</f>
        <v>DOLLAR</v>
      </c>
      <c r="AC3598" s="42" t="str">
        <f>VLOOKUP(P3598,'Customer List'!B:D,3,)</f>
        <v>Local</v>
      </c>
    </row>
    <row r="3599" spans="1:29" x14ac:dyDescent="0.25">
      <c r="A3599" s="21">
        <v>3598</v>
      </c>
      <c r="B3599" s="21" t="s">
        <v>5209</v>
      </c>
      <c r="C3599" s="30">
        <v>45941</v>
      </c>
      <c r="D3599" s="30">
        <v>45948</v>
      </c>
      <c r="E3599" s="47">
        <v>115.5</v>
      </c>
      <c r="F3599" s="47">
        <f t="shared" si="370"/>
        <v>10164</v>
      </c>
      <c r="G3599" s="48">
        <f t="shared" si="371"/>
        <v>20328</v>
      </c>
      <c r="H3599" s="21">
        <v>400218</v>
      </c>
      <c r="I3599" s="21" t="s">
        <v>4800</v>
      </c>
      <c r="J3599" s="21">
        <v>2</v>
      </c>
      <c r="K3599" s="21">
        <v>2</v>
      </c>
      <c r="L3599" s="21">
        <f t="shared" si="372"/>
        <v>0</v>
      </c>
      <c r="M3599" s="21" t="s">
        <v>5314</v>
      </c>
      <c r="N3599" s="30">
        <v>45955</v>
      </c>
      <c r="O3599" s="48">
        <v>35805</v>
      </c>
      <c r="P3599" s="21" t="s">
        <v>2170</v>
      </c>
      <c r="Q3599" s="54">
        <v>58157406090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Gujrat</v>
      </c>
      <c r="W3599" s="38"/>
      <c r="X3599" s="30">
        <v>45957</v>
      </c>
      <c r="Y3599" s="21">
        <f t="shared" si="373"/>
        <v>2</v>
      </c>
      <c r="Z3599" s="21" t="str">
        <f t="shared" si="374"/>
        <v>Saturday</v>
      </c>
      <c r="AA3599" s="21" t="str">
        <f t="shared" si="375"/>
        <v>Monday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3599</v>
      </c>
      <c r="B3600" s="21" t="s">
        <v>5209</v>
      </c>
      <c r="C3600" s="30">
        <v>45941</v>
      </c>
      <c r="D3600" s="30">
        <v>45948</v>
      </c>
      <c r="E3600" s="47">
        <v>68.599999999999994</v>
      </c>
      <c r="F3600" s="47">
        <f t="shared" si="370"/>
        <v>6036.7999999999993</v>
      </c>
      <c r="G3600" s="48">
        <f t="shared" si="371"/>
        <v>6036.7999999999993</v>
      </c>
      <c r="H3600" s="21">
        <v>400508</v>
      </c>
      <c r="I3600" s="21" t="s">
        <v>4803</v>
      </c>
      <c r="J3600" s="21">
        <v>1</v>
      </c>
      <c r="K3600" s="21">
        <v>1</v>
      </c>
      <c r="L3600" s="21">
        <f t="shared" si="372"/>
        <v>0</v>
      </c>
      <c r="M3600" s="21" t="s">
        <v>5585</v>
      </c>
      <c r="N3600" s="30">
        <v>45952</v>
      </c>
      <c r="O3600" s="48">
        <v>10633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73"/>
        <v>3</v>
      </c>
      <c r="Z3600" s="21" t="str">
        <f t="shared" si="374"/>
        <v>Wednesday</v>
      </c>
      <c r="AA3600" s="21" t="str">
        <f t="shared" si="375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3600</v>
      </c>
      <c r="B3601" s="21" t="s">
        <v>5209</v>
      </c>
      <c r="C3601" s="30">
        <v>45941</v>
      </c>
      <c r="D3601" s="30">
        <v>45948</v>
      </c>
      <c r="E3601" s="47">
        <v>123.2</v>
      </c>
      <c r="F3601" s="47">
        <f t="shared" si="370"/>
        <v>10841.6</v>
      </c>
      <c r="G3601" s="48">
        <f t="shared" si="371"/>
        <v>10841.6</v>
      </c>
      <c r="H3601" s="21">
        <v>400522</v>
      </c>
      <c r="I3601" s="21" t="s">
        <v>4803</v>
      </c>
      <c r="J3601" s="21">
        <v>1</v>
      </c>
      <c r="K3601" s="21">
        <v>1</v>
      </c>
      <c r="L3601" s="21">
        <f t="shared" si="372"/>
        <v>0</v>
      </c>
      <c r="M3601" s="21" t="s">
        <v>5585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3"/>
        <v>3</v>
      </c>
      <c r="Z3601" s="21" t="str">
        <f t="shared" si="374"/>
        <v>Wednesday</v>
      </c>
      <c r="AA3601" s="21" t="str">
        <f t="shared" si="375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3601</v>
      </c>
      <c r="B3602" s="21" t="s">
        <v>5209</v>
      </c>
      <c r="C3602" s="30">
        <v>45941</v>
      </c>
      <c r="D3602" s="30">
        <v>45948</v>
      </c>
      <c r="E3602" s="47">
        <v>123.2</v>
      </c>
      <c r="F3602" s="47">
        <f t="shared" si="370"/>
        <v>10841.6</v>
      </c>
      <c r="G3602" s="48">
        <f t="shared" si="371"/>
        <v>10841.6</v>
      </c>
      <c r="H3602" s="21">
        <v>400524</v>
      </c>
      <c r="I3602" s="21" t="s">
        <v>4803</v>
      </c>
      <c r="J3602" s="21">
        <v>1</v>
      </c>
      <c r="K3602" s="21">
        <v>1</v>
      </c>
      <c r="L3602" s="21">
        <f t="shared" si="372"/>
        <v>0</v>
      </c>
      <c r="M3602" s="21" t="s">
        <v>5585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3"/>
        <v>3</v>
      </c>
      <c r="Z3602" s="21" t="str">
        <f t="shared" si="374"/>
        <v>Wednesday</v>
      </c>
      <c r="AA3602" s="21" t="str">
        <f t="shared" si="375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3602</v>
      </c>
      <c r="B3603" s="21" t="s">
        <v>5209</v>
      </c>
      <c r="C3603" s="30">
        <v>45941</v>
      </c>
      <c r="D3603" s="30">
        <v>45948</v>
      </c>
      <c r="E3603" s="47">
        <v>202.5</v>
      </c>
      <c r="F3603" s="47">
        <f t="shared" si="370"/>
        <v>17820</v>
      </c>
      <c r="G3603" s="48">
        <f t="shared" si="371"/>
        <v>17820</v>
      </c>
      <c r="H3603" s="21">
        <v>400551</v>
      </c>
      <c r="I3603" s="21" t="s">
        <v>4803</v>
      </c>
      <c r="J3603" s="21">
        <v>1</v>
      </c>
      <c r="K3603" s="21">
        <v>1</v>
      </c>
      <c r="L3603" s="21">
        <f t="shared" si="372"/>
        <v>0</v>
      </c>
      <c r="M3603" s="21" t="s">
        <v>5585</v>
      </c>
      <c r="N3603" s="30">
        <v>45952</v>
      </c>
      <c r="O3603" s="48">
        <v>29295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3"/>
        <v>3</v>
      </c>
      <c r="Z3603" s="21" t="str">
        <f t="shared" si="374"/>
        <v>Wednesday</v>
      </c>
      <c r="AA3603" s="21" t="str">
        <f t="shared" si="375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3603</v>
      </c>
      <c r="B3604" s="21" t="s">
        <v>5209</v>
      </c>
      <c r="C3604" s="30">
        <v>45941</v>
      </c>
      <c r="D3604" s="30">
        <v>45948</v>
      </c>
      <c r="E3604" s="47">
        <v>168.7</v>
      </c>
      <c r="F3604" s="47">
        <f t="shared" si="370"/>
        <v>14845.599999999999</v>
      </c>
      <c r="G3604" s="48">
        <f t="shared" si="371"/>
        <v>14845.599999999999</v>
      </c>
      <c r="H3604" s="21">
        <v>400932</v>
      </c>
      <c r="I3604" s="21" t="s">
        <v>5193</v>
      </c>
      <c r="J3604" s="21">
        <v>1</v>
      </c>
      <c r="K3604" s="21">
        <v>1</v>
      </c>
      <c r="L3604" s="21">
        <f t="shared" si="372"/>
        <v>0</v>
      </c>
      <c r="M3604" s="21" t="s">
        <v>5585</v>
      </c>
      <c r="N3604" s="30">
        <v>45952</v>
      </c>
      <c r="O3604" s="48">
        <v>26148.5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3"/>
        <v>3</v>
      </c>
      <c r="Z3604" s="21" t="str">
        <f t="shared" si="374"/>
        <v>Wednesday</v>
      </c>
      <c r="AA3604" s="21" t="str">
        <f t="shared" si="375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3604</v>
      </c>
      <c r="B3605" s="21" t="s">
        <v>5209</v>
      </c>
      <c r="C3605" s="30">
        <v>45941</v>
      </c>
      <c r="D3605" s="30">
        <v>45948</v>
      </c>
      <c r="E3605" s="47">
        <v>127.4</v>
      </c>
      <c r="F3605" s="47">
        <f t="shared" si="370"/>
        <v>11211.2</v>
      </c>
      <c r="G3605" s="48">
        <f t="shared" si="371"/>
        <v>11211.2</v>
      </c>
      <c r="H3605" s="21">
        <v>405301</v>
      </c>
      <c r="I3605" s="21" t="s">
        <v>4806</v>
      </c>
      <c r="J3605" s="21">
        <v>1</v>
      </c>
      <c r="K3605" s="21">
        <v>1</v>
      </c>
      <c r="L3605" s="21">
        <f t="shared" si="372"/>
        <v>0</v>
      </c>
      <c r="M3605" s="21" t="s">
        <v>5649</v>
      </c>
      <c r="N3605" s="30">
        <v>45952</v>
      </c>
      <c r="O3605" s="48">
        <v>17772.3</v>
      </c>
      <c r="P3605" s="21" t="s">
        <v>2363</v>
      </c>
      <c r="Q3605" s="21">
        <v>58157309626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45953</v>
      </c>
      <c r="Y3605" s="21">
        <f t="shared" si="373"/>
        <v>1</v>
      </c>
      <c r="Z3605" s="21" t="str">
        <f t="shared" si="374"/>
        <v>Wednesday</v>
      </c>
      <c r="AA3605" s="21" t="str">
        <f t="shared" si="375"/>
        <v>Thursday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3605</v>
      </c>
      <c r="B3606" s="21" t="s">
        <v>5209</v>
      </c>
      <c r="C3606" s="30">
        <v>45941</v>
      </c>
      <c r="D3606" s="30">
        <v>45948</v>
      </c>
      <c r="E3606" s="47">
        <v>204.4</v>
      </c>
      <c r="F3606" s="47">
        <f t="shared" si="370"/>
        <v>17987.2</v>
      </c>
      <c r="G3606" s="48">
        <f t="shared" si="371"/>
        <v>17987.2</v>
      </c>
      <c r="H3606" s="21">
        <v>405706</v>
      </c>
      <c r="I3606" s="21" t="s">
        <v>5194</v>
      </c>
      <c r="J3606" s="21">
        <v>1</v>
      </c>
      <c r="K3606" s="21">
        <v>1</v>
      </c>
      <c r="L3606" s="21">
        <f t="shared" si="372"/>
        <v>0</v>
      </c>
      <c r="M3606" s="21" t="s">
        <v>5585</v>
      </c>
      <c r="N3606" s="30">
        <v>45952</v>
      </c>
      <c r="O3606" s="48">
        <v>31682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73"/>
        <v>3</v>
      </c>
      <c r="Z3606" s="21" t="str">
        <f t="shared" si="374"/>
        <v>Wednesday</v>
      </c>
      <c r="AA3606" s="21" t="str">
        <f t="shared" si="375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3606</v>
      </c>
      <c r="B3607" s="21" t="s">
        <v>5209</v>
      </c>
      <c r="C3607" s="30">
        <v>45941</v>
      </c>
      <c r="D3607" s="30">
        <v>45948</v>
      </c>
      <c r="E3607" s="47">
        <v>81.2</v>
      </c>
      <c r="F3607" s="47">
        <f t="shared" si="370"/>
        <v>7145.6</v>
      </c>
      <c r="G3607" s="48">
        <f t="shared" si="371"/>
        <v>7145.6</v>
      </c>
      <c r="H3607" s="21">
        <v>406001</v>
      </c>
      <c r="I3607" s="21" t="s">
        <v>5195</v>
      </c>
      <c r="J3607" s="21">
        <v>1</v>
      </c>
      <c r="K3607" s="21">
        <v>1</v>
      </c>
      <c r="L3607" s="21">
        <f t="shared" si="372"/>
        <v>0</v>
      </c>
      <c r="M3607" s="21" t="s">
        <v>5659</v>
      </c>
      <c r="N3607" s="30">
        <v>45958</v>
      </c>
      <c r="O3607" s="48">
        <v>8265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73"/>
        <v>0</v>
      </c>
      <c r="Z3607" s="21" t="str">
        <f t="shared" si="374"/>
        <v>Tuesday</v>
      </c>
      <c r="AA3607" s="21" t="str">
        <f t="shared" si="375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x14ac:dyDescent="0.25">
      <c r="A3608" s="21">
        <v>3607</v>
      </c>
      <c r="B3608" s="21" t="s">
        <v>5209</v>
      </c>
      <c r="C3608" s="30">
        <v>45941</v>
      </c>
      <c r="D3608" s="30">
        <v>45948</v>
      </c>
      <c r="E3608" s="47">
        <v>98.7</v>
      </c>
      <c r="F3608" s="47">
        <f t="shared" si="370"/>
        <v>8685.6</v>
      </c>
      <c r="G3608" s="48">
        <f t="shared" si="371"/>
        <v>8685.6</v>
      </c>
      <c r="H3608" s="21">
        <v>406416</v>
      </c>
      <c r="I3608" s="21" t="s">
        <v>4807</v>
      </c>
      <c r="J3608" s="21">
        <v>1</v>
      </c>
      <c r="K3608" s="21">
        <v>1</v>
      </c>
      <c r="L3608" s="21">
        <f t="shared" si="372"/>
        <v>0</v>
      </c>
      <c r="M3608" s="21" t="s">
        <v>5659</v>
      </c>
      <c r="N3608" s="30">
        <v>45958</v>
      </c>
      <c r="O3608" s="48">
        <v>10046.25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3"/>
        <v>0</v>
      </c>
      <c r="Z3608" s="21" t="str">
        <f t="shared" si="374"/>
        <v>Tuesday</v>
      </c>
      <c r="AA3608" s="21" t="str">
        <f t="shared" si="375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x14ac:dyDescent="0.25">
      <c r="A3609" s="21">
        <v>3608</v>
      </c>
      <c r="B3609" s="21" t="s">
        <v>5209</v>
      </c>
      <c r="C3609" s="30">
        <v>45941</v>
      </c>
      <c r="D3609" s="30">
        <v>45948</v>
      </c>
      <c r="E3609" s="47">
        <v>185.5</v>
      </c>
      <c r="F3609" s="47">
        <f t="shared" si="370"/>
        <v>16324</v>
      </c>
      <c r="G3609" s="48">
        <f t="shared" si="371"/>
        <v>16324</v>
      </c>
      <c r="H3609" s="21">
        <v>406516</v>
      </c>
      <c r="I3609" s="21" t="s">
        <v>4808</v>
      </c>
      <c r="J3609" s="21">
        <v>1</v>
      </c>
      <c r="K3609" s="21">
        <v>1</v>
      </c>
      <c r="L3609" s="21">
        <f t="shared" si="372"/>
        <v>0</v>
      </c>
      <c r="M3609" s="21" t="s">
        <v>5585</v>
      </c>
      <c r="N3609" s="30">
        <v>45952</v>
      </c>
      <c r="O3609" s="48">
        <v>28752.5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73"/>
        <v>3</v>
      </c>
      <c r="Z3609" s="21" t="str">
        <f t="shared" si="374"/>
        <v>Wednesday</v>
      </c>
      <c r="AA3609" s="21" t="str">
        <f t="shared" si="375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3609</v>
      </c>
      <c r="B3610" s="21" t="s">
        <v>5209</v>
      </c>
      <c r="C3610" s="30">
        <v>45941</v>
      </c>
      <c r="D3610" s="30">
        <v>45948</v>
      </c>
      <c r="E3610" s="47">
        <v>144.19999999999999</v>
      </c>
      <c r="F3610" s="47">
        <f t="shared" si="370"/>
        <v>12689.599999999999</v>
      </c>
      <c r="G3610" s="48">
        <f t="shared" si="371"/>
        <v>12689.599999999999</v>
      </c>
      <c r="H3610" s="21">
        <v>406606</v>
      </c>
      <c r="I3610" s="21" t="s">
        <v>4809</v>
      </c>
      <c r="J3610" s="21">
        <v>1</v>
      </c>
      <c r="K3610" s="21">
        <v>1</v>
      </c>
      <c r="L3610" s="21">
        <f t="shared" si="372"/>
        <v>0</v>
      </c>
      <c r="M3610" s="21" t="s">
        <v>5585</v>
      </c>
      <c r="N3610" s="30">
        <v>45952</v>
      </c>
      <c r="O3610" s="48">
        <v>22351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3"/>
        <v>3</v>
      </c>
      <c r="Z3610" s="21" t="str">
        <f t="shared" si="374"/>
        <v>Wednesday</v>
      </c>
      <c r="AA3610" s="21" t="str">
        <f t="shared" si="375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3610</v>
      </c>
      <c r="B3611" s="21" t="s">
        <v>5209</v>
      </c>
      <c r="C3611" s="30">
        <v>45941</v>
      </c>
      <c r="D3611" s="30">
        <v>45948</v>
      </c>
      <c r="E3611" s="47">
        <v>70.7</v>
      </c>
      <c r="F3611" s="47">
        <f t="shared" si="370"/>
        <v>6221.6</v>
      </c>
      <c r="G3611" s="48">
        <f t="shared" si="371"/>
        <v>31108</v>
      </c>
      <c r="H3611" s="21">
        <v>410604</v>
      </c>
      <c r="I3611" s="21" t="s">
        <v>5196</v>
      </c>
      <c r="J3611" s="21">
        <v>5</v>
      </c>
      <c r="K3611" s="21">
        <v>5</v>
      </c>
      <c r="L3611" s="21">
        <f t="shared" si="372"/>
        <v>0</v>
      </c>
      <c r="M3611" s="21" t="s">
        <v>5708</v>
      </c>
      <c r="N3611" s="30">
        <v>45968</v>
      </c>
      <c r="O3611" s="48">
        <v>43177.5</v>
      </c>
      <c r="P3611" s="21" t="s">
        <v>42</v>
      </c>
      <c r="Q3611" s="21" t="s">
        <v>636</v>
      </c>
      <c r="R3611" s="21" t="s">
        <v>637</v>
      </c>
      <c r="S3611" s="3">
        <v>-20</v>
      </c>
      <c r="T3611" s="37"/>
      <c r="U3611" s="21" t="s">
        <v>18</v>
      </c>
      <c r="V3611" s="21" t="str">
        <f>VLOOKUP(P3611,'Customer List'!B:C,2,)</f>
        <v>Faridabad</v>
      </c>
      <c r="W3611" s="38" t="s">
        <v>605</v>
      </c>
      <c r="X3611" s="30">
        <f>IF(OR(R3611 = "PRIYANKA MADAM", R3611 = "DEEPAK", R3611 = "PORTER"),N3611,"")</f>
        <v>45968</v>
      </c>
      <c r="Y3611" s="21">
        <f t="shared" si="373"/>
        <v>0</v>
      </c>
      <c r="Z3611" s="21" t="str">
        <f t="shared" si="374"/>
        <v>Friday</v>
      </c>
      <c r="AA3611" s="21" t="str">
        <f t="shared" si="375"/>
        <v>Friday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x14ac:dyDescent="0.25">
      <c r="A3612" s="21">
        <v>3611</v>
      </c>
      <c r="B3612" s="21" t="s">
        <v>5209</v>
      </c>
      <c r="C3612" s="30">
        <v>45941</v>
      </c>
      <c r="D3612" s="30">
        <v>45948</v>
      </c>
      <c r="E3612" s="47">
        <v>62.3</v>
      </c>
      <c r="F3612" s="47">
        <f t="shared" si="370"/>
        <v>5482.4</v>
      </c>
      <c r="G3612" s="48">
        <f t="shared" si="371"/>
        <v>5482.4</v>
      </c>
      <c r="H3612" s="21">
        <v>420201</v>
      </c>
      <c r="I3612" s="21" t="s">
        <v>1605</v>
      </c>
      <c r="J3612" s="21">
        <v>1</v>
      </c>
      <c r="K3612" s="21">
        <v>1</v>
      </c>
      <c r="L3612" s="21">
        <f t="shared" si="372"/>
        <v>0</v>
      </c>
      <c r="M3612" s="21" t="s">
        <v>5309</v>
      </c>
      <c r="N3612" s="30">
        <v>45955</v>
      </c>
      <c r="O3612" s="48">
        <v>9932.4</v>
      </c>
      <c r="P3612" s="21" t="s">
        <v>4746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73"/>
        <v>2</v>
      </c>
      <c r="Z3612" s="21" t="str">
        <f t="shared" si="374"/>
        <v>Saturday</v>
      </c>
      <c r="AA3612" s="21" t="str">
        <f t="shared" si="375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3612</v>
      </c>
      <c r="B3613" s="21" t="s">
        <v>5209</v>
      </c>
      <c r="C3613" s="30">
        <v>45941</v>
      </c>
      <c r="D3613" s="30">
        <v>45948</v>
      </c>
      <c r="E3613" s="47">
        <v>45.5</v>
      </c>
      <c r="F3613" s="47">
        <f t="shared" si="370"/>
        <v>4004</v>
      </c>
      <c r="G3613" s="48">
        <f t="shared" si="371"/>
        <v>4004</v>
      </c>
      <c r="H3613" s="21">
        <v>420301</v>
      </c>
      <c r="I3613" s="21" t="s">
        <v>2883</v>
      </c>
      <c r="J3613" s="21">
        <v>1</v>
      </c>
      <c r="K3613" s="21">
        <v>1</v>
      </c>
      <c r="L3613" s="21">
        <f t="shared" si="372"/>
        <v>0</v>
      </c>
      <c r="M3613" s="21" t="s">
        <v>5309</v>
      </c>
      <c r="N3613" s="30">
        <v>45955</v>
      </c>
      <c r="O3613" s="48">
        <v>7254</v>
      </c>
      <c r="P3613" s="21" t="s">
        <v>4746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3"/>
        <v>2</v>
      </c>
      <c r="Z3613" s="21" t="str">
        <f t="shared" si="374"/>
        <v>Saturday</v>
      </c>
      <c r="AA3613" s="21" t="str">
        <f t="shared" si="375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3613</v>
      </c>
      <c r="B3614" s="21" t="s">
        <v>5209</v>
      </c>
      <c r="C3614" s="30">
        <v>45941</v>
      </c>
      <c r="D3614" s="30">
        <v>45948</v>
      </c>
      <c r="E3614" s="47">
        <v>21</v>
      </c>
      <c r="F3614" s="47">
        <f t="shared" si="370"/>
        <v>1848</v>
      </c>
      <c r="G3614" s="48">
        <f t="shared" si="371"/>
        <v>1848</v>
      </c>
      <c r="H3614" s="21">
        <v>420403</v>
      </c>
      <c r="I3614" s="21" t="s">
        <v>14</v>
      </c>
      <c r="J3614" s="21">
        <v>1</v>
      </c>
      <c r="K3614" s="21">
        <v>1</v>
      </c>
      <c r="L3614" s="21">
        <f t="shared" si="372"/>
        <v>0</v>
      </c>
      <c r="M3614" s="21" t="s">
        <v>5677</v>
      </c>
      <c r="N3614" s="30">
        <v>45952</v>
      </c>
      <c r="O3614" s="48">
        <v>3192</v>
      </c>
      <c r="P3614" s="21" t="s">
        <v>2170</v>
      </c>
      <c r="Q3614" s="21">
        <v>58157302814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Gujrat</v>
      </c>
      <c r="W3614" s="38"/>
      <c r="X3614" s="30">
        <v>45955</v>
      </c>
      <c r="Y3614" s="21">
        <f t="shared" si="373"/>
        <v>3</v>
      </c>
      <c r="Z3614" s="21" t="str">
        <f t="shared" si="374"/>
        <v>Wednesday</v>
      </c>
      <c r="AA3614" s="21" t="str">
        <f t="shared" si="375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3614</v>
      </c>
      <c r="B3615" s="21" t="s">
        <v>5209</v>
      </c>
      <c r="C3615" s="30">
        <v>45941</v>
      </c>
      <c r="D3615" s="30">
        <v>45948</v>
      </c>
      <c r="E3615" s="47">
        <v>21</v>
      </c>
      <c r="F3615" s="47">
        <f t="shared" si="370"/>
        <v>1848</v>
      </c>
      <c r="G3615" s="48">
        <f t="shared" si="371"/>
        <v>9240</v>
      </c>
      <c r="H3615" s="21">
        <v>420403</v>
      </c>
      <c r="I3615" s="21" t="s">
        <v>14</v>
      </c>
      <c r="J3615" s="21">
        <v>5</v>
      </c>
      <c r="K3615" s="21">
        <v>5</v>
      </c>
      <c r="L3615" s="21">
        <f t="shared" si="372"/>
        <v>0</v>
      </c>
      <c r="M3615" s="21" t="s">
        <v>5301</v>
      </c>
      <c r="N3615" s="30">
        <v>45955</v>
      </c>
      <c r="O3615" s="48">
        <v>17437.5</v>
      </c>
      <c r="P3615" s="21" t="s">
        <v>37</v>
      </c>
      <c r="Q3615" s="54">
        <v>58157405714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Banglore</v>
      </c>
      <c r="W3615" s="38"/>
      <c r="X3615" s="30">
        <v>45957</v>
      </c>
      <c r="Y3615" s="21">
        <f t="shared" si="373"/>
        <v>2</v>
      </c>
      <c r="Z3615" s="21" t="str">
        <f t="shared" si="374"/>
        <v>Saturday</v>
      </c>
      <c r="AA3615" s="21" t="str">
        <f t="shared" si="375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3615</v>
      </c>
      <c r="B3616" s="21" t="s">
        <v>5209</v>
      </c>
      <c r="C3616" s="30">
        <v>45941</v>
      </c>
      <c r="D3616" s="30">
        <v>45948</v>
      </c>
      <c r="E3616" s="47">
        <v>45.5</v>
      </c>
      <c r="F3616" s="47">
        <f t="shared" si="370"/>
        <v>4004</v>
      </c>
      <c r="G3616" s="48">
        <f t="shared" si="371"/>
        <v>4004</v>
      </c>
      <c r="H3616" s="21">
        <v>420601</v>
      </c>
      <c r="I3616" s="21" t="s">
        <v>5197</v>
      </c>
      <c r="J3616" s="21">
        <v>1</v>
      </c>
      <c r="K3616" s="21">
        <v>1</v>
      </c>
      <c r="L3616" s="21">
        <f t="shared" si="372"/>
        <v>0</v>
      </c>
      <c r="M3616" s="21" t="s">
        <v>5309</v>
      </c>
      <c r="N3616" s="30">
        <v>45955</v>
      </c>
      <c r="O3616" s="48">
        <v>7254</v>
      </c>
      <c r="P3616" s="21" t="s">
        <v>4746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73"/>
        <v>2</v>
      </c>
      <c r="Z3616" s="21" t="str">
        <f t="shared" si="374"/>
        <v>Saturday</v>
      </c>
      <c r="AA3616" s="21" t="str">
        <f t="shared" si="375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3616</v>
      </c>
      <c r="B3617" s="21" t="s">
        <v>5209</v>
      </c>
      <c r="C3617" s="30">
        <v>45941</v>
      </c>
      <c r="D3617" s="30">
        <v>45948</v>
      </c>
      <c r="E3617" s="47">
        <v>45.5</v>
      </c>
      <c r="F3617" s="47">
        <f t="shared" si="370"/>
        <v>4004</v>
      </c>
      <c r="G3617" s="48">
        <f t="shared" si="371"/>
        <v>4004</v>
      </c>
      <c r="H3617" s="21">
        <v>420601</v>
      </c>
      <c r="I3617" s="21" t="s">
        <v>5197</v>
      </c>
      <c r="J3617" s="21">
        <v>1</v>
      </c>
      <c r="K3617" s="21">
        <v>1</v>
      </c>
      <c r="L3617" s="21">
        <f t="shared" si="372"/>
        <v>0</v>
      </c>
      <c r="M3617" s="21" t="s">
        <v>5304</v>
      </c>
      <c r="N3617" s="30">
        <v>45955</v>
      </c>
      <c r="O3617" s="48">
        <v>5801.25</v>
      </c>
      <c r="P3617" s="21" t="s">
        <v>1133</v>
      </c>
      <c r="Q3617" s="54">
        <v>58157407534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Kerala</v>
      </c>
      <c r="W3617" s="38"/>
      <c r="X3617" s="30">
        <v>45957</v>
      </c>
      <c r="Y3617" s="21">
        <f t="shared" si="373"/>
        <v>2</v>
      </c>
      <c r="Z3617" s="21" t="str">
        <f t="shared" si="374"/>
        <v>Saturday</v>
      </c>
      <c r="AA3617" s="21" t="str">
        <f t="shared" si="375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3617</v>
      </c>
      <c r="B3618" s="21" t="s">
        <v>5209</v>
      </c>
      <c r="C3618" s="30">
        <v>45941</v>
      </c>
      <c r="D3618" s="30">
        <v>45948</v>
      </c>
      <c r="E3618" s="47">
        <v>37.799999999999997</v>
      </c>
      <c r="F3618" s="47">
        <f t="shared" si="370"/>
        <v>3326.3999999999996</v>
      </c>
      <c r="G3618" s="48">
        <f t="shared" si="371"/>
        <v>3326.3999999999996</v>
      </c>
      <c r="H3618" s="21">
        <v>420701</v>
      </c>
      <c r="I3618" s="21" t="s">
        <v>5198</v>
      </c>
      <c r="J3618" s="21">
        <v>1</v>
      </c>
      <c r="K3618" s="21">
        <v>1</v>
      </c>
      <c r="L3618" s="21">
        <f t="shared" si="372"/>
        <v>0</v>
      </c>
      <c r="M3618" s="21" t="s">
        <v>5575</v>
      </c>
      <c r="N3618" s="30">
        <v>45958</v>
      </c>
      <c r="O3618" s="48">
        <v>5440.5</v>
      </c>
      <c r="P3618" s="21" t="s">
        <v>228</v>
      </c>
      <c r="Q3618" s="21">
        <v>58157517095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Kolkata</v>
      </c>
      <c r="W3618" s="38"/>
      <c r="X3618" s="30">
        <v>45959</v>
      </c>
      <c r="Y3618" s="21">
        <f t="shared" si="373"/>
        <v>1</v>
      </c>
      <c r="Z3618" s="21" t="str">
        <f t="shared" si="374"/>
        <v>Tuesday</v>
      </c>
      <c r="AA3618" s="21" t="str">
        <f t="shared" si="375"/>
        <v>Wednesday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3618</v>
      </c>
      <c r="B3619" s="21" t="s">
        <v>5209</v>
      </c>
      <c r="C3619" s="30">
        <v>45941</v>
      </c>
      <c r="D3619" s="30">
        <v>45948</v>
      </c>
      <c r="E3619" s="47">
        <v>37.799999999999997</v>
      </c>
      <c r="F3619" s="47">
        <f t="shared" si="370"/>
        <v>3326.3999999999996</v>
      </c>
      <c r="G3619" s="48">
        <f t="shared" si="371"/>
        <v>13305.599999999999</v>
      </c>
      <c r="H3619" s="21">
        <v>420701</v>
      </c>
      <c r="I3619" s="21" t="s">
        <v>5198</v>
      </c>
      <c r="J3619" s="21">
        <v>4</v>
      </c>
      <c r="K3619" s="21">
        <v>4</v>
      </c>
      <c r="L3619" s="21">
        <f t="shared" si="372"/>
        <v>0</v>
      </c>
      <c r="M3619" s="21" t="s">
        <v>5659</v>
      </c>
      <c r="N3619" s="30">
        <v>45958</v>
      </c>
      <c r="O3619" s="48">
        <v>15390</v>
      </c>
      <c r="P3619" s="21" t="s">
        <v>254</v>
      </c>
      <c r="Q3619" s="21" t="s">
        <v>636</v>
      </c>
      <c r="R3619" s="21" t="s">
        <v>847</v>
      </c>
      <c r="S3619" s="3">
        <v>4</v>
      </c>
      <c r="T3619" s="37"/>
      <c r="U3619" s="21" t="s">
        <v>18</v>
      </c>
      <c r="V3619" s="21" t="str">
        <f>VLOOKUP(P3619,'Customer List'!B:C,2,)</f>
        <v>Delhi</v>
      </c>
      <c r="W3619" s="38"/>
      <c r="X3619" s="30">
        <f>IF(OR(R3619 = "PRIYANKA MADAM", R3619 = "DEEPAK", R3619 = "PORTER"),N3619,"")</f>
        <v>45958</v>
      </c>
      <c r="Y3619" s="21">
        <f t="shared" si="373"/>
        <v>0</v>
      </c>
      <c r="Z3619" s="21" t="str">
        <f t="shared" si="374"/>
        <v>Tuesday</v>
      </c>
      <c r="AA3619" s="21" t="str">
        <f t="shared" si="375"/>
        <v>Tuesday</v>
      </c>
      <c r="AB3619" s="21" t="str">
        <f>VLOOKUP(U3619,'Currency Sheet'!A:C,3,)</f>
        <v>DOLLAR</v>
      </c>
      <c r="AC3619" s="42" t="str">
        <f>VLOOKUP(P3619,'Customer List'!B:D,3,)</f>
        <v>Local</v>
      </c>
    </row>
    <row r="3620" spans="1:29" x14ac:dyDescent="0.25">
      <c r="A3620" s="21">
        <v>3619</v>
      </c>
      <c r="B3620" s="21" t="s">
        <v>5209</v>
      </c>
      <c r="C3620" s="30">
        <v>45941</v>
      </c>
      <c r="D3620" s="30">
        <v>45948</v>
      </c>
      <c r="E3620" s="47">
        <v>160.30000000000001</v>
      </c>
      <c r="F3620" s="47">
        <f t="shared" si="370"/>
        <v>14106.400000000001</v>
      </c>
      <c r="G3620" s="48">
        <f t="shared" si="371"/>
        <v>211596.00000000003</v>
      </c>
      <c r="H3620" s="21">
        <v>422302</v>
      </c>
      <c r="I3620" s="21" t="s">
        <v>1503</v>
      </c>
      <c r="J3620" s="21">
        <v>15</v>
      </c>
      <c r="K3620" s="21">
        <v>15</v>
      </c>
      <c r="L3620" s="21">
        <f t="shared" si="372"/>
        <v>0</v>
      </c>
      <c r="M3620" s="21" t="s">
        <v>5589</v>
      </c>
      <c r="N3620" s="30">
        <v>45952</v>
      </c>
      <c r="O3620" s="48">
        <v>326325</v>
      </c>
      <c r="P3620" s="21" t="s">
        <v>621</v>
      </c>
      <c r="Q3620" s="21">
        <v>58157301145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Hyderabad</v>
      </c>
      <c r="W3620" s="38"/>
      <c r="X3620" s="30">
        <v>45953</v>
      </c>
      <c r="Y3620" s="21">
        <f t="shared" si="373"/>
        <v>1</v>
      </c>
      <c r="Z3620" s="21" t="str">
        <f t="shared" si="374"/>
        <v>Wednesday</v>
      </c>
      <c r="AA3620" s="21" t="str">
        <f t="shared" si="375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3620</v>
      </c>
      <c r="B3621" s="21" t="s">
        <v>5209</v>
      </c>
      <c r="C3621" s="30">
        <v>45941</v>
      </c>
      <c r="D3621" s="30">
        <v>45948</v>
      </c>
      <c r="E3621" s="47">
        <v>160.30000000000001</v>
      </c>
      <c r="F3621" s="47">
        <f t="shared" si="370"/>
        <v>14106.400000000001</v>
      </c>
      <c r="G3621" s="48">
        <f t="shared" si="371"/>
        <v>42319.200000000004</v>
      </c>
      <c r="H3621" s="21">
        <v>422302</v>
      </c>
      <c r="I3621" s="21" t="s">
        <v>1503</v>
      </c>
      <c r="J3621" s="21">
        <v>3</v>
      </c>
      <c r="K3621" s="21">
        <v>3</v>
      </c>
      <c r="L3621" s="21">
        <f t="shared" si="372"/>
        <v>0</v>
      </c>
      <c r="M3621" s="21" t="s">
        <v>5699</v>
      </c>
      <c r="N3621" s="30">
        <v>45952</v>
      </c>
      <c r="O3621" s="48">
        <v>74539.5</v>
      </c>
      <c r="P3621" s="21" t="s">
        <v>2170</v>
      </c>
      <c r="Q3621" s="21">
        <v>58157302814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Gujrat</v>
      </c>
      <c r="W3621" s="38"/>
      <c r="X3621" s="30">
        <v>45955</v>
      </c>
      <c r="Y3621" s="21">
        <f t="shared" si="373"/>
        <v>3</v>
      </c>
      <c r="Z3621" s="21" t="str">
        <f t="shared" si="374"/>
        <v>Wednesday</v>
      </c>
      <c r="AA3621" s="21" t="str">
        <f t="shared" si="375"/>
        <v>Saturday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3621</v>
      </c>
      <c r="B3622" s="21" t="s">
        <v>5209</v>
      </c>
      <c r="C3622" s="30">
        <v>45941</v>
      </c>
      <c r="D3622" s="30">
        <v>45948</v>
      </c>
      <c r="E3622" s="47">
        <v>160.30000000000001</v>
      </c>
      <c r="F3622" s="47">
        <f t="shared" si="370"/>
        <v>14106.400000000001</v>
      </c>
      <c r="G3622" s="48">
        <f t="shared" si="371"/>
        <v>28212.800000000003</v>
      </c>
      <c r="H3622" s="21">
        <v>422302</v>
      </c>
      <c r="I3622" s="21" t="s">
        <v>1503</v>
      </c>
      <c r="J3622" s="21">
        <v>2</v>
      </c>
      <c r="K3622" s="21">
        <v>2</v>
      </c>
      <c r="L3622" s="21">
        <f t="shared" si="372"/>
        <v>0</v>
      </c>
      <c r="M3622" s="21" t="s">
        <v>5582</v>
      </c>
      <c r="N3622" s="30">
        <v>45952</v>
      </c>
      <c r="O3622" s="48">
        <v>46693</v>
      </c>
      <c r="P3622" s="21" t="s">
        <v>2046</v>
      </c>
      <c r="Q3622" s="21">
        <v>58157302394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Banglore</v>
      </c>
      <c r="W3622" s="38"/>
      <c r="X3622" s="30">
        <v>45953</v>
      </c>
      <c r="Y3622" s="21">
        <f t="shared" si="373"/>
        <v>1</v>
      </c>
      <c r="Z3622" s="21" t="str">
        <f t="shared" si="374"/>
        <v>Wednesday</v>
      </c>
      <c r="AA3622" s="21" t="str">
        <f t="shared" si="375"/>
        <v>Thursday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3622</v>
      </c>
      <c r="B3623" s="21" t="s">
        <v>5209</v>
      </c>
      <c r="C3623" s="30">
        <v>45941</v>
      </c>
      <c r="D3623" s="30">
        <v>45948</v>
      </c>
      <c r="E3623" s="47">
        <v>53.9</v>
      </c>
      <c r="F3623" s="47">
        <f t="shared" si="370"/>
        <v>4743.2</v>
      </c>
      <c r="G3623" s="48">
        <f t="shared" si="371"/>
        <v>4743.2</v>
      </c>
      <c r="H3623" s="21">
        <v>422501</v>
      </c>
      <c r="I3623" s="21" t="s">
        <v>4818</v>
      </c>
      <c r="J3623" s="21">
        <v>1</v>
      </c>
      <c r="K3623" s="21">
        <v>1</v>
      </c>
      <c r="L3623" s="21">
        <f t="shared" si="372"/>
        <v>0</v>
      </c>
      <c r="M3623" s="21" t="s">
        <v>5309</v>
      </c>
      <c r="N3623" s="30">
        <v>45955</v>
      </c>
      <c r="O3623" s="48">
        <v>8593.2000000000007</v>
      </c>
      <c r="P3623" s="21" t="s">
        <v>4746</v>
      </c>
      <c r="Q3623" s="54">
        <v>58157406311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Pune</v>
      </c>
      <c r="W3623" s="38"/>
      <c r="X3623" s="30">
        <v>45957</v>
      </c>
      <c r="Y3623" s="21">
        <f t="shared" si="373"/>
        <v>2</v>
      </c>
      <c r="Z3623" s="21" t="str">
        <f t="shared" si="374"/>
        <v>Saturday</v>
      </c>
      <c r="AA3623" s="21" t="str">
        <f t="shared" si="375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3623</v>
      </c>
      <c r="B3624" s="21" t="s">
        <v>5209</v>
      </c>
      <c r="C3624" s="30">
        <v>45941</v>
      </c>
      <c r="D3624" s="30">
        <v>45948</v>
      </c>
      <c r="E3624" s="47">
        <v>62.3</v>
      </c>
      <c r="F3624" s="47">
        <f t="shared" si="370"/>
        <v>5482.4</v>
      </c>
      <c r="G3624" s="48">
        <f t="shared" si="371"/>
        <v>27412</v>
      </c>
      <c r="H3624" s="21">
        <v>423101</v>
      </c>
      <c r="I3624" s="21" t="s">
        <v>1265</v>
      </c>
      <c r="J3624" s="21">
        <v>5</v>
      </c>
      <c r="K3624" s="21">
        <v>5</v>
      </c>
      <c r="L3624" s="21">
        <f t="shared" si="372"/>
        <v>0</v>
      </c>
      <c r="M3624" s="21" t="s">
        <v>5313</v>
      </c>
      <c r="N3624" s="30">
        <v>45955</v>
      </c>
      <c r="O3624" s="48">
        <v>48282.5</v>
      </c>
      <c r="P3624" s="21" t="s">
        <v>2170</v>
      </c>
      <c r="Q3624" s="54">
        <v>58157406090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45957</v>
      </c>
      <c r="Y3624" s="21">
        <f t="shared" si="373"/>
        <v>2</v>
      </c>
      <c r="Z3624" s="21" t="str">
        <f t="shared" si="374"/>
        <v>Saturday</v>
      </c>
      <c r="AA3624" s="21" t="str">
        <f t="shared" si="375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3624</v>
      </c>
      <c r="B3625" s="21" t="s">
        <v>5209</v>
      </c>
      <c r="C3625" s="30">
        <v>45941</v>
      </c>
      <c r="D3625" s="30">
        <v>45948</v>
      </c>
      <c r="E3625" s="47">
        <v>234.5</v>
      </c>
      <c r="F3625" s="47">
        <f t="shared" si="370"/>
        <v>20636</v>
      </c>
      <c r="G3625" s="48">
        <f t="shared" si="371"/>
        <v>61908</v>
      </c>
      <c r="H3625" s="21">
        <v>423102</v>
      </c>
      <c r="I3625" s="21" t="s">
        <v>1265</v>
      </c>
      <c r="J3625" s="21">
        <v>3</v>
      </c>
      <c r="K3625" s="21">
        <v>3</v>
      </c>
      <c r="L3625" s="21">
        <f t="shared" si="372"/>
        <v>0</v>
      </c>
      <c r="M3625" s="21" t="s">
        <v>5659</v>
      </c>
      <c r="N3625" s="30">
        <v>45958</v>
      </c>
      <c r="O3625" s="48">
        <v>71606.25</v>
      </c>
      <c r="P3625" s="21" t="s">
        <v>254</v>
      </c>
      <c r="Q3625" s="21" t="s">
        <v>636</v>
      </c>
      <c r="R3625" s="21" t="s">
        <v>847</v>
      </c>
      <c r="S3625" s="3">
        <v>-20</v>
      </c>
      <c r="T3625" s="37"/>
      <c r="U3625" s="21" t="s">
        <v>18</v>
      </c>
      <c r="V3625" s="21" t="str">
        <f>VLOOKUP(P3625,'Customer List'!B:C,2,)</f>
        <v>Delhi</v>
      </c>
      <c r="W3625" s="38"/>
      <c r="X3625" s="30">
        <f>IF(OR(R3625 = "PRIYANKA MADAM", R3625 = "DEEPAK", R3625 = "PORTER"),N3625,"")</f>
        <v>45958</v>
      </c>
      <c r="Y3625" s="21">
        <f t="shared" si="373"/>
        <v>0</v>
      </c>
      <c r="Z3625" s="21" t="str">
        <f t="shared" si="374"/>
        <v>Tuesday</v>
      </c>
      <c r="AA3625" s="21" t="str">
        <f t="shared" si="375"/>
        <v>Tuesday</v>
      </c>
      <c r="AB3625" s="21" t="str">
        <f>VLOOKUP(U3625,'Currency Sheet'!A:C,3,)</f>
        <v>DOLLAR</v>
      </c>
      <c r="AC3625" s="42" t="str">
        <f>VLOOKUP(P3625,'Customer List'!B:D,3,)</f>
        <v>Local</v>
      </c>
    </row>
    <row r="3626" spans="1:29" x14ac:dyDescent="0.25">
      <c r="A3626" s="21">
        <v>3625</v>
      </c>
      <c r="B3626" s="21" t="s">
        <v>5209</v>
      </c>
      <c r="C3626" s="30">
        <v>45941</v>
      </c>
      <c r="D3626" s="30">
        <v>45948</v>
      </c>
      <c r="E3626" s="47">
        <v>62.3</v>
      </c>
      <c r="F3626" s="47">
        <f t="shared" si="370"/>
        <v>5482.4</v>
      </c>
      <c r="G3626" s="48">
        <f t="shared" si="371"/>
        <v>10964.8</v>
      </c>
      <c r="H3626" s="21">
        <v>423105</v>
      </c>
      <c r="I3626" s="21" t="s">
        <v>19</v>
      </c>
      <c r="J3626" s="21">
        <v>2</v>
      </c>
      <c r="K3626" s="21">
        <v>2</v>
      </c>
      <c r="L3626" s="21">
        <f t="shared" si="372"/>
        <v>0</v>
      </c>
      <c r="M3626" s="21" t="s">
        <v>5699</v>
      </c>
      <c r="N3626" s="30">
        <v>45952</v>
      </c>
      <c r="O3626" s="48">
        <v>19313</v>
      </c>
      <c r="P3626" s="21" t="s">
        <v>2170</v>
      </c>
      <c r="Q3626" s="21">
        <v>58157302814</v>
      </c>
      <c r="R3626" s="21" t="s">
        <v>40</v>
      </c>
      <c r="S3626" s="3">
        <v>-20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373"/>
        <v>3</v>
      </c>
      <c r="Z3626" s="21" t="str">
        <f t="shared" si="374"/>
        <v>Wednesday</v>
      </c>
      <c r="AA3626" s="21" t="str">
        <f t="shared" si="375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3626</v>
      </c>
      <c r="B3627" s="21" t="s">
        <v>5209</v>
      </c>
      <c r="C3627" s="30">
        <v>45941</v>
      </c>
      <c r="D3627" s="30">
        <v>45948</v>
      </c>
      <c r="E3627" s="47">
        <v>115.5</v>
      </c>
      <c r="F3627" s="47">
        <f t="shared" si="370"/>
        <v>10164</v>
      </c>
      <c r="G3627" s="48">
        <f t="shared" si="371"/>
        <v>10164</v>
      </c>
      <c r="H3627" s="21">
        <v>424401</v>
      </c>
      <c r="I3627" s="21" t="s">
        <v>1342</v>
      </c>
      <c r="J3627" s="21">
        <v>1</v>
      </c>
      <c r="K3627" s="21">
        <v>1</v>
      </c>
      <c r="L3627" s="21">
        <f t="shared" si="372"/>
        <v>0</v>
      </c>
      <c r="M3627" s="21" t="s">
        <v>5649</v>
      </c>
      <c r="N3627" s="30">
        <v>45952</v>
      </c>
      <c r="O3627" s="48">
        <v>16112.25</v>
      </c>
      <c r="P3627" s="21" t="s">
        <v>2363</v>
      </c>
      <c r="Q3627" s="21">
        <v>58157309626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Hyderabad</v>
      </c>
      <c r="W3627" s="38"/>
      <c r="X3627" s="30">
        <v>45953</v>
      </c>
      <c r="Y3627" s="21">
        <f t="shared" si="373"/>
        <v>1</v>
      </c>
      <c r="Z3627" s="21" t="str">
        <f t="shared" si="374"/>
        <v>Wednesday</v>
      </c>
      <c r="AA3627" s="21" t="str">
        <f t="shared" si="375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3627</v>
      </c>
      <c r="B3628" s="21" t="s">
        <v>5209</v>
      </c>
      <c r="C3628" s="30">
        <v>45941</v>
      </c>
      <c r="D3628" s="30">
        <v>45948</v>
      </c>
      <c r="E3628" s="47">
        <v>16.8</v>
      </c>
      <c r="F3628" s="47">
        <f t="shared" si="370"/>
        <v>1478.4</v>
      </c>
      <c r="G3628" s="48">
        <f t="shared" si="371"/>
        <v>1478.4</v>
      </c>
      <c r="H3628" s="21">
        <v>425501</v>
      </c>
      <c r="I3628" s="21" t="s">
        <v>5199</v>
      </c>
      <c r="J3628" s="21">
        <v>1</v>
      </c>
      <c r="K3628" s="21">
        <v>1</v>
      </c>
      <c r="L3628" s="21">
        <f t="shared" si="372"/>
        <v>0</v>
      </c>
      <c r="M3628" s="21" t="s">
        <v>5309</v>
      </c>
      <c r="N3628" s="30">
        <v>45955</v>
      </c>
      <c r="O3628" s="48">
        <v>2678.4</v>
      </c>
      <c r="P3628" s="21" t="s">
        <v>4746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373"/>
        <v>2</v>
      </c>
      <c r="Z3628" s="21" t="str">
        <f t="shared" si="374"/>
        <v>Saturday</v>
      </c>
      <c r="AA3628" s="21" t="str">
        <f t="shared" si="375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3628</v>
      </c>
      <c r="B3629" s="21" t="s">
        <v>5209</v>
      </c>
      <c r="C3629" s="30">
        <v>45941</v>
      </c>
      <c r="D3629" s="30">
        <v>45948</v>
      </c>
      <c r="E3629" s="47">
        <v>98.7</v>
      </c>
      <c r="F3629" s="47">
        <f t="shared" si="370"/>
        <v>8685.6</v>
      </c>
      <c r="G3629" s="48">
        <f t="shared" si="371"/>
        <v>8685.6</v>
      </c>
      <c r="H3629" s="21">
        <v>426102</v>
      </c>
      <c r="I3629" s="21" t="s">
        <v>1876</v>
      </c>
      <c r="J3629" s="21">
        <v>1</v>
      </c>
      <c r="K3629" s="21">
        <v>1</v>
      </c>
      <c r="L3629" s="21">
        <f t="shared" si="372"/>
        <v>0</v>
      </c>
      <c r="M3629" s="21" t="s">
        <v>5698</v>
      </c>
      <c r="N3629" s="30">
        <v>45952</v>
      </c>
      <c r="O3629" s="48">
        <v>15298.5</v>
      </c>
      <c r="P3629" s="21" t="s">
        <v>2170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73"/>
        <v>3</v>
      </c>
      <c r="Z3629" s="21" t="str">
        <f t="shared" si="374"/>
        <v>Wednesday</v>
      </c>
      <c r="AA3629" s="21" t="str">
        <f t="shared" si="375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3629</v>
      </c>
      <c r="B3630" s="21" t="s">
        <v>5209</v>
      </c>
      <c r="C3630" s="30">
        <v>45941</v>
      </c>
      <c r="D3630" s="30">
        <v>45948</v>
      </c>
      <c r="E3630" s="47">
        <v>87.5</v>
      </c>
      <c r="F3630" s="47">
        <f t="shared" si="370"/>
        <v>7700</v>
      </c>
      <c r="G3630" s="48">
        <f t="shared" si="371"/>
        <v>7700</v>
      </c>
      <c r="H3630" s="21">
        <v>426105</v>
      </c>
      <c r="I3630" s="21" t="s">
        <v>1759</v>
      </c>
      <c r="J3630" s="21">
        <v>1</v>
      </c>
      <c r="K3630" s="21">
        <v>1</v>
      </c>
      <c r="L3630" s="21">
        <f t="shared" si="372"/>
        <v>0</v>
      </c>
      <c r="M3630" s="21" t="s">
        <v>5698</v>
      </c>
      <c r="N3630" s="30">
        <v>45952</v>
      </c>
      <c r="O3630" s="48">
        <v>13562.5</v>
      </c>
      <c r="P3630" s="21" t="s">
        <v>2170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3"/>
        <v>3</v>
      </c>
      <c r="Z3630" s="21" t="str">
        <f t="shared" si="374"/>
        <v>Wednesday</v>
      </c>
      <c r="AA3630" s="21" t="str">
        <f t="shared" si="375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3630</v>
      </c>
      <c r="B3631" s="21" t="s">
        <v>5209</v>
      </c>
      <c r="C3631" s="30">
        <v>45941</v>
      </c>
      <c r="D3631" s="30">
        <v>45948</v>
      </c>
      <c r="E3631" s="47">
        <v>193.2</v>
      </c>
      <c r="F3631" s="47">
        <f t="shared" si="370"/>
        <v>17001.599999999999</v>
      </c>
      <c r="G3631" s="48">
        <f t="shared" si="371"/>
        <v>17001.599999999999</v>
      </c>
      <c r="H3631" s="21">
        <v>426803</v>
      </c>
      <c r="I3631" s="21" t="s">
        <v>1610</v>
      </c>
      <c r="J3631" s="21">
        <v>1</v>
      </c>
      <c r="K3631" s="21">
        <v>1</v>
      </c>
      <c r="L3631" s="21">
        <f t="shared" si="372"/>
        <v>0</v>
      </c>
      <c r="M3631" s="21" t="s">
        <v>5309</v>
      </c>
      <c r="N3631" s="30">
        <v>45955</v>
      </c>
      <c r="O3631" s="48">
        <v>30801.599999999999</v>
      </c>
      <c r="P3631" s="21" t="s">
        <v>4746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73"/>
        <v>2</v>
      </c>
      <c r="Z3631" s="21" t="str">
        <f t="shared" si="374"/>
        <v>Saturday</v>
      </c>
      <c r="AA3631" s="21" t="str">
        <f t="shared" si="375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3631</v>
      </c>
      <c r="B3632" s="21" t="s">
        <v>5209</v>
      </c>
      <c r="C3632" s="30">
        <v>45941</v>
      </c>
      <c r="D3632" s="30">
        <v>45948</v>
      </c>
      <c r="E3632" s="47">
        <v>158.19999999999999</v>
      </c>
      <c r="F3632" s="47">
        <f t="shared" si="370"/>
        <v>13921.599999999999</v>
      </c>
      <c r="G3632" s="48">
        <f t="shared" si="371"/>
        <v>13921.599999999999</v>
      </c>
      <c r="H3632" s="21">
        <v>505008</v>
      </c>
      <c r="I3632" s="21" t="s">
        <v>5200</v>
      </c>
      <c r="J3632" s="21">
        <v>1</v>
      </c>
      <c r="K3632" s="21">
        <v>1</v>
      </c>
      <c r="L3632" s="21">
        <f t="shared" si="372"/>
        <v>0</v>
      </c>
      <c r="M3632" s="21" t="s">
        <v>5649</v>
      </c>
      <c r="N3632" s="30">
        <v>45952</v>
      </c>
      <c r="O3632" s="48">
        <v>22068.9</v>
      </c>
      <c r="P3632" s="21" t="s">
        <v>2363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373"/>
        <v>1</v>
      </c>
      <c r="Z3632" s="21" t="str">
        <f t="shared" si="374"/>
        <v>Wednesday</v>
      </c>
      <c r="AA3632" s="21" t="str">
        <f t="shared" si="375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3632</v>
      </c>
      <c r="B3633" s="21" t="s">
        <v>5209</v>
      </c>
      <c r="C3633" s="30">
        <v>45941</v>
      </c>
      <c r="D3633" s="30">
        <v>45948</v>
      </c>
      <c r="E3633" s="47">
        <v>102.9</v>
      </c>
      <c r="F3633" s="47">
        <f t="shared" si="370"/>
        <v>9055.2000000000007</v>
      </c>
      <c r="G3633" s="48">
        <f t="shared" si="371"/>
        <v>9055.2000000000007</v>
      </c>
      <c r="H3633" s="21">
        <v>570204</v>
      </c>
      <c r="I3633" s="21" t="s">
        <v>5201</v>
      </c>
      <c r="J3633" s="21">
        <v>1</v>
      </c>
      <c r="K3633" s="21">
        <v>1</v>
      </c>
      <c r="L3633" s="21">
        <f t="shared" si="372"/>
        <v>0</v>
      </c>
      <c r="M3633" s="21" t="s">
        <v>5659</v>
      </c>
      <c r="N3633" s="30">
        <v>45958</v>
      </c>
      <c r="O3633" s="48">
        <v>10473.75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73"/>
        <v>0</v>
      </c>
      <c r="Z3633" s="21" t="str">
        <f t="shared" si="374"/>
        <v>Tuesday</v>
      </c>
      <c r="AA3633" s="21" t="str">
        <f t="shared" si="375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x14ac:dyDescent="0.25">
      <c r="A3634" s="21">
        <v>3633</v>
      </c>
      <c r="B3634" s="21" t="s">
        <v>5209</v>
      </c>
      <c r="C3634" s="30">
        <v>45941</v>
      </c>
      <c r="D3634" s="30">
        <v>45948</v>
      </c>
      <c r="E3634" s="47">
        <v>160.30000000000001</v>
      </c>
      <c r="F3634" s="47">
        <f t="shared" si="370"/>
        <v>14106.400000000001</v>
      </c>
      <c r="G3634" s="48">
        <f t="shared" si="371"/>
        <v>14106.400000000001</v>
      </c>
      <c r="H3634" s="21">
        <v>575306</v>
      </c>
      <c r="I3634" s="21" t="s">
        <v>5202</v>
      </c>
      <c r="J3634" s="21">
        <v>1</v>
      </c>
      <c r="K3634" s="21">
        <v>1</v>
      </c>
      <c r="L3634" s="21">
        <f t="shared" si="372"/>
        <v>0</v>
      </c>
      <c r="M3634" s="21" t="s">
        <v>5659</v>
      </c>
      <c r="N3634" s="30">
        <v>45958</v>
      </c>
      <c r="O3634" s="48">
        <v>16316.25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3"/>
        <v>0</v>
      </c>
      <c r="Z3634" s="21" t="str">
        <f t="shared" si="374"/>
        <v>Tuesday</v>
      </c>
      <c r="AA3634" s="21" t="str">
        <f t="shared" si="375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3634</v>
      </c>
      <c r="B3635" s="21" t="s">
        <v>5209</v>
      </c>
      <c r="C3635" s="30">
        <v>45941</v>
      </c>
      <c r="D3635" s="30">
        <v>45948</v>
      </c>
      <c r="E3635" s="47">
        <v>259</v>
      </c>
      <c r="F3635" s="47">
        <f t="shared" si="370"/>
        <v>22792</v>
      </c>
      <c r="G3635" s="48">
        <f t="shared" si="371"/>
        <v>182336</v>
      </c>
      <c r="H3635" s="21">
        <v>626812</v>
      </c>
      <c r="I3635" s="21" t="s">
        <v>5203</v>
      </c>
      <c r="J3635" s="21">
        <v>8</v>
      </c>
      <c r="K3635" s="21">
        <v>8</v>
      </c>
      <c r="L3635" s="21">
        <f t="shared" si="372"/>
        <v>0</v>
      </c>
      <c r="M3635" s="21" t="s">
        <v>5307</v>
      </c>
      <c r="N3635" s="30">
        <v>45955</v>
      </c>
      <c r="O3635" s="48">
        <f>37277.5*8</f>
        <v>298220</v>
      </c>
      <c r="P3635" s="21" t="s">
        <v>2046</v>
      </c>
      <c r="Q3635" s="54">
        <v>58157407696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Banglore</v>
      </c>
      <c r="W3635" s="38"/>
      <c r="X3635" s="30">
        <v>45957</v>
      </c>
      <c r="Y3635" s="21">
        <f t="shared" si="373"/>
        <v>2</v>
      </c>
      <c r="Z3635" s="21" t="str">
        <f t="shared" si="374"/>
        <v>Saturday</v>
      </c>
      <c r="AA3635" s="21" t="str">
        <f t="shared" si="375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x14ac:dyDescent="0.25">
      <c r="A3636" s="21">
        <v>3635</v>
      </c>
      <c r="B3636" s="21" t="s">
        <v>5209</v>
      </c>
      <c r="C3636" s="30">
        <v>45941</v>
      </c>
      <c r="D3636" s="30">
        <v>45948</v>
      </c>
      <c r="E3636" s="47">
        <v>111.3</v>
      </c>
      <c r="F3636" s="47">
        <f t="shared" si="370"/>
        <v>9794.4</v>
      </c>
      <c r="G3636" s="48">
        <f t="shared" si="371"/>
        <v>9794.4</v>
      </c>
      <c r="H3636" s="21">
        <v>633603</v>
      </c>
      <c r="I3636" s="21" t="s">
        <v>5204</v>
      </c>
      <c r="J3636" s="21">
        <v>1</v>
      </c>
      <c r="K3636" s="21">
        <v>1</v>
      </c>
      <c r="L3636" s="21">
        <f t="shared" si="372"/>
        <v>0</v>
      </c>
      <c r="M3636" s="21" t="s">
        <v>5630</v>
      </c>
      <c r="N3636" s="30">
        <v>45952</v>
      </c>
      <c r="O3636" s="48">
        <v>15105</v>
      </c>
      <c r="P3636" s="21" t="s">
        <v>213</v>
      </c>
      <c r="Q3636" s="21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73"/>
        <v>0</v>
      </c>
      <c r="Z3636" s="21" t="str">
        <f t="shared" si="374"/>
        <v>Wednesday</v>
      </c>
      <c r="AA3636" s="21" t="str">
        <f t="shared" si="375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3636</v>
      </c>
      <c r="B3637" s="21" t="s">
        <v>5209</v>
      </c>
      <c r="C3637" s="30">
        <v>45941</v>
      </c>
      <c r="D3637" s="30">
        <v>45948</v>
      </c>
      <c r="E3637" s="47">
        <v>135.80000000000001</v>
      </c>
      <c r="F3637" s="47">
        <f t="shared" si="370"/>
        <v>11950.400000000001</v>
      </c>
      <c r="G3637" s="48">
        <f t="shared" si="371"/>
        <v>11950.400000000001</v>
      </c>
      <c r="H3637" s="21">
        <v>640906</v>
      </c>
      <c r="I3637" s="21" t="s">
        <v>5205</v>
      </c>
      <c r="J3637" s="21">
        <v>1</v>
      </c>
      <c r="K3637" s="21">
        <v>1</v>
      </c>
      <c r="L3637" s="21">
        <f t="shared" si="372"/>
        <v>0</v>
      </c>
      <c r="M3637" s="21" t="s">
        <v>5659</v>
      </c>
      <c r="N3637" s="30">
        <v>45958</v>
      </c>
      <c r="O3637" s="48">
        <v>13822.5</v>
      </c>
      <c r="P3637" s="21" t="s">
        <v>254</v>
      </c>
      <c r="Q3637" s="21" t="s">
        <v>636</v>
      </c>
      <c r="R3637" s="21" t="s">
        <v>847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73"/>
        <v>0</v>
      </c>
      <c r="Z3637" s="21" t="str">
        <f t="shared" si="374"/>
        <v>Tuesday</v>
      </c>
      <c r="AA3637" s="21" t="str">
        <f t="shared" si="375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3637</v>
      </c>
      <c r="B3638" s="21" t="s">
        <v>5209</v>
      </c>
      <c r="C3638" s="30">
        <v>45941</v>
      </c>
      <c r="D3638" s="30">
        <v>45948</v>
      </c>
      <c r="E3638" s="47">
        <v>177.1</v>
      </c>
      <c r="F3638" s="47">
        <f t="shared" si="370"/>
        <v>15584.8</v>
      </c>
      <c r="G3638" s="48">
        <f t="shared" si="371"/>
        <v>15584.8</v>
      </c>
      <c r="H3638" s="21">
        <v>640914</v>
      </c>
      <c r="I3638" s="21" t="s">
        <v>4832</v>
      </c>
      <c r="J3638" s="21">
        <v>1</v>
      </c>
      <c r="K3638" s="21">
        <v>1</v>
      </c>
      <c r="L3638" s="21">
        <f t="shared" si="372"/>
        <v>0</v>
      </c>
      <c r="M3638" s="21" t="s">
        <v>5630</v>
      </c>
      <c r="N3638" s="30">
        <v>45952</v>
      </c>
      <c r="O3638" s="48">
        <v>24035</v>
      </c>
      <c r="P3638" s="21" t="s">
        <v>213</v>
      </c>
      <c r="Q3638" s="21" t="s">
        <v>1127</v>
      </c>
      <c r="R3638" s="21" t="s">
        <v>2037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45952</v>
      </c>
      <c r="Y3638" s="21">
        <f t="shared" si="373"/>
        <v>0</v>
      </c>
      <c r="Z3638" s="21" t="str">
        <f t="shared" si="374"/>
        <v>Wednesday</v>
      </c>
      <c r="AA3638" s="21" t="str">
        <f t="shared" si="375"/>
        <v>Wednesday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x14ac:dyDescent="0.25">
      <c r="A3639" s="21">
        <v>3638</v>
      </c>
      <c r="B3639" s="21" t="s">
        <v>5209</v>
      </c>
      <c r="C3639" s="30">
        <v>45941</v>
      </c>
      <c r="D3639" s="30">
        <v>45948</v>
      </c>
      <c r="E3639" s="47">
        <v>177.1</v>
      </c>
      <c r="F3639" s="47">
        <f t="shared" si="370"/>
        <v>15584.8</v>
      </c>
      <c r="G3639" s="48">
        <f t="shared" si="371"/>
        <v>15584.8</v>
      </c>
      <c r="H3639" s="21">
        <v>640914</v>
      </c>
      <c r="I3639" s="21" t="s">
        <v>4832</v>
      </c>
      <c r="J3639" s="21">
        <v>1</v>
      </c>
      <c r="K3639" s="21">
        <v>1</v>
      </c>
      <c r="L3639" s="21">
        <f t="shared" si="372"/>
        <v>0</v>
      </c>
      <c r="M3639" s="21" t="s">
        <v>5680</v>
      </c>
      <c r="N3639" s="30">
        <v>45952</v>
      </c>
      <c r="O3639" s="48">
        <v>27450.5</v>
      </c>
      <c r="P3639" s="21" t="s">
        <v>2170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73"/>
        <v>3</v>
      </c>
      <c r="Z3639" s="21" t="str">
        <f t="shared" si="374"/>
        <v>Wednesday</v>
      </c>
      <c r="AA3639" s="21" t="str">
        <f t="shared" si="375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3639</v>
      </c>
      <c r="B3640" s="21" t="s">
        <v>5209</v>
      </c>
      <c r="C3640" s="30">
        <v>45941</v>
      </c>
      <c r="D3640" s="30">
        <v>45948</v>
      </c>
      <c r="E3640" s="47">
        <v>177.1</v>
      </c>
      <c r="F3640" s="47">
        <f t="shared" si="370"/>
        <v>15584.8</v>
      </c>
      <c r="G3640" s="48">
        <f t="shared" si="371"/>
        <v>15584.8</v>
      </c>
      <c r="H3640" s="21">
        <v>640914</v>
      </c>
      <c r="I3640" s="21" t="s">
        <v>4832</v>
      </c>
      <c r="J3640" s="21">
        <v>1</v>
      </c>
      <c r="K3640" s="21">
        <v>1</v>
      </c>
      <c r="L3640" s="21">
        <f t="shared" si="372"/>
        <v>0</v>
      </c>
      <c r="M3640" s="21" t="s">
        <v>5697</v>
      </c>
      <c r="N3640" s="30">
        <v>45952</v>
      </c>
      <c r="O3640" s="48">
        <v>27450.5</v>
      </c>
      <c r="P3640" s="21" t="s">
        <v>2170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3"/>
        <v>3</v>
      </c>
      <c r="Z3640" s="21" t="str">
        <f t="shared" si="374"/>
        <v>Wednesday</v>
      </c>
      <c r="AA3640" s="21" t="str">
        <f t="shared" si="375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3640</v>
      </c>
      <c r="B3641" s="21" t="s">
        <v>5209</v>
      </c>
      <c r="C3641" s="30">
        <v>45941</v>
      </c>
      <c r="D3641" s="30">
        <v>45948</v>
      </c>
      <c r="E3641" s="47">
        <v>1232.7</v>
      </c>
      <c r="F3641" s="47">
        <f t="shared" si="370"/>
        <v>108477.6</v>
      </c>
      <c r="G3641" s="48">
        <f t="shared" si="371"/>
        <v>108477.6</v>
      </c>
      <c r="H3641" s="21">
        <v>740809</v>
      </c>
      <c r="I3641" s="21" t="s">
        <v>4834</v>
      </c>
      <c r="J3641" s="21">
        <v>1</v>
      </c>
      <c r="K3641" s="21">
        <v>1</v>
      </c>
      <c r="L3641" s="21">
        <f t="shared" si="372"/>
        <v>0</v>
      </c>
      <c r="M3641" s="21" t="s">
        <v>5663</v>
      </c>
      <c r="N3641" s="30">
        <v>45952</v>
      </c>
      <c r="O3641" s="48">
        <v>191069</v>
      </c>
      <c r="P3641" s="21" t="s">
        <v>630</v>
      </c>
      <c r="Q3641" s="21">
        <v>58157309954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Telangana</v>
      </c>
      <c r="W3641" s="38"/>
      <c r="X3641" s="30">
        <v>45953</v>
      </c>
      <c r="Y3641" s="21">
        <f t="shared" si="373"/>
        <v>1</v>
      </c>
      <c r="Z3641" s="21" t="str">
        <f t="shared" si="374"/>
        <v>Wednesday</v>
      </c>
      <c r="AA3641" s="21" t="str">
        <f t="shared" si="375"/>
        <v>Thursday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370</v>
      </c>
      <c r="F3642" s="47">
        <f t="shared" si="370"/>
        <v>32560</v>
      </c>
      <c r="G3642" s="48">
        <f t="shared" si="371"/>
        <v>65120</v>
      </c>
      <c r="H3642" s="21" t="s">
        <v>2345</v>
      </c>
      <c r="I3642" s="21"/>
      <c r="J3642" s="21">
        <v>2</v>
      </c>
      <c r="K3642" s="21">
        <v>2</v>
      </c>
      <c r="L3642" s="21">
        <f t="shared" si="372"/>
        <v>0</v>
      </c>
      <c r="M3642" s="21" t="s">
        <v>5315</v>
      </c>
      <c r="N3642" s="30">
        <v>45955</v>
      </c>
      <c r="O3642" s="48">
        <v>80290</v>
      </c>
      <c r="P3642" s="21" t="s">
        <v>944</v>
      </c>
      <c r="Q3642" s="54">
        <v>58157405526</v>
      </c>
      <c r="R3642" s="21" t="s">
        <v>40</v>
      </c>
      <c r="S3642" s="3">
        <v>-20</v>
      </c>
      <c r="T3642" s="37"/>
      <c r="U3642" s="21" t="s">
        <v>2372</v>
      </c>
      <c r="V3642" s="21" t="str">
        <f>VLOOKUP(P3642,'Customer List'!B:C,2,)</f>
        <v>Banglore</v>
      </c>
      <c r="W3642" s="38"/>
      <c r="X3642" s="30">
        <v>45957</v>
      </c>
      <c r="Y3642" s="21">
        <f t="shared" si="373"/>
        <v>2</v>
      </c>
      <c r="Z3642" s="21" t="str">
        <f t="shared" si="374"/>
        <v>Saturday</v>
      </c>
      <c r="AA3642" s="21" t="str">
        <f t="shared" si="375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3642</v>
      </c>
      <c r="B3643" s="21">
        <v>66753</v>
      </c>
      <c r="C3643" s="30">
        <v>45944</v>
      </c>
      <c r="D3643" s="30">
        <v>45948</v>
      </c>
      <c r="E3643" s="47">
        <v>470</v>
      </c>
      <c r="F3643" s="47">
        <f t="shared" si="370"/>
        <v>41360</v>
      </c>
      <c r="G3643" s="48">
        <f t="shared" si="371"/>
        <v>41360</v>
      </c>
      <c r="H3643" s="21" t="s">
        <v>5289</v>
      </c>
      <c r="I3643" s="21"/>
      <c r="J3643" s="21">
        <v>1</v>
      </c>
      <c r="K3643" s="21">
        <v>1</v>
      </c>
      <c r="L3643" s="21">
        <f t="shared" si="372"/>
        <v>0</v>
      </c>
      <c r="M3643" s="21" t="s">
        <v>5310</v>
      </c>
      <c r="N3643" s="30">
        <v>45955</v>
      </c>
      <c r="O3643" s="48">
        <v>54637.5</v>
      </c>
      <c r="P3643" s="21" t="s">
        <v>4746</v>
      </c>
      <c r="Q3643" s="54">
        <v>58157406311</v>
      </c>
      <c r="R3643" s="21" t="s">
        <v>40</v>
      </c>
      <c r="S3643" s="3">
        <v>-20</v>
      </c>
      <c r="T3643" s="37"/>
      <c r="U3643" s="21" t="s">
        <v>2372</v>
      </c>
      <c r="V3643" s="21" t="str">
        <f>VLOOKUP(P3643,'Customer List'!B:C,2,)</f>
        <v>Pune</v>
      </c>
      <c r="W3643" s="38"/>
      <c r="X3643" s="30">
        <v>45957</v>
      </c>
      <c r="Y3643" s="21">
        <f t="shared" si="373"/>
        <v>2</v>
      </c>
      <c r="Z3643" s="21" t="str">
        <f t="shared" si="374"/>
        <v>Saturday</v>
      </c>
      <c r="AA3643" s="21" t="str">
        <f t="shared" si="375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3643</v>
      </c>
      <c r="B3644" s="21" t="s">
        <v>5294</v>
      </c>
      <c r="C3644" s="30">
        <v>45947</v>
      </c>
      <c r="D3644" s="30">
        <v>45954</v>
      </c>
      <c r="E3644" s="47">
        <v>337.5</v>
      </c>
      <c r="F3644" s="47">
        <f t="shared" si="370"/>
        <v>29700</v>
      </c>
      <c r="G3644" s="48">
        <f t="shared" si="371"/>
        <v>89100</v>
      </c>
      <c r="H3644" s="21" t="s">
        <v>5295</v>
      </c>
      <c r="I3644" s="21"/>
      <c r="J3644" s="21">
        <v>3</v>
      </c>
      <c r="K3644" s="21">
        <v>3</v>
      </c>
      <c r="L3644" s="21">
        <f t="shared" si="372"/>
        <v>0</v>
      </c>
      <c r="M3644" s="21" t="s">
        <v>5686</v>
      </c>
      <c r="N3644" s="30">
        <v>45957</v>
      </c>
      <c r="O3644" s="48">
        <v>63750</v>
      </c>
      <c r="P3644" s="21" t="s">
        <v>625</v>
      </c>
      <c r="Q3644" s="21" t="s">
        <v>636</v>
      </c>
      <c r="R3644" s="21" t="s">
        <v>637</v>
      </c>
      <c r="S3644" s="3">
        <v>4</v>
      </c>
      <c r="T3644" s="37"/>
      <c r="U3644" s="21" t="s">
        <v>5296</v>
      </c>
      <c r="V3644" s="21" t="str">
        <f>VLOOKUP(P3644,'Customer List'!B:C,2,)</f>
        <v>Delhi</v>
      </c>
      <c r="W3644" s="38"/>
      <c r="X3644" s="30">
        <f>IF(OR(R3644 = "PRIYANKA MADAM", R3644 = "DEEPAK", R3644 = "PORTER"),N3644,"")</f>
        <v>45957</v>
      </c>
      <c r="Y3644" s="21">
        <f t="shared" si="373"/>
        <v>0</v>
      </c>
      <c r="Z3644" s="21" t="str">
        <f t="shared" si="374"/>
        <v>Monday</v>
      </c>
      <c r="AA3644" s="21" t="str">
        <f t="shared" si="375"/>
        <v>Monday</v>
      </c>
      <c r="AB3644" s="21" t="str">
        <f>VLOOKUP(U3644,'Currency Sheet'!A:C,3,)</f>
        <v>DOLLAR</v>
      </c>
      <c r="AC3644" s="42" t="str">
        <f>VLOOKUP(P3644,'Customer List'!B:D,3,)</f>
        <v>Local</v>
      </c>
    </row>
    <row r="3645" spans="1:29" x14ac:dyDescent="0.25">
      <c r="A3645" s="21">
        <v>3644</v>
      </c>
      <c r="B3645" s="21" t="s">
        <v>5363</v>
      </c>
      <c r="C3645" s="30">
        <v>45941</v>
      </c>
      <c r="D3645" s="30">
        <v>45954</v>
      </c>
      <c r="E3645" s="47">
        <v>140</v>
      </c>
      <c r="F3645" s="47">
        <f t="shared" si="370"/>
        <v>12320</v>
      </c>
      <c r="G3645" s="48">
        <f t="shared" si="371"/>
        <v>12320</v>
      </c>
      <c r="H3645" s="21" t="s">
        <v>5330</v>
      </c>
      <c r="I3645" s="21" t="s">
        <v>5331</v>
      </c>
      <c r="J3645" s="21">
        <v>1</v>
      </c>
      <c r="K3645" s="21">
        <v>1</v>
      </c>
      <c r="L3645" s="21">
        <f t="shared" si="372"/>
        <v>0</v>
      </c>
      <c r="M3645" s="21" t="s">
        <v>5609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5364</v>
      </c>
      <c r="V3645" s="21" t="str">
        <f>VLOOKUP(P3645,'Customer List'!B:C,2,)</f>
        <v>Odisha</v>
      </c>
      <c r="W3645" s="38"/>
      <c r="X3645" s="30">
        <v>45957</v>
      </c>
      <c r="Y3645" s="21">
        <f t="shared" si="373"/>
        <v>2</v>
      </c>
      <c r="Z3645" s="21" t="str">
        <f t="shared" si="374"/>
        <v>Saturday</v>
      </c>
      <c r="AA3645" s="21" t="str">
        <f t="shared" si="375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3645</v>
      </c>
      <c r="B3646" s="21" t="s">
        <v>5363</v>
      </c>
      <c r="C3646" s="30">
        <v>45941</v>
      </c>
      <c r="D3646" s="30">
        <v>45954</v>
      </c>
      <c r="E3646" s="47">
        <v>140</v>
      </c>
      <c r="F3646" s="47">
        <f t="shared" si="370"/>
        <v>12320</v>
      </c>
      <c r="G3646" s="48">
        <f t="shared" si="371"/>
        <v>12320</v>
      </c>
      <c r="H3646" s="21" t="s">
        <v>5332</v>
      </c>
      <c r="I3646" s="21" t="s">
        <v>5333</v>
      </c>
      <c r="J3646" s="21">
        <v>1</v>
      </c>
      <c r="K3646" s="21">
        <v>1</v>
      </c>
      <c r="L3646" s="21">
        <f t="shared" si="372"/>
        <v>0</v>
      </c>
      <c r="M3646" s="21" t="s">
        <v>5609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5364</v>
      </c>
      <c r="V3646" s="21" t="str">
        <f>VLOOKUP(P3646,'Customer List'!B:C,2,)</f>
        <v>Odisha</v>
      </c>
      <c r="W3646" s="38"/>
      <c r="X3646" s="30">
        <v>45957</v>
      </c>
      <c r="Y3646" s="21">
        <f t="shared" si="373"/>
        <v>2</v>
      </c>
      <c r="Z3646" s="21" t="str">
        <f t="shared" si="374"/>
        <v>Saturday</v>
      </c>
      <c r="AA3646" s="21" t="str">
        <f t="shared" si="375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3646</v>
      </c>
      <c r="B3647" s="21" t="s">
        <v>5363</v>
      </c>
      <c r="C3647" s="30">
        <v>45941</v>
      </c>
      <c r="D3647" s="30">
        <v>45954</v>
      </c>
      <c r="E3647" s="47">
        <v>140</v>
      </c>
      <c r="F3647" s="47">
        <f t="shared" si="370"/>
        <v>12320</v>
      </c>
      <c r="G3647" s="48">
        <f t="shared" si="371"/>
        <v>12320</v>
      </c>
      <c r="H3647" s="21" t="s">
        <v>5334</v>
      </c>
      <c r="I3647" s="21" t="s">
        <v>5335</v>
      </c>
      <c r="J3647" s="21">
        <v>1</v>
      </c>
      <c r="K3647" s="21">
        <v>1</v>
      </c>
      <c r="L3647" s="21">
        <f t="shared" si="372"/>
        <v>0</v>
      </c>
      <c r="M3647" s="21" t="s">
        <v>5609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5364</v>
      </c>
      <c r="V3647" s="21" t="str">
        <f>VLOOKUP(P3647,'Customer List'!B:C,2,)</f>
        <v>Odisha</v>
      </c>
      <c r="W3647" s="38"/>
      <c r="X3647" s="30">
        <v>45957</v>
      </c>
      <c r="Y3647" s="21">
        <f t="shared" si="373"/>
        <v>2</v>
      </c>
      <c r="Z3647" s="21" t="str">
        <f t="shared" si="374"/>
        <v>Saturday</v>
      </c>
      <c r="AA3647" s="21" t="str">
        <f t="shared" si="375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3647</v>
      </c>
      <c r="B3648" s="21" t="s">
        <v>5363</v>
      </c>
      <c r="C3648" s="30">
        <v>45941</v>
      </c>
      <c r="D3648" s="30">
        <v>45954</v>
      </c>
      <c r="E3648" s="47">
        <v>140</v>
      </c>
      <c r="F3648" s="47">
        <f t="shared" si="370"/>
        <v>12320</v>
      </c>
      <c r="G3648" s="48">
        <f t="shared" si="371"/>
        <v>12320</v>
      </c>
      <c r="H3648" s="21" t="s">
        <v>5336</v>
      </c>
      <c r="I3648" s="21" t="s">
        <v>5337</v>
      </c>
      <c r="J3648" s="21">
        <v>1</v>
      </c>
      <c r="K3648" s="21">
        <v>1</v>
      </c>
      <c r="L3648" s="21">
        <f t="shared" si="372"/>
        <v>0</v>
      </c>
      <c r="M3648" s="21" t="s">
        <v>5609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5364</v>
      </c>
      <c r="V3648" s="21" t="str">
        <f>VLOOKUP(P3648,'Customer List'!B:C,2,)</f>
        <v>Odisha</v>
      </c>
      <c r="W3648" s="38"/>
      <c r="X3648" s="30">
        <v>45957</v>
      </c>
      <c r="Y3648" s="21">
        <f t="shared" si="373"/>
        <v>2</v>
      </c>
      <c r="Z3648" s="21" t="str">
        <f t="shared" si="374"/>
        <v>Saturday</v>
      </c>
      <c r="AA3648" s="21" t="str">
        <f t="shared" si="375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3648</v>
      </c>
      <c r="B3649" s="21" t="s">
        <v>5363</v>
      </c>
      <c r="C3649" s="30">
        <v>45941</v>
      </c>
      <c r="D3649" s="30">
        <v>45954</v>
      </c>
      <c r="E3649" s="47">
        <v>140</v>
      </c>
      <c r="F3649" s="47">
        <f t="shared" si="370"/>
        <v>12320</v>
      </c>
      <c r="G3649" s="48">
        <f t="shared" si="371"/>
        <v>12320</v>
      </c>
      <c r="H3649" s="21" t="s">
        <v>5338</v>
      </c>
      <c r="I3649" s="21" t="s">
        <v>5339</v>
      </c>
      <c r="J3649" s="21">
        <v>1</v>
      </c>
      <c r="K3649" s="21">
        <v>1</v>
      </c>
      <c r="L3649" s="21">
        <f t="shared" si="372"/>
        <v>0</v>
      </c>
      <c r="M3649" s="21" t="s">
        <v>5609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5364</v>
      </c>
      <c r="V3649" s="21" t="str">
        <f>VLOOKUP(P3649,'Customer List'!B:C,2,)</f>
        <v>Odisha</v>
      </c>
      <c r="W3649" s="38"/>
      <c r="X3649" s="30">
        <v>45957</v>
      </c>
      <c r="Y3649" s="21">
        <f t="shared" si="373"/>
        <v>2</v>
      </c>
      <c r="Z3649" s="21" t="str">
        <f t="shared" si="374"/>
        <v>Saturday</v>
      </c>
      <c r="AA3649" s="21" t="str">
        <f t="shared" si="375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3649</v>
      </c>
      <c r="B3650" s="21" t="s">
        <v>5363</v>
      </c>
      <c r="C3650" s="30">
        <v>45941</v>
      </c>
      <c r="D3650" s="30">
        <v>45954</v>
      </c>
      <c r="E3650" s="47">
        <v>125</v>
      </c>
      <c r="F3650" s="47">
        <f t="shared" si="370"/>
        <v>11000</v>
      </c>
      <c r="G3650" s="48">
        <f t="shared" si="371"/>
        <v>11000</v>
      </c>
      <c r="H3650" s="21" t="s">
        <v>5340</v>
      </c>
      <c r="I3650" s="21" t="s">
        <v>5341</v>
      </c>
      <c r="J3650" s="21">
        <v>1</v>
      </c>
      <c r="K3650" s="21">
        <v>1</v>
      </c>
      <c r="L3650" s="21">
        <f t="shared" si="372"/>
        <v>0</v>
      </c>
      <c r="M3650" s="21" t="s">
        <v>5609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5364</v>
      </c>
      <c r="V3650" s="21" t="str">
        <f>VLOOKUP(P3650,'Customer List'!B:C,2,)</f>
        <v>Odisha</v>
      </c>
      <c r="W3650" s="38"/>
      <c r="X3650" s="30">
        <v>45957</v>
      </c>
      <c r="Y3650" s="21">
        <f t="shared" si="373"/>
        <v>2</v>
      </c>
      <c r="Z3650" s="21" t="str">
        <f t="shared" si="374"/>
        <v>Saturday</v>
      </c>
      <c r="AA3650" s="21" t="str">
        <f t="shared" si="375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3650</v>
      </c>
      <c r="B3651" s="21" t="s">
        <v>5363</v>
      </c>
      <c r="C3651" s="30">
        <v>45941</v>
      </c>
      <c r="D3651" s="30">
        <v>45954</v>
      </c>
      <c r="E3651" s="47">
        <v>140</v>
      </c>
      <c r="F3651" s="47">
        <f t="shared" ref="F3651:F3715" si="376">IF(AB3651="DOLLAR",E3651*88,E3651)</f>
        <v>12320</v>
      </c>
      <c r="G3651" s="48">
        <f t="shared" ref="G3651:G3715" si="377">F3651*J3651</f>
        <v>12320</v>
      </c>
      <c r="H3651" s="21" t="s">
        <v>3380</v>
      </c>
      <c r="I3651" s="21" t="s">
        <v>5342</v>
      </c>
      <c r="J3651" s="21">
        <v>1</v>
      </c>
      <c r="K3651" s="21">
        <v>1</v>
      </c>
      <c r="L3651" s="21">
        <f t="shared" ref="L3651:L3715" si="378">J3651-K3651</f>
        <v>0</v>
      </c>
      <c r="M3651" s="21" t="s">
        <v>5609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5364</v>
      </c>
      <c r="V3651" s="21" t="str">
        <f>VLOOKUP(P3651,'Customer List'!B:C,2,)</f>
        <v>Odisha</v>
      </c>
      <c r="W3651" s="38"/>
      <c r="X3651" s="30">
        <v>45957</v>
      </c>
      <c r="Y3651" s="21">
        <f t="shared" ref="Y3651:Y3715" si="379">IF(X3651="", "", X3651-N3651)</f>
        <v>2</v>
      </c>
      <c r="Z3651" s="21" t="str">
        <f t="shared" ref="Z3651:Z3715" si="380">IF(N3651="", "", TEXT(N3651, "dddd"))</f>
        <v>Saturday</v>
      </c>
      <c r="AA3651" s="21" t="str">
        <f t="shared" ref="AA3651:AA3715" si="381"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3651</v>
      </c>
      <c r="B3652" s="21" t="s">
        <v>5363</v>
      </c>
      <c r="C3652" s="30">
        <v>45941</v>
      </c>
      <c r="D3652" s="30">
        <v>45954</v>
      </c>
      <c r="E3652" s="47">
        <v>140</v>
      </c>
      <c r="F3652" s="47">
        <f t="shared" si="376"/>
        <v>12320</v>
      </c>
      <c r="G3652" s="48">
        <f t="shared" si="377"/>
        <v>12320</v>
      </c>
      <c r="H3652" s="21" t="s">
        <v>5343</v>
      </c>
      <c r="I3652" s="21" t="s">
        <v>5344</v>
      </c>
      <c r="J3652" s="21">
        <v>1</v>
      </c>
      <c r="K3652" s="21">
        <v>1</v>
      </c>
      <c r="L3652" s="21">
        <f t="shared" si="378"/>
        <v>0</v>
      </c>
      <c r="M3652" s="21" t="s">
        <v>5609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5364</v>
      </c>
      <c r="V3652" s="21" t="str">
        <f>VLOOKUP(P3652,'Customer List'!B:C,2,)</f>
        <v>Odisha</v>
      </c>
      <c r="W3652" s="38"/>
      <c r="X3652" s="30">
        <v>45957</v>
      </c>
      <c r="Y3652" s="21">
        <f t="shared" si="379"/>
        <v>2</v>
      </c>
      <c r="Z3652" s="21" t="str">
        <f t="shared" si="380"/>
        <v>Saturday</v>
      </c>
      <c r="AA3652" s="21" t="str">
        <f t="shared" si="38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3652</v>
      </c>
      <c r="B3653" s="21" t="s">
        <v>5363</v>
      </c>
      <c r="C3653" s="30">
        <v>45941</v>
      </c>
      <c r="D3653" s="30">
        <v>45954</v>
      </c>
      <c r="E3653" s="47">
        <v>140</v>
      </c>
      <c r="F3653" s="47">
        <f t="shared" si="376"/>
        <v>12320</v>
      </c>
      <c r="G3653" s="48">
        <f t="shared" si="377"/>
        <v>12320</v>
      </c>
      <c r="H3653" s="21" t="s">
        <v>5345</v>
      </c>
      <c r="I3653" s="21" t="s">
        <v>5346</v>
      </c>
      <c r="J3653" s="21">
        <v>1</v>
      </c>
      <c r="K3653" s="21">
        <v>1</v>
      </c>
      <c r="L3653" s="21">
        <f t="shared" si="378"/>
        <v>0</v>
      </c>
      <c r="M3653" s="21" t="s">
        <v>5609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5364</v>
      </c>
      <c r="V3653" s="21" t="str">
        <f>VLOOKUP(P3653,'Customer List'!B:C,2,)</f>
        <v>Odisha</v>
      </c>
      <c r="W3653" s="38"/>
      <c r="X3653" s="30">
        <v>45957</v>
      </c>
      <c r="Y3653" s="21">
        <f t="shared" si="379"/>
        <v>2</v>
      </c>
      <c r="Z3653" s="21" t="str">
        <f t="shared" si="380"/>
        <v>Saturday</v>
      </c>
      <c r="AA3653" s="21" t="str">
        <f t="shared" si="38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3653</v>
      </c>
      <c r="B3654" s="21" t="s">
        <v>5363</v>
      </c>
      <c r="C3654" s="30">
        <v>45941</v>
      </c>
      <c r="D3654" s="30">
        <v>45954</v>
      </c>
      <c r="E3654" s="47">
        <v>140</v>
      </c>
      <c r="F3654" s="47">
        <f t="shared" si="376"/>
        <v>12320</v>
      </c>
      <c r="G3654" s="48">
        <f t="shared" si="377"/>
        <v>12320</v>
      </c>
      <c r="H3654" s="21" t="s">
        <v>5347</v>
      </c>
      <c r="I3654" s="21" t="s">
        <v>5348</v>
      </c>
      <c r="J3654" s="21">
        <v>1</v>
      </c>
      <c r="K3654" s="21">
        <v>1</v>
      </c>
      <c r="L3654" s="21">
        <f t="shared" si="378"/>
        <v>0</v>
      </c>
      <c r="M3654" s="21" t="s">
        <v>5609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5364</v>
      </c>
      <c r="V3654" s="21" t="str">
        <f>VLOOKUP(P3654,'Customer List'!B:C,2,)</f>
        <v>Odisha</v>
      </c>
      <c r="W3654" s="38"/>
      <c r="X3654" s="30">
        <v>45957</v>
      </c>
      <c r="Y3654" s="21">
        <f t="shared" si="379"/>
        <v>2</v>
      </c>
      <c r="Z3654" s="21" t="str">
        <f t="shared" si="380"/>
        <v>Saturday</v>
      </c>
      <c r="AA3654" s="21" t="str">
        <f t="shared" si="38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3654</v>
      </c>
      <c r="B3655" s="21" t="s">
        <v>5363</v>
      </c>
      <c r="C3655" s="30">
        <v>45941</v>
      </c>
      <c r="D3655" s="30">
        <v>45954</v>
      </c>
      <c r="E3655" s="47">
        <v>140</v>
      </c>
      <c r="F3655" s="47">
        <f t="shared" si="376"/>
        <v>12320</v>
      </c>
      <c r="G3655" s="48">
        <f t="shared" si="377"/>
        <v>12320</v>
      </c>
      <c r="H3655" s="21" t="s">
        <v>5349</v>
      </c>
      <c r="I3655" s="21" t="s">
        <v>5350</v>
      </c>
      <c r="J3655" s="21">
        <v>1</v>
      </c>
      <c r="K3655" s="21">
        <v>1</v>
      </c>
      <c r="L3655" s="21">
        <f t="shared" si="378"/>
        <v>0</v>
      </c>
      <c r="M3655" s="21" t="s">
        <v>5609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5364</v>
      </c>
      <c r="V3655" s="21" t="str">
        <f>VLOOKUP(P3655,'Customer List'!B:C,2,)</f>
        <v>Odisha</v>
      </c>
      <c r="W3655" s="38"/>
      <c r="X3655" s="30">
        <v>45957</v>
      </c>
      <c r="Y3655" s="21">
        <f t="shared" si="379"/>
        <v>2</v>
      </c>
      <c r="Z3655" s="21" t="str">
        <f t="shared" si="380"/>
        <v>Saturday</v>
      </c>
      <c r="AA3655" s="21" t="str">
        <f t="shared" si="38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3655</v>
      </c>
      <c r="B3656" s="21" t="s">
        <v>5363</v>
      </c>
      <c r="C3656" s="30">
        <v>45941</v>
      </c>
      <c r="D3656" s="30">
        <v>45954</v>
      </c>
      <c r="E3656" s="47">
        <v>140</v>
      </c>
      <c r="F3656" s="47">
        <f t="shared" si="376"/>
        <v>12320</v>
      </c>
      <c r="G3656" s="48">
        <f t="shared" si="377"/>
        <v>12320</v>
      </c>
      <c r="H3656" s="21" t="s">
        <v>5351</v>
      </c>
      <c r="I3656" s="21" t="s">
        <v>5352</v>
      </c>
      <c r="J3656" s="21">
        <v>1</v>
      </c>
      <c r="K3656" s="21">
        <v>1</v>
      </c>
      <c r="L3656" s="21">
        <f t="shared" si="378"/>
        <v>0</v>
      </c>
      <c r="M3656" s="21" t="s">
        <v>5609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5364</v>
      </c>
      <c r="V3656" s="21" t="str">
        <f>VLOOKUP(P3656,'Customer List'!B:C,2,)</f>
        <v>Odisha</v>
      </c>
      <c r="W3656" s="38"/>
      <c r="X3656" s="30">
        <v>45957</v>
      </c>
      <c r="Y3656" s="21">
        <f t="shared" si="379"/>
        <v>2</v>
      </c>
      <c r="Z3656" s="21" t="str">
        <f t="shared" si="380"/>
        <v>Saturday</v>
      </c>
      <c r="AA3656" s="21" t="str">
        <f t="shared" si="38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3656</v>
      </c>
      <c r="B3657" s="21" t="s">
        <v>5363</v>
      </c>
      <c r="C3657" s="30">
        <v>45941</v>
      </c>
      <c r="D3657" s="30">
        <v>45954</v>
      </c>
      <c r="E3657" s="47">
        <v>140</v>
      </c>
      <c r="F3657" s="47">
        <f t="shared" si="376"/>
        <v>12320</v>
      </c>
      <c r="G3657" s="48">
        <f t="shared" si="377"/>
        <v>12320</v>
      </c>
      <c r="H3657" s="21" t="s">
        <v>5353</v>
      </c>
      <c r="I3657" s="21" t="s">
        <v>5354</v>
      </c>
      <c r="J3657" s="21">
        <v>1</v>
      </c>
      <c r="K3657" s="21">
        <v>1</v>
      </c>
      <c r="L3657" s="21">
        <f t="shared" si="378"/>
        <v>0</v>
      </c>
      <c r="M3657" s="21" t="s">
        <v>5609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5364</v>
      </c>
      <c r="V3657" s="21" t="str">
        <f>VLOOKUP(P3657,'Customer List'!B:C,2,)</f>
        <v>Odisha</v>
      </c>
      <c r="W3657" s="38"/>
      <c r="X3657" s="30">
        <v>45957</v>
      </c>
      <c r="Y3657" s="21">
        <f t="shared" si="379"/>
        <v>2</v>
      </c>
      <c r="Z3657" s="21" t="str">
        <f t="shared" si="380"/>
        <v>Saturday</v>
      </c>
      <c r="AA3657" s="21" t="str">
        <f t="shared" si="38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3657</v>
      </c>
      <c r="B3658" s="21" t="s">
        <v>5363</v>
      </c>
      <c r="C3658" s="30">
        <v>45941</v>
      </c>
      <c r="D3658" s="30">
        <v>45954</v>
      </c>
      <c r="E3658" s="47">
        <v>140</v>
      </c>
      <c r="F3658" s="47">
        <f t="shared" si="376"/>
        <v>12320</v>
      </c>
      <c r="G3658" s="48">
        <f t="shared" si="377"/>
        <v>12320</v>
      </c>
      <c r="H3658" s="21" t="s">
        <v>5355</v>
      </c>
      <c r="I3658" s="21" t="s">
        <v>5356</v>
      </c>
      <c r="J3658" s="21">
        <v>1</v>
      </c>
      <c r="K3658" s="21">
        <v>1</v>
      </c>
      <c r="L3658" s="21">
        <f t="shared" si="378"/>
        <v>0</v>
      </c>
      <c r="M3658" s="21" t="s">
        <v>5609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5364</v>
      </c>
      <c r="V3658" s="21" t="str">
        <f>VLOOKUP(P3658,'Customer List'!B:C,2,)</f>
        <v>Odisha</v>
      </c>
      <c r="W3658" s="38"/>
      <c r="X3658" s="30">
        <v>45957</v>
      </c>
      <c r="Y3658" s="21">
        <f t="shared" si="379"/>
        <v>2</v>
      </c>
      <c r="Z3658" s="21" t="str">
        <f t="shared" si="380"/>
        <v>Saturday</v>
      </c>
      <c r="AA3658" s="21" t="str">
        <f t="shared" si="38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3658</v>
      </c>
      <c r="B3659" s="21" t="s">
        <v>5363</v>
      </c>
      <c r="C3659" s="30">
        <v>45941</v>
      </c>
      <c r="D3659" s="30">
        <v>45954</v>
      </c>
      <c r="E3659" s="47">
        <v>140</v>
      </c>
      <c r="F3659" s="47">
        <f t="shared" si="376"/>
        <v>12320</v>
      </c>
      <c r="G3659" s="48">
        <f t="shared" si="377"/>
        <v>12320</v>
      </c>
      <c r="H3659" s="21" t="s">
        <v>5357</v>
      </c>
      <c r="I3659" s="21" t="s">
        <v>5358</v>
      </c>
      <c r="J3659" s="21">
        <v>1</v>
      </c>
      <c r="K3659" s="21">
        <v>1</v>
      </c>
      <c r="L3659" s="21">
        <f t="shared" si="378"/>
        <v>0</v>
      </c>
      <c r="M3659" s="21" t="s">
        <v>5609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5364</v>
      </c>
      <c r="V3659" s="21" t="str">
        <f>VLOOKUP(P3659,'Customer List'!B:C,2,)</f>
        <v>Odisha</v>
      </c>
      <c r="W3659" s="38"/>
      <c r="X3659" s="30">
        <v>45957</v>
      </c>
      <c r="Y3659" s="21">
        <f t="shared" si="379"/>
        <v>2</v>
      </c>
      <c r="Z3659" s="21" t="str">
        <f t="shared" si="380"/>
        <v>Saturday</v>
      </c>
      <c r="AA3659" s="21" t="str">
        <f t="shared" si="38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3659</v>
      </c>
      <c r="B3660" s="21" t="s">
        <v>5363</v>
      </c>
      <c r="C3660" s="30">
        <v>45941</v>
      </c>
      <c r="D3660" s="30">
        <v>45954</v>
      </c>
      <c r="E3660" s="47">
        <v>140</v>
      </c>
      <c r="F3660" s="47">
        <f t="shared" si="376"/>
        <v>12320</v>
      </c>
      <c r="G3660" s="48">
        <f t="shared" si="377"/>
        <v>12320</v>
      </c>
      <c r="H3660" s="21" t="s">
        <v>5359</v>
      </c>
      <c r="I3660" s="21" t="s">
        <v>5360</v>
      </c>
      <c r="J3660" s="21">
        <v>1</v>
      </c>
      <c r="K3660" s="21">
        <v>1</v>
      </c>
      <c r="L3660" s="21">
        <f t="shared" si="378"/>
        <v>0</v>
      </c>
      <c r="M3660" s="21" t="s">
        <v>5609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5364</v>
      </c>
      <c r="V3660" s="21" t="str">
        <f>VLOOKUP(P3660,'Customer List'!B:C,2,)</f>
        <v>Odisha</v>
      </c>
      <c r="W3660" s="38"/>
      <c r="X3660" s="30">
        <v>45957</v>
      </c>
      <c r="Y3660" s="21">
        <f t="shared" si="379"/>
        <v>2</v>
      </c>
      <c r="Z3660" s="21" t="str">
        <f t="shared" si="380"/>
        <v>Saturday</v>
      </c>
      <c r="AA3660" s="21" t="str">
        <f t="shared" si="381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3660</v>
      </c>
      <c r="B3661" s="21" t="s">
        <v>5363</v>
      </c>
      <c r="C3661" s="30">
        <v>45941</v>
      </c>
      <c r="D3661" s="30">
        <v>45954</v>
      </c>
      <c r="E3661" s="47">
        <v>140</v>
      </c>
      <c r="F3661" s="47">
        <f t="shared" si="376"/>
        <v>12320</v>
      </c>
      <c r="G3661" s="48">
        <f t="shared" si="377"/>
        <v>12320</v>
      </c>
      <c r="H3661" s="21" t="s">
        <v>5361</v>
      </c>
      <c r="I3661" s="21" t="s">
        <v>5362</v>
      </c>
      <c r="J3661" s="21">
        <v>1</v>
      </c>
      <c r="K3661" s="21">
        <v>1</v>
      </c>
      <c r="L3661" s="21">
        <f t="shared" si="378"/>
        <v>0</v>
      </c>
      <c r="M3661" s="21" t="s">
        <v>5609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5364</v>
      </c>
      <c r="V3661" s="21" t="str">
        <f>VLOOKUP(P3661,'Customer List'!B:C,2,)</f>
        <v>Odisha</v>
      </c>
      <c r="W3661" s="38"/>
      <c r="X3661" s="30">
        <v>45957</v>
      </c>
      <c r="Y3661" s="21">
        <f t="shared" si="379"/>
        <v>2</v>
      </c>
      <c r="Z3661" s="21" t="str">
        <f t="shared" si="380"/>
        <v>Saturday</v>
      </c>
      <c r="AA3661" s="21" t="str">
        <f t="shared" si="381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3661</v>
      </c>
      <c r="B3662" s="21" t="s">
        <v>5297</v>
      </c>
      <c r="C3662" s="30">
        <v>45946</v>
      </c>
      <c r="D3662" s="30">
        <v>45954</v>
      </c>
      <c r="E3662" s="47">
        <v>1100</v>
      </c>
      <c r="F3662" s="47">
        <f t="shared" si="376"/>
        <v>1100</v>
      </c>
      <c r="G3662" s="48">
        <f t="shared" si="377"/>
        <v>12100</v>
      </c>
      <c r="H3662" s="21">
        <v>1261254</v>
      </c>
      <c r="I3662" s="21" t="s">
        <v>5573</v>
      </c>
      <c r="J3662" s="21">
        <v>11</v>
      </c>
      <c r="K3662" s="21">
        <v>11</v>
      </c>
      <c r="L3662" s="21">
        <f t="shared" si="378"/>
        <v>0</v>
      </c>
      <c r="M3662" s="21" t="s">
        <v>5690</v>
      </c>
      <c r="N3662" s="30">
        <v>45957</v>
      </c>
      <c r="O3662" s="48">
        <v>11000</v>
      </c>
      <c r="P3662" s="21" t="s">
        <v>16</v>
      </c>
      <c r="Q3662" s="21" t="s">
        <v>636</v>
      </c>
      <c r="R3662" s="21" t="s">
        <v>637</v>
      </c>
      <c r="S3662" s="3">
        <v>4</v>
      </c>
      <c r="T3662" s="37"/>
      <c r="U3662" s="21" t="s">
        <v>5299</v>
      </c>
      <c r="V3662" s="21" t="str">
        <f>VLOOKUP(P3662,'Customer List'!B:C,2,)</f>
        <v>Delhi</v>
      </c>
      <c r="W3662" s="38"/>
      <c r="X3662" s="30">
        <f>IF(OR(R3662 = "PRIYANKA MADAM", R3662 = "DEEPAK", R3662 = "PORTER"),N3662,"")</f>
        <v>45957</v>
      </c>
      <c r="Y3662" s="21">
        <f t="shared" si="379"/>
        <v>0</v>
      </c>
      <c r="Z3662" s="21" t="str">
        <f t="shared" si="380"/>
        <v>Monday</v>
      </c>
      <c r="AA3662" s="21" t="str">
        <f t="shared" si="381"/>
        <v>Monday</v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3662</v>
      </c>
      <c r="B3663" s="21" t="s">
        <v>5297</v>
      </c>
      <c r="C3663" s="30">
        <v>45946</v>
      </c>
      <c r="D3663" s="30">
        <v>45954</v>
      </c>
      <c r="E3663" s="47">
        <v>1100</v>
      </c>
      <c r="F3663" s="47">
        <f t="shared" si="376"/>
        <v>1100</v>
      </c>
      <c r="G3663" s="48">
        <f t="shared" si="377"/>
        <v>2200</v>
      </c>
      <c r="H3663" s="21">
        <v>1261254</v>
      </c>
      <c r="I3663" s="21" t="s">
        <v>5573</v>
      </c>
      <c r="J3663" s="21">
        <v>2</v>
      </c>
      <c r="K3663" s="21">
        <v>2</v>
      </c>
      <c r="L3663" s="21">
        <f t="shared" si="378"/>
        <v>0</v>
      </c>
      <c r="M3663" s="21" t="s">
        <v>6367</v>
      </c>
      <c r="N3663" s="30">
        <v>45993</v>
      </c>
      <c r="O3663" s="48">
        <v>0</v>
      </c>
      <c r="P3663" s="21" t="s">
        <v>49</v>
      </c>
      <c r="Q3663" s="21" t="s">
        <v>636</v>
      </c>
      <c r="R3663" s="21" t="s">
        <v>637</v>
      </c>
      <c r="S3663" s="3">
        <v>4</v>
      </c>
      <c r="T3663" s="59"/>
      <c r="U3663" s="21" t="s">
        <v>5299</v>
      </c>
      <c r="V3663" s="21" t="str">
        <f>VLOOKUP(P3663,'Customer List'!B:C,2,)</f>
        <v>Delhi</v>
      </c>
      <c r="W3663" s="38" t="s">
        <v>2025</v>
      </c>
      <c r="X3663" s="30">
        <f>IF(OR(R3663 = "PRIYANKA MADAM", R3663 = "DEEPAK", R3663 = "PORTER"),N3663,"")</f>
        <v>45993</v>
      </c>
      <c r="Y3663" s="21">
        <f t="shared" si="379"/>
        <v>0</v>
      </c>
      <c r="Z3663" s="21" t="str">
        <f t="shared" si="380"/>
        <v>Tuesday</v>
      </c>
      <c r="AA3663" s="21" t="str">
        <f t="shared" si="381"/>
        <v>Tuesday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3663</v>
      </c>
      <c r="B3664" s="21" t="s">
        <v>5297</v>
      </c>
      <c r="C3664" s="30">
        <v>45946</v>
      </c>
      <c r="D3664" s="30">
        <v>45954</v>
      </c>
      <c r="E3664" s="47">
        <v>1100</v>
      </c>
      <c r="F3664" s="47">
        <f t="shared" ref="F3664" si="382">IF(AB3664="DOLLAR",E3664*88,E3664)</f>
        <v>1100</v>
      </c>
      <c r="G3664" s="48">
        <f t="shared" ref="G3664" si="383">F3664*J3664</f>
        <v>1100</v>
      </c>
      <c r="H3664" s="21">
        <v>1261254</v>
      </c>
      <c r="I3664" s="21" t="s">
        <v>5573</v>
      </c>
      <c r="J3664" s="21">
        <v>1</v>
      </c>
      <c r="K3664" s="21"/>
      <c r="L3664" s="21">
        <f t="shared" ref="L3664" si="384">J3664-K3664</f>
        <v>1</v>
      </c>
      <c r="M3664" s="21"/>
      <c r="N3664" s="30"/>
      <c r="O3664" s="48"/>
      <c r="P3664" s="21" t="s">
        <v>2025</v>
      </c>
      <c r="Q3664" s="21"/>
      <c r="R3664" s="21"/>
      <c r="S3664" s="3">
        <v>4</v>
      </c>
      <c r="T3664" s="37"/>
      <c r="U3664" s="21" t="s">
        <v>5299</v>
      </c>
      <c r="V3664" s="21" t="str">
        <f>VLOOKUP(P3664,'Customer List'!B:C,2,)</f>
        <v>STOCK</v>
      </c>
      <c r="W3664" s="38" t="s">
        <v>2025</v>
      </c>
      <c r="X3664" s="30" t="str">
        <f>IF(OR(R3664 = "PRIYANKA MADAM", R3664 = "DEEPAK", R3664 = "PORTER"),N3664,"")</f>
        <v/>
      </c>
      <c r="Y3664" s="21" t="str">
        <f t="shared" ref="Y3664" si="385">IF(X3664="", "", X3664-N3664)</f>
        <v/>
      </c>
      <c r="Z3664" s="21" t="str">
        <f t="shared" ref="Z3664" si="386">IF(N3664="", "", TEXT(N3664, "dddd"))</f>
        <v/>
      </c>
      <c r="AA3664" s="21" t="str">
        <f t="shared" ref="AA3664" si="387">IF(X3664="", "", TEXT(X3664, "dddd"))</f>
        <v/>
      </c>
      <c r="AB3664" s="21" t="str">
        <f>VLOOKUP(U3664,'Currency Sheet'!A:C,3,)</f>
        <v>INR</v>
      </c>
      <c r="AC3664" s="42" t="str">
        <f>VLOOKUP(P3664,'Customer List'!B:D,3,)</f>
        <v>STOCK</v>
      </c>
    </row>
    <row r="3665" spans="1:29" x14ac:dyDescent="0.25">
      <c r="A3665" s="21">
        <v>3664</v>
      </c>
      <c r="B3665" s="21" t="s">
        <v>5297</v>
      </c>
      <c r="C3665" s="30">
        <v>45946</v>
      </c>
      <c r="D3665" s="30">
        <v>45954</v>
      </c>
      <c r="E3665" s="47">
        <v>1100</v>
      </c>
      <c r="F3665" s="47">
        <f t="shared" si="376"/>
        <v>1100</v>
      </c>
      <c r="G3665" s="48">
        <f t="shared" si="377"/>
        <v>1100</v>
      </c>
      <c r="H3665" s="21">
        <v>1261254</v>
      </c>
      <c r="I3665" s="21" t="s">
        <v>5573</v>
      </c>
      <c r="J3665" s="21">
        <v>1</v>
      </c>
      <c r="K3665" s="21">
        <v>1</v>
      </c>
      <c r="L3665" s="21">
        <f t="shared" si="378"/>
        <v>0</v>
      </c>
      <c r="M3665" s="21" t="s">
        <v>3628</v>
      </c>
      <c r="N3665" s="30">
        <v>45955</v>
      </c>
      <c r="O3665" s="48" t="s">
        <v>3628</v>
      </c>
      <c r="P3665" s="21" t="s">
        <v>5643</v>
      </c>
      <c r="Q3665" s="21" t="s">
        <v>636</v>
      </c>
      <c r="R3665" s="21" t="s">
        <v>637</v>
      </c>
      <c r="S3665" s="3">
        <v>4</v>
      </c>
      <c r="T3665" s="37" t="s">
        <v>5701</v>
      </c>
      <c r="U3665" s="21" t="s">
        <v>5299</v>
      </c>
      <c r="V3665" s="21" t="s">
        <v>5700</v>
      </c>
      <c r="W3665" s="38"/>
      <c r="X3665" s="30">
        <f>IF(OR(R3665 = "PRIYANKA MADAM", R3665 = "DEEPAK", R3665 = "PORTER"),N3665,"")</f>
        <v>45955</v>
      </c>
      <c r="Y3665" s="21">
        <f t="shared" si="379"/>
        <v>0</v>
      </c>
      <c r="Z3665" s="21" t="str">
        <f t="shared" si="380"/>
        <v>Saturday</v>
      </c>
      <c r="AA3665" s="21" t="str">
        <f t="shared" si="381"/>
        <v>Saturday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x14ac:dyDescent="0.25">
      <c r="A3666" s="21">
        <v>3665</v>
      </c>
      <c r="B3666" s="21" t="s">
        <v>5298</v>
      </c>
      <c r="C3666" s="30">
        <v>45946</v>
      </c>
      <c r="D3666" s="30">
        <v>45954</v>
      </c>
      <c r="E3666" s="47">
        <f>19101/2</f>
        <v>9550.5</v>
      </c>
      <c r="F3666" s="47">
        <f t="shared" si="376"/>
        <v>9550.5</v>
      </c>
      <c r="G3666" s="48">
        <f t="shared" si="377"/>
        <v>19101</v>
      </c>
      <c r="H3666" s="21">
        <v>194825</v>
      </c>
      <c r="I3666" s="21" t="s">
        <v>2641</v>
      </c>
      <c r="J3666" s="21">
        <v>2</v>
      </c>
      <c r="K3666" s="21">
        <v>2</v>
      </c>
      <c r="L3666" s="21">
        <f t="shared" si="378"/>
        <v>0</v>
      </c>
      <c r="M3666" s="21" t="s">
        <v>5674</v>
      </c>
      <c r="N3666" s="30">
        <v>45957</v>
      </c>
      <c r="O3666" s="48">
        <v>22147.200000000001</v>
      </c>
      <c r="P3666" s="21" t="s">
        <v>49</v>
      </c>
      <c r="Q3666" s="21" t="s">
        <v>636</v>
      </c>
      <c r="R3666" s="21" t="s">
        <v>637</v>
      </c>
      <c r="S3666" s="3" t="s">
        <v>2051</v>
      </c>
      <c r="T3666" s="37"/>
      <c r="U3666" s="21" t="s">
        <v>5299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379"/>
        <v>0</v>
      </c>
      <c r="Z3666" s="21" t="str">
        <f t="shared" si="380"/>
        <v>Monday</v>
      </c>
      <c r="AA3666" s="21" t="str">
        <f t="shared" si="381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x14ac:dyDescent="0.25">
      <c r="A3667" s="21">
        <v>3666</v>
      </c>
      <c r="B3667" s="21" t="s">
        <v>5327</v>
      </c>
      <c r="C3667" s="30">
        <v>45951</v>
      </c>
      <c r="D3667" s="30">
        <v>45954</v>
      </c>
      <c r="E3667" s="47">
        <v>450.5</v>
      </c>
      <c r="F3667" s="47">
        <f t="shared" si="376"/>
        <v>39644</v>
      </c>
      <c r="G3667" s="48">
        <f t="shared" si="377"/>
        <v>39644</v>
      </c>
      <c r="H3667" s="21" t="s">
        <v>5321</v>
      </c>
      <c r="I3667" s="21" t="s">
        <v>5322</v>
      </c>
      <c r="J3667" s="21">
        <v>1</v>
      </c>
      <c r="K3667" s="21">
        <v>1</v>
      </c>
      <c r="L3667" s="21">
        <f t="shared" si="378"/>
        <v>0</v>
      </c>
      <c r="M3667" s="21" t="s">
        <v>5657</v>
      </c>
      <c r="N3667" s="30">
        <v>45955</v>
      </c>
      <c r="O3667" s="48">
        <v>50085</v>
      </c>
      <c r="P3667" s="21" t="s">
        <v>3560</v>
      </c>
      <c r="Q3667" s="54">
        <v>58157405880</v>
      </c>
      <c r="R3667" s="21" t="s">
        <v>40</v>
      </c>
      <c r="S3667" s="3">
        <v>4</v>
      </c>
      <c r="T3667" s="37"/>
      <c r="U3667" s="21" t="s">
        <v>5105</v>
      </c>
      <c r="V3667" s="21" t="str">
        <f>VLOOKUP(P3667,'Customer List'!B:C,2,)</f>
        <v>JAIPUR</v>
      </c>
      <c r="W3667" s="38"/>
      <c r="X3667" s="30">
        <v>45957</v>
      </c>
      <c r="Y3667" s="21">
        <f t="shared" si="379"/>
        <v>2</v>
      </c>
      <c r="Z3667" s="21" t="str">
        <f t="shared" si="380"/>
        <v>Saturday</v>
      </c>
      <c r="AA3667" s="21" t="str">
        <f t="shared" si="38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3667</v>
      </c>
      <c r="B3668" s="21">
        <v>922572</v>
      </c>
      <c r="C3668" s="30">
        <v>45951</v>
      </c>
      <c r="D3668" s="30">
        <v>45954</v>
      </c>
      <c r="E3668" s="47">
        <v>314.5</v>
      </c>
      <c r="F3668" s="47">
        <f t="shared" si="376"/>
        <v>27676</v>
      </c>
      <c r="G3668" s="48">
        <f t="shared" si="377"/>
        <v>27676</v>
      </c>
      <c r="H3668" s="21" t="s">
        <v>5323</v>
      </c>
      <c r="I3668" s="21" t="s">
        <v>5324</v>
      </c>
      <c r="J3668" s="21">
        <v>1</v>
      </c>
      <c r="K3668" s="21">
        <v>1</v>
      </c>
      <c r="L3668" s="21">
        <f t="shared" si="378"/>
        <v>0</v>
      </c>
      <c r="M3668" s="21" t="s">
        <v>5638</v>
      </c>
      <c r="N3668" s="30">
        <v>45961</v>
      </c>
      <c r="O3668" s="48">
        <v>34965</v>
      </c>
      <c r="P3668" s="21" t="s">
        <v>5329</v>
      </c>
      <c r="Q3668" s="21" t="s">
        <v>636</v>
      </c>
      <c r="R3668" s="21" t="s">
        <v>5564</v>
      </c>
      <c r="S3668" s="3">
        <v>-20</v>
      </c>
      <c r="T3668" s="37"/>
      <c r="U3668" s="21" t="s">
        <v>5105</v>
      </c>
      <c r="V3668" s="21" t="str">
        <f>VLOOKUP(P3668,'Customer List'!B:C,2,)</f>
        <v>DELHI</v>
      </c>
      <c r="W3668" s="38"/>
      <c r="X3668" s="30" t="str">
        <f>IF(OR(R3668 = "PRIYANKA MADAM", R3668 = "DEEPAK", R3668 = "PORTER"),N3668,"")</f>
        <v/>
      </c>
      <c r="Y3668" s="21" t="str">
        <f t="shared" si="379"/>
        <v/>
      </c>
      <c r="Z3668" s="21" t="str">
        <f t="shared" si="380"/>
        <v>Friday</v>
      </c>
      <c r="AA3668" s="21" t="str">
        <f t="shared" si="381"/>
        <v/>
      </c>
      <c r="AB3668" s="21" t="str">
        <f>VLOOKUP(U3668,'Currency Sheet'!A:C,3,)</f>
        <v>DOLLAR</v>
      </c>
      <c r="AC3668" s="42" t="str">
        <f>VLOOKUP(P3668,'Customer List'!B:D,3,)</f>
        <v>Local</v>
      </c>
    </row>
    <row r="3669" spans="1:29" x14ac:dyDescent="0.25">
      <c r="A3669" s="21">
        <v>3668</v>
      </c>
      <c r="B3669" s="21">
        <v>922601</v>
      </c>
      <c r="C3669" s="30">
        <v>45951</v>
      </c>
      <c r="D3669" s="30">
        <v>45954</v>
      </c>
      <c r="E3669" s="47">
        <v>395.25</v>
      </c>
      <c r="F3669" s="47">
        <f t="shared" si="376"/>
        <v>34782</v>
      </c>
      <c r="G3669" s="48">
        <f t="shared" si="377"/>
        <v>34782</v>
      </c>
      <c r="H3669" s="21" t="s">
        <v>5325</v>
      </c>
      <c r="I3669" s="21" t="s">
        <v>5326</v>
      </c>
      <c r="J3669" s="21">
        <v>1</v>
      </c>
      <c r="K3669" s="21">
        <v>1</v>
      </c>
      <c r="L3669" s="21">
        <f t="shared" si="378"/>
        <v>0</v>
      </c>
      <c r="M3669" s="21" t="s">
        <v>5634</v>
      </c>
      <c r="N3669" s="30">
        <v>45955</v>
      </c>
      <c r="O3669" s="48">
        <v>43942</v>
      </c>
      <c r="P3669" s="21" t="s">
        <v>5328</v>
      </c>
      <c r="Q3669" s="54">
        <v>58157408293</v>
      </c>
      <c r="R3669" s="21" t="s">
        <v>40</v>
      </c>
      <c r="S3669" s="3">
        <v>4</v>
      </c>
      <c r="T3669" s="37"/>
      <c r="U3669" s="21" t="s">
        <v>5105</v>
      </c>
      <c r="V3669" s="21" t="str">
        <f>VLOOKUP(P3669,'Customer List'!B:C,2,)</f>
        <v>Kolkata</v>
      </c>
      <c r="W3669" s="38"/>
      <c r="X3669" s="30">
        <v>45957</v>
      </c>
      <c r="Y3669" s="21">
        <f t="shared" si="379"/>
        <v>2</v>
      </c>
      <c r="Z3669" s="21" t="str">
        <f t="shared" si="380"/>
        <v>Saturday</v>
      </c>
      <c r="AA3669" s="21" t="str">
        <f t="shared" si="381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x14ac:dyDescent="0.25">
      <c r="A3670" s="21">
        <v>3669</v>
      </c>
      <c r="B3670" s="21">
        <v>195821</v>
      </c>
      <c r="C3670" s="30">
        <v>45951</v>
      </c>
      <c r="D3670" s="30">
        <v>45954</v>
      </c>
      <c r="E3670" s="47">
        <v>688</v>
      </c>
      <c r="F3670" s="47">
        <f t="shared" si="376"/>
        <v>60544</v>
      </c>
      <c r="G3670" s="48">
        <f t="shared" si="377"/>
        <v>60544</v>
      </c>
      <c r="H3670" s="21" t="s">
        <v>5292</v>
      </c>
      <c r="I3670" s="21"/>
      <c r="J3670" s="21">
        <v>1</v>
      </c>
      <c r="K3670" s="21">
        <v>1</v>
      </c>
      <c r="L3670" s="21">
        <f t="shared" si="378"/>
        <v>0</v>
      </c>
      <c r="M3670" s="21" t="s">
        <v>5308</v>
      </c>
      <c r="N3670" s="30">
        <v>45955</v>
      </c>
      <c r="O3670" s="48">
        <v>106764</v>
      </c>
      <c r="P3670" s="21" t="s">
        <v>332</v>
      </c>
      <c r="Q3670" s="54">
        <v>58157406775</v>
      </c>
      <c r="R3670" s="21" t="s">
        <v>40</v>
      </c>
      <c r="S3670" s="3">
        <v>4</v>
      </c>
      <c r="T3670" s="37"/>
      <c r="U3670" s="21" t="s">
        <v>2371</v>
      </c>
      <c r="V3670" s="21" t="str">
        <f>VLOOKUP(P3670,'Customer List'!B:C,2,)</f>
        <v>Banglore</v>
      </c>
      <c r="W3670" s="38"/>
      <c r="X3670" s="30">
        <v>45957</v>
      </c>
      <c r="Y3670" s="21">
        <f t="shared" si="379"/>
        <v>2</v>
      </c>
      <c r="Z3670" s="21" t="str">
        <f t="shared" si="380"/>
        <v>Saturday</v>
      </c>
      <c r="AA3670" s="21" t="str">
        <f t="shared" si="381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x14ac:dyDescent="0.25">
      <c r="A3671" s="21">
        <v>3670</v>
      </c>
      <c r="B3671" s="21">
        <v>195821</v>
      </c>
      <c r="C3671" s="30">
        <v>45951</v>
      </c>
      <c r="D3671" s="30">
        <v>45954</v>
      </c>
      <c r="E3671" s="47">
        <v>89</v>
      </c>
      <c r="F3671" s="47">
        <f t="shared" si="376"/>
        <v>7832</v>
      </c>
      <c r="G3671" s="48">
        <f t="shared" si="377"/>
        <v>7832</v>
      </c>
      <c r="H3671" s="21" t="s">
        <v>5293</v>
      </c>
      <c r="I3671" s="21"/>
      <c r="J3671" s="21">
        <v>1</v>
      </c>
      <c r="K3671" s="21">
        <v>1</v>
      </c>
      <c r="L3671" s="21">
        <f t="shared" si="378"/>
        <v>0</v>
      </c>
      <c r="M3671" s="21" t="s">
        <v>5308</v>
      </c>
      <c r="N3671" s="30">
        <v>45955</v>
      </c>
      <c r="O3671" s="48">
        <v>13779.5</v>
      </c>
      <c r="P3671" s="21" t="s">
        <v>332</v>
      </c>
      <c r="Q3671" s="54">
        <v>58157406775</v>
      </c>
      <c r="R3671" s="21" t="s">
        <v>40</v>
      </c>
      <c r="S3671" s="3">
        <v>4</v>
      </c>
      <c r="T3671" s="37"/>
      <c r="U3671" s="21" t="s">
        <v>2371</v>
      </c>
      <c r="V3671" s="21" t="str">
        <f>VLOOKUP(P3671,'Customer List'!B:C,2,)</f>
        <v>Banglore</v>
      </c>
      <c r="W3671" s="38"/>
      <c r="X3671" s="30">
        <v>45957</v>
      </c>
      <c r="Y3671" s="21">
        <f t="shared" si="379"/>
        <v>2</v>
      </c>
      <c r="Z3671" s="21" t="str">
        <f t="shared" si="380"/>
        <v>Saturday</v>
      </c>
      <c r="AA3671" s="21" t="str">
        <f t="shared" si="38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3671</v>
      </c>
      <c r="B3672" s="21" t="s">
        <v>5317</v>
      </c>
      <c r="C3672" s="30">
        <v>45944</v>
      </c>
      <c r="D3672" s="30">
        <v>45955</v>
      </c>
      <c r="E3672" s="47">
        <v>28000</v>
      </c>
      <c r="F3672" s="47">
        <f t="shared" si="376"/>
        <v>28000</v>
      </c>
      <c r="G3672" s="48">
        <f t="shared" si="377"/>
        <v>28000</v>
      </c>
      <c r="H3672" s="21" t="s">
        <v>5319</v>
      </c>
      <c r="I3672" s="21"/>
      <c r="J3672" s="21">
        <v>1</v>
      </c>
      <c r="K3672" s="21">
        <v>1</v>
      </c>
      <c r="L3672" s="21">
        <f t="shared" si="378"/>
        <v>0</v>
      </c>
      <c r="M3672" s="21" t="s">
        <v>5672</v>
      </c>
      <c r="N3672" s="30">
        <v>45957</v>
      </c>
      <c r="O3672" s="48">
        <v>26640</v>
      </c>
      <c r="P3672" s="21" t="s">
        <v>49</v>
      </c>
      <c r="Q3672" s="21" t="s">
        <v>636</v>
      </c>
      <c r="R3672" s="21" t="s">
        <v>637</v>
      </c>
      <c r="S3672" s="3" t="s">
        <v>2051</v>
      </c>
      <c r="T3672" s="37"/>
      <c r="U3672" s="21" t="s">
        <v>5318</v>
      </c>
      <c r="V3672" s="21" t="str">
        <f>VLOOKUP(P3672,'Customer List'!B:C,2,)</f>
        <v>Delhi</v>
      </c>
      <c r="W3672" s="38"/>
      <c r="X3672" s="30">
        <f>IF(OR(R3672 = "PRIYANKA MADAM", R3672 = "DEEPAK", R3672 = "PORTER"),N3672,"")</f>
        <v>45957</v>
      </c>
      <c r="Y3672" s="21">
        <f t="shared" si="379"/>
        <v>0</v>
      </c>
      <c r="Z3672" s="21" t="str">
        <f t="shared" si="380"/>
        <v>Monday</v>
      </c>
      <c r="AA3672" s="21" t="str">
        <f t="shared" si="381"/>
        <v>Monday</v>
      </c>
      <c r="AB3672" s="21" t="str">
        <f>VLOOKUP(U3672,'Currency Sheet'!A:C,3,)</f>
        <v>INR</v>
      </c>
      <c r="AC3672" s="42" t="str">
        <f>VLOOKUP(P3672,'Customer List'!B:D,3,)</f>
        <v>Local</v>
      </c>
    </row>
    <row r="3673" spans="1:29" x14ac:dyDescent="0.25">
      <c r="A3673" s="21">
        <v>3672</v>
      </c>
      <c r="B3673" s="21" t="s">
        <v>5317</v>
      </c>
      <c r="C3673" s="30">
        <v>45944</v>
      </c>
      <c r="D3673" s="30">
        <v>45955</v>
      </c>
      <c r="E3673" s="47">
        <v>28000</v>
      </c>
      <c r="F3673" s="47">
        <f t="shared" si="376"/>
        <v>28000</v>
      </c>
      <c r="G3673" s="48">
        <f t="shared" si="377"/>
        <v>28000</v>
      </c>
      <c r="H3673" s="21" t="s">
        <v>5320</v>
      </c>
      <c r="I3673" s="21"/>
      <c r="J3673" s="21">
        <v>1</v>
      </c>
      <c r="K3673" s="21">
        <v>1</v>
      </c>
      <c r="L3673" s="21">
        <f t="shared" si="378"/>
        <v>0</v>
      </c>
      <c r="M3673" s="21" t="s">
        <v>5672</v>
      </c>
      <c r="N3673" s="30">
        <v>45957</v>
      </c>
      <c r="O3673" s="48">
        <v>26640</v>
      </c>
      <c r="P3673" s="21" t="s">
        <v>49</v>
      </c>
      <c r="Q3673" s="21" t="s">
        <v>636</v>
      </c>
      <c r="R3673" s="21" t="s">
        <v>637</v>
      </c>
      <c r="S3673" s="3" t="s">
        <v>2051</v>
      </c>
      <c r="T3673" s="37"/>
      <c r="U3673" s="21" t="s">
        <v>5318</v>
      </c>
      <c r="V3673" s="21" t="str">
        <f>VLOOKUP(P3673,'Customer List'!B:C,2,)</f>
        <v>Delhi</v>
      </c>
      <c r="W3673" s="38"/>
      <c r="X3673" s="30">
        <f>IF(OR(R3673 = "PRIYANKA MADAM", R3673 = "DEEPAK", R3673 = "PORTER"),N3673,"")</f>
        <v>45957</v>
      </c>
      <c r="Y3673" s="21">
        <f t="shared" si="379"/>
        <v>0</v>
      </c>
      <c r="Z3673" s="21" t="str">
        <f t="shared" si="380"/>
        <v>Monday</v>
      </c>
      <c r="AA3673" s="21" t="str">
        <f t="shared" si="381"/>
        <v>Monday</v>
      </c>
      <c r="AB3673" s="21" t="str">
        <f>VLOOKUP(U3673,'Currency Sheet'!A:C,3,)</f>
        <v>INR</v>
      </c>
      <c r="AC3673" s="42" t="str">
        <f>VLOOKUP(P3673,'Customer List'!B:D,3,)</f>
        <v>Local</v>
      </c>
    </row>
    <row r="3674" spans="1:29" x14ac:dyDescent="0.25">
      <c r="A3674" s="21">
        <v>3673</v>
      </c>
      <c r="B3674" s="21">
        <v>90233394</v>
      </c>
      <c r="C3674" s="30">
        <v>45954</v>
      </c>
      <c r="D3674" s="30">
        <v>45957</v>
      </c>
      <c r="E3674" s="47">
        <v>88.9</v>
      </c>
      <c r="F3674" s="47">
        <f t="shared" si="376"/>
        <v>7823.2000000000007</v>
      </c>
      <c r="G3674" s="48">
        <f t="shared" si="377"/>
        <v>7823.2000000000007</v>
      </c>
      <c r="H3674" s="21" t="s">
        <v>5365</v>
      </c>
      <c r="I3674" s="21"/>
      <c r="J3674" s="21">
        <v>1</v>
      </c>
      <c r="K3674" s="21">
        <v>1</v>
      </c>
      <c r="L3674" s="21">
        <f t="shared" si="378"/>
        <v>0</v>
      </c>
      <c r="M3674" s="21" t="s">
        <v>5602</v>
      </c>
      <c r="N3674" s="30">
        <v>45962</v>
      </c>
      <c r="O3674" s="48">
        <v>13335</v>
      </c>
      <c r="P3674" s="21" t="s">
        <v>5367</v>
      </c>
      <c r="Q3674" s="21">
        <v>58157689763</v>
      </c>
      <c r="R3674" s="21" t="s">
        <v>40</v>
      </c>
      <c r="S3674" s="3">
        <v>4</v>
      </c>
      <c r="T3674" s="37"/>
      <c r="U3674" s="21" t="s">
        <v>5043</v>
      </c>
      <c r="V3674" s="21" t="str">
        <f>VLOOKUP(P3674,'Customer List'!B:C,2,)</f>
        <v>Bhopal</v>
      </c>
      <c r="W3674" s="38"/>
      <c r="X3674" s="30">
        <v>45964</v>
      </c>
      <c r="Y3674" s="21">
        <f t="shared" si="379"/>
        <v>2</v>
      </c>
      <c r="Z3674" s="21" t="str">
        <f t="shared" si="380"/>
        <v>Saturday</v>
      </c>
      <c r="AA3674" s="21" t="str">
        <f t="shared" si="381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3674</v>
      </c>
      <c r="B3675" s="21">
        <v>180800</v>
      </c>
      <c r="C3675" s="30">
        <v>45952</v>
      </c>
      <c r="D3675" s="30">
        <v>45957</v>
      </c>
      <c r="E3675" s="47">
        <v>303</v>
      </c>
      <c r="F3675" s="47">
        <f t="shared" si="376"/>
        <v>26664</v>
      </c>
      <c r="G3675" s="48">
        <f t="shared" si="377"/>
        <v>26664</v>
      </c>
      <c r="H3675" s="21" t="s">
        <v>2353</v>
      </c>
      <c r="I3675" s="21" t="s">
        <v>4365</v>
      </c>
      <c r="J3675" s="21">
        <v>1</v>
      </c>
      <c r="K3675" s="21">
        <v>1</v>
      </c>
      <c r="L3675" s="21">
        <f t="shared" si="378"/>
        <v>0</v>
      </c>
      <c r="M3675" s="21" t="s">
        <v>5654</v>
      </c>
      <c r="N3675" s="30">
        <v>45959</v>
      </c>
      <c r="O3675" s="48">
        <v>50715</v>
      </c>
      <c r="P3675" s="21" t="s">
        <v>944</v>
      </c>
      <c r="Q3675" s="21">
        <v>58157547696</v>
      </c>
      <c r="R3675" s="21" t="s">
        <v>40</v>
      </c>
      <c r="S3675" s="3">
        <v>4</v>
      </c>
      <c r="T3675" s="37"/>
      <c r="U3675" s="21" t="s">
        <v>5215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79"/>
        <v>5</v>
      </c>
      <c r="Z3675" s="21" t="str">
        <f t="shared" si="380"/>
        <v>Wednesday</v>
      </c>
      <c r="AA3675" s="21" t="str">
        <f t="shared" si="38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3675</v>
      </c>
      <c r="B3676" s="21">
        <v>180800</v>
      </c>
      <c r="C3676" s="30">
        <v>45952</v>
      </c>
      <c r="D3676" s="30">
        <v>45957</v>
      </c>
      <c r="E3676" s="47">
        <v>584</v>
      </c>
      <c r="F3676" s="47">
        <f t="shared" si="376"/>
        <v>51392</v>
      </c>
      <c r="G3676" s="48">
        <f t="shared" si="377"/>
        <v>102784</v>
      </c>
      <c r="H3676" s="21" t="s">
        <v>434</v>
      </c>
      <c r="I3676" s="21" t="s">
        <v>5370</v>
      </c>
      <c r="J3676" s="21">
        <v>2</v>
      </c>
      <c r="K3676" s="21">
        <v>2</v>
      </c>
      <c r="L3676" s="21">
        <f t="shared" si="378"/>
        <v>0</v>
      </c>
      <c r="M3676" s="21" t="s">
        <v>5664</v>
      </c>
      <c r="N3676" s="30">
        <v>45958</v>
      </c>
      <c r="O3676" s="48">
        <v>133917</v>
      </c>
      <c r="P3676" s="21" t="s">
        <v>3281</v>
      </c>
      <c r="Q3676" s="21">
        <v>58157513433</v>
      </c>
      <c r="R3676" s="21" t="s">
        <v>40</v>
      </c>
      <c r="S3676" s="3">
        <v>4</v>
      </c>
      <c r="T3676" s="37"/>
      <c r="U3676" s="21" t="s">
        <v>5215</v>
      </c>
      <c r="V3676" s="21" t="str">
        <f>VLOOKUP(P3676,'Customer List'!B:C,2,)</f>
        <v>Banglore</v>
      </c>
      <c r="W3676" s="38"/>
      <c r="X3676" s="30">
        <v>45959</v>
      </c>
      <c r="Y3676" s="21">
        <f t="shared" si="379"/>
        <v>1</v>
      </c>
      <c r="Z3676" s="21" t="str">
        <f t="shared" si="380"/>
        <v>Tuesday</v>
      </c>
      <c r="AA3676" s="21" t="str">
        <f t="shared" si="381"/>
        <v>Wednesday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3676</v>
      </c>
      <c r="B3677" s="21">
        <v>21506</v>
      </c>
      <c r="C3677" s="30">
        <v>45954</v>
      </c>
      <c r="D3677" s="30">
        <v>45957</v>
      </c>
      <c r="E3677" s="47">
        <v>135.41</v>
      </c>
      <c r="F3677" s="47">
        <f t="shared" si="376"/>
        <v>11916.08</v>
      </c>
      <c r="G3677" s="48">
        <f t="shared" si="377"/>
        <v>11916.08</v>
      </c>
      <c r="H3677" s="21" t="s">
        <v>5368</v>
      </c>
      <c r="I3677" s="21" t="s">
        <v>5369</v>
      </c>
      <c r="J3677" s="21">
        <v>1</v>
      </c>
      <c r="K3677" s="21">
        <v>1</v>
      </c>
      <c r="L3677" s="21">
        <f t="shared" si="378"/>
        <v>0</v>
      </c>
      <c r="M3677" s="21" t="s">
        <v>5598</v>
      </c>
      <c r="N3677" s="30">
        <v>45958</v>
      </c>
      <c r="O3677" s="48">
        <v>16764.8</v>
      </c>
      <c r="P3677" s="21" t="s">
        <v>4429</v>
      </c>
      <c r="Q3677" s="21">
        <v>58157514450</v>
      </c>
      <c r="R3677" s="21" t="s">
        <v>40</v>
      </c>
      <c r="S3677" s="3" t="s">
        <v>299</v>
      </c>
      <c r="T3677" s="37"/>
      <c r="U3677" s="21" t="s">
        <v>611</v>
      </c>
      <c r="V3677" s="21" t="str">
        <f>VLOOKUP(P3677,'Customer List'!B:C,2,)</f>
        <v>Hyderabad</v>
      </c>
      <c r="W3677" s="38"/>
      <c r="X3677" s="30">
        <v>45961</v>
      </c>
      <c r="Y3677" s="21">
        <f t="shared" si="379"/>
        <v>3</v>
      </c>
      <c r="Z3677" s="21" t="str">
        <f t="shared" si="380"/>
        <v>Tuesday</v>
      </c>
      <c r="AA3677" s="21" t="str">
        <f t="shared" si="381"/>
        <v>Friday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3677</v>
      </c>
      <c r="B3678" s="21" t="s">
        <v>5419</v>
      </c>
      <c r="C3678" s="30">
        <v>45951</v>
      </c>
      <c r="D3678" s="30">
        <v>45958</v>
      </c>
      <c r="E3678" s="47">
        <v>56.4</v>
      </c>
      <c r="F3678" s="47">
        <f t="shared" si="376"/>
        <v>4963.2</v>
      </c>
      <c r="G3678" s="48">
        <f t="shared" si="377"/>
        <v>9926.4</v>
      </c>
      <c r="H3678" s="21">
        <v>100213</v>
      </c>
      <c r="I3678" s="21" t="s">
        <v>4747</v>
      </c>
      <c r="J3678" s="21">
        <v>2</v>
      </c>
      <c r="K3678" s="21">
        <v>2</v>
      </c>
      <c r="L3678" s="21">
        <f t="shared" si="378"/>
        <v>0</v>
      </c>
      <c r="M3678" s="21" t="s">
        <v>5665</v>
      </c>
      <c r="N3678" s="30">
        <v>45962</v>
      </c>
      <c r="O3678" s="48">
        <v>20980.799999999999</v>
      </c>
      <c r="P3678" s="21" t="s">
        <v>5420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9"/>
        <v>2</v>
      </c>
      <c r="Z3678" s="21" t="str">
        <f t="shared" si="380"/>
        <v>Saturday</v>
      </c>
      <c r="AA3678" s="21" t="str">
        <f t="shared" si="381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3678</v>
      </c>
      <c r="B3679" s="21" t="s">
        <v>5419</v>
      </c>
      <c r="C3679" s="30">
        <v>45951</v>
      </c>
      <c r="D3679" s="30">
        <v>45958</v>
      </c>
      <c r="E3679" s="47">
        <v>15</v>
      </c>
      <c r="F3679" s="47">
        <f t="shared" si="376"/>
        <v>1320</v>
      </c>
      <c r="G3679" s="48">
        <f t="shared" si="377"/>
        <v>2640</v>
      </c>
      <c r="H3679" s="21">
        <v>100407</v>
      </c>
      <c r="I3679" s="21" t="s">
        <v>4758</v>
      </c>
      <c r="J3679" s="21">
        <v>2</v>
      </c>
      <c r="K3679" s="21">
        <v>2</v>
      </c>
      <c r="L3679" s="21">
        <f t="shared" si="378"/>
        <v>0</v>
      </c>
      <c r="M3679" s="21" t="s">
        <v>5665</v>
      </c>
      <c r="N3679" s="30">
        <v>45962</v>
      </c>
      <c r="O3679" s="48">
        <v>5580</v>
      </c>
      <c r="P3679" s="21" t="s">
        <v>5420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79"/>
        <v>2</v>
      </c>
      <c r="Z3679" s="21" t="str">
        <f t="shared" si="380"/>
        <v>Saturday</v>
      </c>
      <c r="AA3679" s="21" t="str">
        <f t="shared" si="381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3679</v>
      </c>
      <c r="B3680" s="21" t="s">
        <v>5419</v>
      </c>
      <c r="C3680" s="30">
        <v>45951</v>
      </c>
      <c r="D3680" s="30">
        <v>45958</v>
      </c>
      <c r="E3680" s="47">
        <v>40.799999999999997</v>
      </c>
      <c r="F3680" s="47">
        <f t="shared" si="376"/>
        <v>3590.3999999999996</v>
      </c>
      <c r="G3680" s="48">
        <f t="shared" si="377"/>
        <v>7180.7999999999993</v>
      </c>
      <c r="H3680" s="21">
        <v>100721</v>
      </c>
      <c r="I3680" s="21" t="s">
        <v>4748</v>
      </c>
      <c r="J3680" s="21">
        <v>2</v>
      </c>
      <c r="K3680" s="21">
        <v>2</v>
      </c>
      <c r="L3680" s="21">
        <f t="shared" si="378"/>
        <v>0</v>
      </c>
      <c r="M3680" s="21" t="s">
        <v>5665</v>
      </c>
      <c r="N3680" s="30">
        <v>45962</v>
      </c>
      <c r="O3680" s="48">
        <v>15177.6</v>
      </c>
      <c r="P3680" s="21" t="s">
        <v>5420</v>
      </c>
      <c r="Q3680" s="21">
        <v>58157692456</v>
      </c>
      <c r="R3680" s="21" t="s">
        <v>40</v>
      </c>
      <c r="S3680" s="3">
        <v>4</v>
      </c>
      <c r="T3680" s="37"/>
      <c r="U3680" s="21" t="s">
        <v>18</v>
      </c>
      <c r="V3680" s="21" t="str">
        <f>VLOOKUP(P3680,'Customer List'!B:C,2,)</f>
        <v>Banglore</v>
      </c>
      <c r="W3680" s="38"/>
      <c r="X3680" s="30">
        <v>45964</v>
      </c>
      <c r="Y3680" s="21">
        <f t="shared" si="379"/>
        <v>2</v>
      </c>
      <c r="Z3680" s="21" t="str">
        <f t="shared" si="380"/>
        <v>Saturday</v>
      </c>
      <c r="AA3680" s="21" t="str">
        <f t="shared" si="381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x14ac:dyDescent="0.25">
      <c r="A3681" s="21">
        <v>3680</v>
      </c>
      <c r="B3681" s="21" t="s">
        <v>5419</v>
      </c>
      <c r="C3681" s="30">
        <v>45951</v>
      </c>
      <c r="D3681" s="30">
        <v>45958</v>
      </c>
      <c r="E3681" s="47">
        <v>56.4</v>
      </c>
      <c r="F3681" s="47">
        <f t="shared" si="376"/>
        <v>4963.2</v>
      </c>
      <c r="G3681" s="48">
        <f t="shared" si="377"/>
        <v>4963.2</v>
      </c>
      <c r="H3681" s="21">
        <v>100729</v>
      </c>
      <c r="I3681" s="21" t="s">
        <v>4748</v>
      </c>
      <c r="J3681" s="21">
        <v>1</v>
      </c>
      <c r="K3681" s="21">
        <v>1</v>
      </c>
      <c r="L3681" s="21">
        <f t="shared" si="378"/>
        <v>0</v>
      </c>
      <c r="M3681" s="21" t="s">
        <v>5656</v>
      </c>
      <c r="N3681" s="30">
        <v>45960</v>
      </c>
      <c r="O3681" s="48">
        <v>8483.5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9"/>
        <v>0</v>
      </c>
      <c r="Z3681" s="21" t="str">
        <f t="shared" si="380"/>
        <v>Thursday</v>
      </c>
      <c r="AA3681" s="21" t="str">
        <f t="shared" si="381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x14ac:dyDescent="0.25">
      <c r="A3682" s="21">
        <v>3681</v>
      </c>
      <c r="B3682" s="21" t="s">
        <v>5419</v>
      </c>
      <c r="C3682" s="30">
        <v>45951</v>
      </c>
      <c r="D3682" s="30">
        <v>45958</v>
      </c>
      <c r="E3682" s="47">
        <v>158.19999999999999</v>
      </c>
      <c r="F3682" s="47">
        <f t="shared" si="376"/>
        <v>13921.599999999999</v>
      </c>
      <c r="G3682" s="48">
        <f t="shared" si="377"/>
        <v>13921.599999999999</v>
      </c>
      <c r="H3682" s="21">
        <v>102037</v>
      </c>
      <c r="I3682" s="21" t="s">
        <v>5162</v>
      </c>
      <c r="J3682" s="21">
        <v>1</v>
      </c>
      <c r="K3682" s="21">
        <v>1</v>
      </c>
      <c r="L3682" s="21">
        <f t="shared" si="378"/>
        <v>0</v>
      </c>
      <c r="M3682" s="21" t="s">
        <v>5656</v>
      </c>
      <c r="N3682" s="30">
        <v>45960</v>
      </c>
      <c r="O3682" s="48">
        <v>20396.5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79"/>
        <v>0</v>
      </c>
      <c r="Z3682" s="21" t="str">
        <f t="shared" si="380"/>
        <v>Thursday</v>
      </c>
      <c r="AA3682" s="21" t="str">
        <f t="shared" si="381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x14ac:dyDescent="0.25">
      <c r="A3683" s="21">
        <v>3682</v>
      </c>
      <c r="B3683" s="21" t="s">
        <v>5419</v>
      </c>
      <c r="C3683" s="30">
        <v>45951</v>
      </c>
      <c r="D3683" s="30">
        <v>45958</v>
      </c>
      <c r="E3683" s="47">
        <v>84.6</v>
      </c>
      <c r="F3683" s="47">
        <f t="shared" si="376"/>
        <v>7444.7999999999993</v>
      </c>
      <c r="G3683" s="48">
        <f t="shared" si="377"/>
        <v>7444.7999999999993</v>
      </c>
      <c r="H3683" s="21">
        <v>135223</v>
      </c>
      <c r="I3683" s="21" t="s">
        <v>5173</v>
      </c>
      <c r="J3683" s="21">
        <v>1</v>
      </c>
      <c r="K3683" s="21">
        <v>1</v>
      </c>
      <c r="L3683" s="21">
        <f t="shared" si="378"/>
        <v>0</v>
      </c>
      <c r="M3683" s="21" t="s">
        <v>5656</v>
      </c>
      <c r="N3683" s="30">
        <v>45960</v>
      </c>
      <c r="O3683" s="48">
        <v>12725.25</v>
      </c>
      <c r="P3683" s="21" t="s">
        <v>153</v>
      </c>
      <c r="Q3683" s="21" t="s">
        <v>1996</v>
      </c>
      <c r="R3683" s="21" t="s">
        <v>1996</v>
      </c>
      <c r="S3683" s="3">
        <v>4</v>
      </c>
      <c r="T3683" s="37"/>
      <c r="U3683" s="21" t="s">
        <v>18</v>
      </c>
      <c r="V3683" s="21" t="str">
        <f>VLOOKUP(P3683,'Customer List'!B:C,2,)</f>
        <v>Noida</v>
      </c>
      <c r="W3683" s="38"/>
      <c r="X3683" s="30">
        <f>IF(OR(R3683 = "PRIYANKA MADAM", R3683 = "DEEPAK", R3683 = "PORTER"),N3683,"")</f>
        <v>45960</v>
      </c>
      <c r="Y3683" s="21">
        <f t="shared" si="379"/>
        <v>0</v>
      </c>
      <c r="Z3683" s="21" t="str">
        <f t="shared" si="380"/>
        <v>Thursday</v>
      </c>
      <c r="AA3683" s="21" t="str">
        <f t="shared" si="381"/>
        <v>Thursday</v>
      </c>
      <c r="AB3683" s="21" t="str">
        <f>VLOOKUP(U3683,'Currency Sheet'!A:C,3,)</f>
        <v>DOLLAR</v>
      </c>
      <c r="AC3683" s="42" t="str">
        <f>VLOOKUP(P3683,'Customer List'!B:D,3,)</f>
        <v>Local</v>
      </c>
    </row>
    <row r="3684" spans="1:29" x14ac:dyDescent="0.25">
      <c r="A3684" s="21">
        <v>3683</v>
      </c>
      <c r="B3684" s="21" t="s">
        <v>5419</v>
      </c>
      <c r="C3684" s="30">
        <v>45951</v>
      </c>
      <c r="D3684" s="30">
        <v>45958</v>
      </c>
      <c r="E3684" s="47">
        <v>216.3</v>
      </c>
      <c r="F3684" s="47">
        <f t="shared" si="376"/>
        <v>19034.400000000001</v>
      </c>
      <c r="G3684" s="48">
        <f t="shared" si="377"/>
        <v>19034.400000000001</v>
      </c>
      <c r="H3684" s="21">
        <v>138421</v>
      </c>
      <c r="I3684" s="21" t="s">
        <v>5371</v>
      </c>
      <c r="J3684" s="21">
        <v>1</v>
      </c>
      <c r="K3684" s="21">
        <v>1</v>
      </c>
      <c r="L3684" s="21">
        <f t="shared" si="378"/>
        <v>0</v>
      </c>
      <c r="M3684" s="21" t="s">
        <v>5592</v>
      </c>
      <c r="N3684" s="30">
        <v>45959</v>
      </c>
      <c r="O3684" s="48">
        <v>28737</v>
      </c>
      <c r="P3684" s="21" t="s">
        <v>621</v>
      </c>
      <c r="Q3684" s="21">
        <v>58157567263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45960</v>
      </c>
      <c r="Y3684" s="21">
        <f t="shared" si="379"/>
        <v>1</v>
      </c>
      <c r="Z3684" s="21" t="str">
        <f t="shared" si="380"/>
        <v>Wednesday</v>
      </c>
      <c r="AA3684" s="21" t="str">
        <f t="shared" si="381"/>
        <v>Thursday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3684</v>
      </c>
      <c r="B3685" s="21" t="s">
        <v>5419</v>
      </c>
      <c r="C3685" s="30">
        <v>45951</v>
      </c>
      <c r="D3685" s="30">
        <v>45958</v>
      </c>
      <c r="E3685" s="47">
        <v>148.19999999999999</v>
      </c>
      <c r="F3685" s="47">
        <f t="shared" si="376"/>
        <v>13041.599999999999</v>
      </c>
      <c r="G3685" s="48">
        <f t="shared" si="377"/>
        <v>13041.599999999999</v>
      </c>
      <c r="H3685" s="21">
        <v>164204</v>
      </c>
      <c r="I3685" s="21" t="s">
        <v>5372</v>
      </c>
      <c r="J3685" s="21">
        <v>1</v>
      </c>
      <c r="K3685" s="21">
        <v>1</v>
      </c>
      <c r="L3685" s="21">
        <f t="shared" si="378"/>
        <v>0</v>
      </c>
      <c r="M3685" s="21" t="s">
        <v>5645</v>
      </c>
      <c r="N3685" s="30">
        <v>45959</v>
      </c>
      <c r="O3685" s="48">
        <v>22971</v>
      </c>
      <c r="P3685" s="21" t="s">
        <v>5516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9"/>
        <v>2</v>
      </c>
      <c r="Z3685" s="21" t="str">
        <f t="shared" si="380"/>
        <v>Wednesday</v>
      </c>
      <c r="AA3685" s="21" t="str">
        <f t="shared" si="38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3685</v>
      </c>
      <c r="B3686" s="21" t="s">
        <v>5419</v>
      </c>
      <c r="C3686" s="30">
        <v>45951</v>
      </c>
      <c r="D3686" s="30">
        <v>45958</v>
      </c>
      <c r="E3686" s="47">
        <v>208.2</v>
      </c>
      <c r="F3686" s="47">
        <f t="shared" si="376"/>
        <v>18321.599999999999</v>
      </c>
      <c r="G3686" s="48">
        <f t="shared" si="377"/>
        <v>18321.599999999999</v>
      </c>
      <c r="H3686" s="21">
        <v>202220</v>
      </c>
      <c r="I3686" s="21" t="s">
        <v>5373</v>
      </c>
      <c r="J3686" s="21">
        <v>1</v>
      </c>
      <c r="K3686" s="21">
        <v>1</v>
      </c>
      <c r="L3686" s="21">
        <f t="shared" si="378"/>
        <v>0</v>
      </c>
      <c r="M3686" s="21" t="s">
        <v>5645</v>
      </c>
      <c r="N3686" s="30">
        <v>45959</v>
      </c>
      <c r="O3686" s="48">
        <v>32271</v>
      </c>
      <c r="P3686" s="21" t="s">
        <v>5516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9"/>
        <v>2</v>
      </c>
      <c r="Z3686" s="21" t="str">
        <f t="shared" si="380"/>
        <v>Wednesday</v>
      </c>
      <c r="AA3686" s="21" t="str">
        <f t="shared" si="381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x14ac:dyDescent="0.25">
      <c r="A3687" s="21">
        <v>3686</v>
      </c>
      <c r="B3687" s="21" t="s">
        <v>5419</v>
      </c>
      <c r="C3687" s="30">
        <v>45951</v>
      </c>
      <c r="D3687" s="30">
        <v>45958</v>
      </c>
      <c r="E3687" s="47">
        <v>128.4</v>
      </c>
      <c r="F3687" s="47">
        <f t="shared" si="376"/>
        <v>11299.2</v>
      </c>
      <c r="G3687" s="48">
        <f t="shared" si="377"/>
        <v>11299.2</v>
      </c>
      <c r="H3687" s="21">
        <v>202812</v>
      </c>
      <c r="I3687" s="21" t="s">
        <v>5374</v>
      </c>
      <c r="J3687" s="21">
        <v>1</v>
      </c>
      <c r="K3687" s="21">
        <v>1</v>
      </c>
      <c r="L3687" s="21">
        <f t="shared" si="378"/>
        <v>0</v>
      </c>
      <c r="M3687" s="21" t="s">
        <v>5645</v>
      </c>
      <c r="N3687" s="30">
        <v>45959</v>
      </c>
      <c r="O3687" s="48">
        <v>19902</v>
      </c>
      <c r="P3687" s="21" t="s">
        <v>5516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79"/>
        <v>2</v>
      </c>
      <c r="Z3687" s="21" t="str">
        <f t="shared" si="380"/>
        <v>Wednesday</v>
      </c>
      <c r="AA3687" s="21" t="str">
        <f t="shared" si="381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x14ac:dyDescent="0.25">
      <c r="A3688" s="21">
        <v>3687</v>
      </c>
      <c r="B3688" s="21" t="s">
        <v>5419</v>
      </c>
      <c r="C3688" s="30">
        <v>45951</v>
      </c>
      <c r="D3688" s="30">
        <v>45958</v>
      </c>
      <c r="E3688" s="47">
        <v>139.19999999999999</v>
      </c>
      <c r="F3688" s="47">
        <f t="shared" si="376"/>
        <v>12249.599999999999</v>
      </c>
      <c r="G3688" s="48">
        <f t="shared" si="377"/>
        <v>12249.599999999999</v>
      </c>
      <c r="H3688" s="21">
        <v>205606</v>
      </c>
      <c r="I3688" s="21" t="s">
        <v>5375</v>
      </c>
      <c r="J3688" s="21">
        <v>1</v>
      </c>
      <c r="K3688" s="21">
        <v>1</v>
      </c>
      <c r="L3688" s="21">
        <f t="shared" si="378"/>
        <v>0</v>
      </c>
      <c r="M3688" s="21" t="s">
        <v>5645</v>
      </c>
      <c r="N3688" s="30">
        <v>45959</v>
      </c>
      <c r="O3688" s="48">
        <v>21576</v>
      </c>
      <c r="P3688" s="21" t="s">
        <v>5516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79"/>
        <v>2</v>
      </c>
      <c r="Z3688" s="21" t="str">
        <f t="shared" si="380"/>
        <v>Wednesday</v>
      </c>
      <c r="AA3688" s="21" t="str">
        <f t="shared" si="381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x14ac:dyDescent="0.25">
      <c r="A3689" s="21">
        <v>3688</v>
      </c>
      <c r="B3689" s="21" t="s">
        <v>5419</v>
      </c>
      <c r="C3689" s="30">
        <v>45951</v>
      </c>
      <c r="D3689" s="30">
        <v>45958</v>
      </c>
      <c r="E3689" s="47">
        <v>43.2</v>
      </c>
      <c r="F3689" s="47">
        <f t="shared" si="376"/>
        <v>3801.6000000000004</v>
      </c>
      <c r="G3689" s="48">
        <f t="shared" si="377"/>
        <v>7603.2000000000007</v>
      </c>
      <c r="H3689" s="21">
        <v>300412</v>
      </c>
      <c r="I3689" s="21" t="s">
        <v>4768</v>
      </c>
      <c r="J3689" s="21">
        <v>2</v>
      </c>
      <c r="K3689" s="21">
        <v>2</v>
      </c>
      <c r="L3689" s="21">
        <f t="shared" si="378"/>
        <v>0</v>
      </c>
      <c r="M3689" s="21" t="s">
        <v>5693</v>
      </c>
      <c r="N3689" s="30">
        <v>45958</v>
      </c>
      <c r="O3689" s="48">
        <v>10944</v>
      </c>
      <c r="P3689" s="21" t="s">
        <v>16</v>
      </c>
      <c r="Q3689" s="21" t="s">
        <v>2070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9"/>
        <v>0</v>
      </c>
      <c r="Z3689" s="21" t="str">
        <f t="shared" si="380"/>
        <v>Tuesday</v>
      </c>
      <c r="AA3689" s="21" t="str">
        <f t="shared" si="38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3689</v>
      </c>
      <c r="B3690" s="21" t="s">
        <v>5419</v>
      </c>
      <c r="C3690" s="30">
        <v>45951</v>
      </c>
      <c r="D3690" s="30">
        <v>45958</v>
      </c>
      <c r="E3690" s="47">
        <v>151.19999999999999</v>
      </c>
      <c r="F3690" s="47">
        <f t="shared" si="376"/>
        <v>13305.599999999999</v>
      </c>
      <c r="G3690" s="48">
        <f t="shared" si="377"/>
        <v>26611.199999999997</v>
      </c>
      <c r="H3690" s="21">
        <v>300424</v>
      </c>
      <c r="I3690" s="21" t="s">
        <v>4768</v>
      </c>
      <c r="J3690" s="21">
        <v>2</v>
      </c>
      <c r="K3690" s="21">
        <v>2</v>
      </c>
      <c r="L3690" s="21">
        <f t="shared" si="378"/>
        <v>0</v>
      </c>
      <c r="M3690" s="21" t="s">
        <v>5693</v>
      </c>
      <c r="N3690" s="30">
        <v>45958</v>
      </c>
      <c r="O3690" s="48">
        <v>38304</v>
      </c>
      <c r="P3690" s="21" t="s">
        <v>16</v>
      </c>
      <c r="Q3690" s="21" t="s">
        <v>2070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9"/>
        <v>0</v>
      </c>
      <c r="Z3690" s="21" t="str">
        <f t="shared" si="380"/>
        <v>Tuesday</v>
      </c>
      <c r="AA3690" s="21" t="str">
        <f t="shared" si="381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x14ac:dyDescent="0.25">
      <c r="A3691" s="21">
        <v>3690</v>
      </c>
      <c r="B3691" s="21" t="s">
        <v>5419</v>
      </c>
      <c r="C3691" s="30">
        <v>45951</v>
      </c>
      <c r="D3691" s="30">
        <v>45958</v>
      </c>
      <c r="E3691" s="47">
        <v>292.60000000000002</v>
      </c>
      <c r="F3691" s="47">
        <f t="shared" si="376"/>
        <v>25748.800000000003</v>
      </c>
      <c r="G3691" s="48">
        <f t="shared" si="377"/>
        <v>51497.600000000006</v>
      </c>
      <c r="H3691" s="21">
        <v>300472</v>
      </c>
      <c r="I3691" s="21" t="s">
        <v>4768</v>
      </c>
      <c r="J3691" s="21">
        <v>2</v>
      </c>
      <c r="K3691" s="21">
        <v>2</v>
      </c>
      <c r="L3691" s="21">
        <f t="shared" si="378"/>
        <v>0</v>
      </c>
      <c r="M3691" s="21" t="s">
        <v>5693</v>
      </c>
      <c r="N3691" s="30">
        <v>45958</v>
      </c>
      <c r="O3691" s="48">
        <v>63536</v>
      </c>
      <c r="P3691" s="21" t="s">
        <v>16</v>
      </c>
      <c r="Q3691" s="21" t="s">
        <v>2070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79"/>
        <v>0</v>
      </c>
      <c r="Z3691" s="21" t="str">
        <f t="shared" si="380"/>
        <v>Tuesday</v>
      </c>
      <c r="AA3691" s="21" t="str">
        <f t="shared" si="381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3691</v>
      </c>
      <c r="B3692" s="21" t="s">
        <v>5419</v>
      </c>
      <c r="C3692" s="30">
        <v>45951</v>
      </c>
      <c r="D3692" s="30">
        <v>45958</v>
      </c>
      <c r="E3692" s="47">
        <v>175.2</v>
      </c>
      <c r="F3692" s="47">
        <f t="shared" si="376"/>
        <v>15417.599999999999</v>
      </c>
      <c r="G3692" s="48">
        <f t="shared" si="377"/>
        <v>30835.199999999997</v>
      </c>
      <c r="H3692" s="21">
        <v>300512</v>
      </c>
      <c r="I3692" s="21" t="s">
        <v>4779</v>
      </c>
      <c r="J3692" s="21">
        <v>2</v>
      </c>
      <c r="K3692" s="21">
        <v>2</v>
      </c>
      <c r="L3692" s="21">
        <f t="shared" si="378"/>
        <v>0</v>
      </c>
      <c r="M3692" s="21" t="s">
        <v>5693</v>
      </c>
      <c r="N3692" s="30">
        <v>45958</v>
      </c>
      <c r="O3692" s="48">
        <v>44384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79"/>
        <v>0</v>
      </c>
      <c r="Z3692" s="21" t="str">
        <f t="shared" si="380"/>
        <v>Tuesday</v>
      </c>
      <c r="AA3692" s="21" t="str">
        <f t="shared" si="38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3692</v>
      </c>
      <c r="B3693" s="21" t="s">
        <v>5419</v>
      </c>
      <c r="C3693" s="30">
        <v>45951</v>
      </c>
      <c r="D3693" s="30">
        <v>45958</v>
      </c>
      <c r="E3693" s="47">
        <v>304.5</v>
      </c>
      <c r="F3693" s="47">
        <f t="shared" si="376"/>
        <v>26796</v>
      </c>
      <c r="G3693" s="48">
        <f t="shared" si="377"/>
        <v>26796</v>
      </c>
      <c r="H3693" s="21">
        <v>300536</v>
      </c>
      <c r="I3693" s="21" t="s">
        <v>4779</v>
      </c>
      <c r="J3693" s="21">
        <v>1</v>
      </c>
      <c r="K3693" s="21">
        <v>1</v>
      </c>
      <c r="L3693" s="21">
        <f t="shared" si="378"/>
        <v>0</v>
      </c>
      <c r="M3693" s="21" t="s">
        <v>5619</v>
      </c>
      <c r="N3693" s="30">
        <v>45958</v>
      </c>
      <c r="O3693" s="48">
        <v>47197.5</v>
      </c>
      <c r="P3693" s="21" t="s">
        <v>891</v>
      </c>
      <c r="Q3693" s="21">
        <v>58157516255</v>
      </c>
      <c r="R3693" s="21" t="s">
        <v>40</v>
      </c>
      <c r="S3693" s="3">
        <v>4</v>
      </c>
      <c r="T3693" s="37"/>
      <c r="U3693" s="21" t="s">
        <v>18</v>
      </c>
      <c r="V3693" s="21" t="str">
        <f>VLOOKUP(P3693,'Customer List'!B:C,2,)</f>
        <v>Banglore</v>
      </c>
      <c r="W3693" s="38"/>
      <c r="X3693" s="30">
        <v>45959</v>
      </c>
      <c r="Y3693" s="21">
        <f t="shared" si="379"/>
        <v>1</v>
      </c>
      <c r="Z3693" s="21" t="str">
        <f t="shared" si="380"/>
        <v>Tuesday</v>
      </c>
      <c r="AA3693" s="21" t="str">
        <f t="shared" si="381"/>
        <v>Wednesday</v>
      </c>
      <c r="AB3693" s="21" t="str">
        <f>VLOOKUP(U3693,'Currency Sheet'!A:C,3,)</f>
        <v>DOLLAR</v>
      </c>
      <c r="AC3693" s="42" t="str">
        <f>VLOOKUP(P3693,'Customer List'!B:D,3,)</f>
        <v>OutStation</v>
      </c>
    </row>
    <row r="3694" spans="1:29" x14ac:dyDescent="0.25">
      <c r="A3694" s="21">
        <v>3693</v>
      </c>
      <c r="B3694" s="21" t="s">
        <v>5419</v>
      </c>
      <c r="C3694" s="30">
        <v>45951</v>
      </c>
      <c r="D3694" s="30">
        <v>45958</v>
      </c>
      <c r="E3694" s="47">
        <v>210.6</v>
      </c>
      <c r="F3694" s="47">
        <f t="shared" si="376"/>
        <v>18532.8</v>
      </c>
      <c r="G3694" s="48">
        <f t="shared" si="377"/>
        <v>18532.8</v>
      </c>
      <c r="H3694" s="21">
        <v>300548</v>
      </c>
      <c r="I3694" s="21" t="s">
        <v>4779</v>
      </c>
      <c r="J3694" s="21">
        <v>1</v>
      </c>
      <c r="K3694" s="21">
        <v>1</v>
      </c>
      <c r="L3694" s="21">
        <f t="shared" si="378"/>
        <v>0</v>
      </c>
      <c r="M3694" s="21" t="s">
        <v>5603</v>
      </c>
      <c r="N3694" s="30">
        <v>45960</v>
      </c>
      <c r="O3694" s="48">
        <v>33696</v>
      </c>
      <c r="P3694" s="21" t="s">
        <v>208</v>
      </c>
      <c r="Q3694" s="21" t="s">
        <v>1996</v>
      </c>
      <c r="R3694" s="21" t="s">
        <v>1996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ref="X3694:X3700" si="388">IF(OR(R3694 = "PRIYANKA MADAM", R3694 = "DEEPAK", R3694 = "PORTER"),N3694,"")</f>
        <v>45960</v>
      </c>
      <c r="Y3694" s="21">
        <f t="shared" si="379"/>
        <v>0</v>
      </c>
      <c r="Z3694" s="21" t="str">
        <f t="shared" si="380"/>
        <v>Thursday</v>
      </c>
      <c r="AA3694" s="21" t="str">
        <f t="shared" si="381"/>
        <v>Thursday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3694</v>
      </c>
      <c r="B3695" s="21" t="s">
        <v>5419</v>
      </c>
      <c r="C3695" s="30">
        <v>45951</v>
      </c>
      <c r="D3695" s="30">
        <v>45958</v>
      </c>
      <c r="E3695" s="47">
        <v>292.60000000000002</v>
      </c>
      <c r="F3695" s="47">
        <f t="shared" si="376"/>
        <v>25748.800000000003</v>
      </c>
      <c r="G3695" s="48">
        <f t="shared" si="377"/>
        <v>25748.800000000003</v>
      </c>
      <c r="H3695" s="21">
        <v>300554</v>
      </c>
      <c r="I3695" s="21" t="s">
        <v>4779</v>
      </c>
      <c r="J3695" s="21">
        <v>1</v>
      </c>
      <c r="K3695" s="21">
        <v>1</v>
      </c>
      <c r="L3695" s="21">
        <f t="shared" si="378"/>
        <v>0</v>
      </c>
      <c r="M3695" s="21" t="s">
        <v>5693</v>
      </c>
      <c r="N3695" s="30">
        <v>45958</v>
      </c>
      <c r="O3695" s="48">
        <v>31768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88"/>
        <v>45958</v>
      </c>
      <c r="Y3695" s="21">
        <f t="shared" si="379"/>
        <v>0</v>
      </c>
      <c r="Z3695" s="21" t="str">
        <f t="shared" si="380"/>
        <v>Tuesday</v>
      </c>
      <c r="AA3695" s="21" t="str">
        <f t="shared" si="38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3695</v>
      </c>
      <c r="B3696" s="21" t="s">
        <v>5419</v>
      </c>
      <c r="C3696" s="30">
        <v>45951</v>
      </c>
      <c r="D3696" s="30">
        <v>45958</v>
      </c>
      <c r="E3696" s="47">
        <v>284.2</v>
      </c>
      <c r="F3696" s="47">
        <f t="shared" si="376"/>
        <v>25009.599999999999</v>
      </c>
      <c r="G3696" s="48">
        <f t="shared" si="377"/>
        <v>100038.39999999999</v>
      </c>
      <c r="H3696" s="21">
        <v>300556</v>
      </c>
      <c r="I3696" s="21" t="s">
        <v>4779</v>
      </c>
      <c r="J3696" s="21">
        <v>4</v>
      </c>
      <c r="K3696" s="21">
        <v>4</v>
      </c>
      <c r="L3696" s="21">
        <f t="shared" si="378"/>
        <v>0</v>
      </c>
      <c r="M3696" s="21" t="s">
        <v>5693</v>
      </c>
      <c r="N3696" s="30">
        <v>45958</v>
      </c>
      <c r="O3696" s="48">
        <v>123424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88"/>
        <v>45958</v>
      </c>
      <c r="Y3696" s="21">
        <f t="shared" si="379"/>
        <v>0</v>
      </c>
      <c r="Z3696" s="21" t="str">
        <f t="shared" si="380"/>
        <v>Tuesday</v>
      </c>
      <c r="AA3696" s="21" t="str">
        <f t="shared" si="381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3696</v>
      </c>
      <c r="B3697" s="21" t="s">
        <v>5419</v>
      </c>
      <c r="C3697" s="30">
        <v>45951</v>
      </c>
      <c r="D3697" s="30">
        <v>45958</v>
      </c>
      <c r="E3697" s="47">
        <v>30</v>
      </c>
      <c r="F3697" s="47">
        <f t="shared" si="376"/>
        <v>2640</v>
      </c>
      <c r="G3697" s="48">
        <f t="shared" si="377"/>
        <v>5280</v>
      </c>
      <c r="H3697" s="21">
        <v>301006</v>
      </c>
      <c r="I3697" s="21" t="s">
        <v>4769</v>
      </c>
      <c r="J3697" s="21">
        <v>2</v>
      </c>
      <c r="K3697" s="21">
        <v>2</v>
      </c>
      <c r="L3697" s="21">
        <f t="shared" si="378"/>
        <v>0</v>
      </c>
      <c r="M3697" s="21" t="s">
        <v>5693</v>
      </c>
      <c r="N3697" s="30">
        <v>45958</v>
      </c>
      <c r="O3697" s="48">
        <v>7600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88"/>
        <v>45958</v>
      </c>
      <c r="Y3697" s="21">
        <f t="shared" si="379"/>
        <v>0</v>
      </c>
      <c r="Z3697" s="21" t="str">
        <f t="shared" si="380"/>
        <v>Tuesday</v>
      </c>
      <c r="AA3697" s="21" t="str">
        <f t="shared" si="38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3697</v>
      </c>
      <c r="B3698" s="21" t="s">
        <v>5419</v>
      </c>
      <c r="C3698" s="30">
        <v>45951</v>
      </c>
      <c r="D3698" s="30">
        <v>45958</v>
      </c>
      <c r="E3698" s="47">
        <v>175.2</v>
      </c>
      <c r="F3698" s="47">
        <f t="shared" si="376"/>
        <v>15417.599999999999</v>
      </c>
      <c r="G3698" s="48">
        <f t="shared" si="377"/>
        <v>46252.799999999996</v>
      </c>
      <c r="H3698" s="21">
        <v>301012</v>
      </c>
      <c r="I3698" s="21" t="s">
        <v>4769</v>
      </c>
      <c r="J3698" s="21">
        <v>3</v>
      </c>
      <c r="K3698" s="21">
        <v>3</v>
      </c>
      <c r="L3698" s="21">
        <f t="shared" si="378"/>
        <v>0</v>
      </c>
      <c r="M3698" s="21" t="s">
        <v>5693</v>
      </c>
      <c r="N3698" s="30">
        <v>45958</v>
      </c>
      <c r="O3698" s="48">
        <v>66576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88"/>
        <v>45958</v>
      </c>
      <c r="Y3698" s="21">
        <f t="shared" si="379"/>
        <v>0</v>
      </c>
      <c r="Z3698" s="21" t="str">
        <f t="shared" si="380"/>
        <v>Tuesday</v>
      </c>
      <c r="AA3698" s="21" t="str">
        <f t="shared" si="381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3698</v>
      </c>
      <c r="B3699" s="21" t="s">
        <v>5419</v>
      </c>
      <c r="C3699" s="30">
        <v>45951</v>
      </c>
      <c r="D3699" s="30">
        <v>45958</v>
      </c>
      <c r="E3699" s="47">
        <v>160.80000000000001</v>
      </c>
      <c r="F3699" s="47">
        <f t="shared" si="376"/>
        <v>14150.400000000001</v>
      </c>
      <c r="G3699" s="48">
        <f t="shared" si="377"/>
        <v>14150.400000000001</v>
      </c>
      <c r="H3699" s="21">
        <v>301028</v>
      </c>
      <c r="I3699" s="21" t="s">
        <v>4769</v>
      </c>
      <c r="J3699" s="21">
        <v>1</v>
      </c>
      <c r="K3699" s="21">
        <v>1</v>
      </c>
      <c r="L3699" s="21">
        <f t="shared" si="378"/>
        <v>0</v>
      </c>
      <c r="M3699" s="21" t="s">
        <v>5604</v>
      </c>
      <c r="N3699" s="30">
        <v>45960</v>
      </c>
      <c r="O3699" s="48">
        <v>25728</v>
      </c>
      <c r="P3699" s="21" t="s">
        <v>208</v>
      </c>
      <c r="Q3699" s="21" t="s">
        <v>1996</v>
      </c>
      <c r="R3699" s="21" t="s">
        <v>1996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88"/>
        <v>45960</v>
      </c>
      <c r="Y3699" s="21">
        <f t="shared" si="379"/>
        <v>0</v>
      </c>
      <c r="Z3699" s="21" t="str">
        <f t="shared" si="380"/>
        <v>Thursday</v>
      </c>
      <c r="AA3699" s="21" t="str">
        <f t="shared" si="381"/>
        <v>Thursday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3699</v>
      </c>
      <c r="B3700" s="21" t="s">
        <v>5419</v>
      </c>
      <c r="C3700" s="30">
        <v>45951</v>
      </c>
      <c r="D3700" s="30">
        <v>45958</v>
      </c>
      <c r="E3700" s="47">
        <v>277.2</v>
      </c>
      <c r="F3700" s="47">
        <f t="shared" si="376"/>
        <v>24393.599999999999</v>
      </c>
      <c r="G3700" s="48">
        <f t="shared" si="377"/>
        <v>24393.599999999999</v>
      </c>
      <c r="H3700" s="21">
        <v>301046</v>
      </c>
      <c r="I3700" s="21" t="s">
        <v>4769</v>
      </c>
      <c r="J3700" s="21">
        <v>1</v>
      </c>
      <c r="K3700" s="21">
        <v>1</v>
      </c>
      <c r="L3700" s="21">
        <f t="shared" si="378"/>
        <v>0</v>
      </c>
      <c r="M3700" s="21" t="s">
        <v>5693</v>
      </c>
      <c r="N3700" s="30">
        <v>45958</v>
      </c>
      <c r="O3700" s="48">
        <v>30096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388"/>
        <v>45958</v>
      </c>
      <c r="Y3700" s="21">
        <f t="shared" si="379"/>
        <v>0</v>
      </c>
      <c r="Z3700" s="21" t="str">
        <f t="shared" si="380"/>
        <v>Tuesday</v>
      </c>
      <c r="AA3700" s="21" t="str">
        <f t="shared" si="38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3700</v>
      </c>
      <c r="B3701" s="21" t="s">
        <v>5419</v>
      </c>
      <c r="C3701" s="30">
        <v>45951</v>
      </c>
      <c r="D3701" s="30">
        <v>45958</v>
      </c>
      <c r="E3701" s="47">
        <v>304.5</v>
      </c>
      <c r="F3701" s="47">
        <f t="shared" si="376"/>
        <v>26796</v>
      </c>
      <c r="G3701" s="48">
        <f t="shared" si="377"/>
        <v>26796</v>
      </c>
      <c r="H3701" s="21">
        <v>301334</v>
      </c>
      <c r="I3701" s="21" t="s">
        <v>5178</v>
      </c>
      <c r="J3701" s="21">
        <v>1</v>
      </c>
      <c r="K3701" s="21">
        <v>1</v>
      </c>
      <c r="L3701" s="21">
        <f t="shared" si="378"/>
        <v>0</v>
      </c>
      <c r="M3701" s="21" t="s">
        <v>5591</v>
      </c>
      <c r="N3701" s="30">
        <v>45959</v>
      </c>
      <c r="O3701" s="48">
        <v>40455</v>
      </c>
      <c r="P3701" s="21" t="s">
        <v>621</v>
      </c>
      <c r="Q3701" s="21">
        <v>58157567263</v>
      </c>
      <c r="R3701" s="21" t="s">
        <v>40</v>
      </c>
      <c r="S3701" s="3">
        <v>4</v>
      </c>
      <c r="T3701" s="37"/>
      <c r="U3701" s="21" t="s">
        <v>18</v>
      </c>
      <c r="V3701" s="21" t="str">
        <f>VLOOKUP(P3701,'Customer List'!B:C,2,)</f>
        <v>Hyderabad</v>
      </c>
      <c r="W3701" s="38"/>
      <c r="X3701" s="30">
        <v>45960</v>
      </c>
      <c r="Y3701" s="21">
        <f t="shared" si="379"/>
        <v>1</v>
      </c>
      <c r="Z3701" s="21" t="str">
        <f t="shared" si="380"/>
        <v>Wednesday</v>
      </c>
      <c r="AA3701" s="21" t="str">
        <f t="shared" si="381"/>
        <v>Thursday</v>
      </c>
      <c r="AB3701" s="21" t="str">
        <f>VLOOKUP(U3701,'Currency Sheet'!A:C,3,)</f>
        <v>DOLLAR</v>
      </c>
      <c r="AC3701" s="42" t="str">
        <f>VLOOKUP(P3701,'Customer List'!B:D,3,)</f>
        <v>OutStation</v>
      </c>
    </row>
    <row r="3702" spans="1:29" x14ac:dyDescent="0.25">
      <c r="A3702" s="21">
        <v>3701</v>
      </c>
      <c r="B3702" s="21" t="s">
        <v>5419</v>
      </c>
      <c r="C3702" s="30">
        <v>45951</v>
      </c>
      <c r="D3702" s="30">
        <v>45958</v>
      </c>
      <c r="E3702" s="47">
        <v>281.39999999999998</v>
      </c>
      <c r="F3702" s="47">
        <f t="shared" si="376"/>
        <v>24763.199999999997</v>
      </c>
      <c r="G3702" s="48">
        <f t="shared" si="377"/>
        <v>74289.599999999991</v>
      </c>
      <c r="H3702" s="21">
        <v>301830</v>
      </c>
      <c r="I3702" s="21" t="s">
        <v>5179</v>
      </c>
      <c r="J3702" s="21">
        <v>3</v>
      </c>
      <c r="K3702" s="21">
        <v>3</v>
      </c>
      <c r="L3702" s="21">
        <f t="shared" si="378"/>
        <v>0</v>
      </c>
      <c r="M3702" s="21" t="s">
        <v>5693</v>
      </c>
      <c r="N3702" s="30">
        <v>45958</v>
      </c>
      <c r="O3702" s="48">
        <v>91656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ref="X3702:X3707" si="389">IF(OR(R3702 = "PRIYANKA MADAM", R3702 = "DEEPAK", R3702 = "PORTER"),N3702,"")</f>
        <v>45958</v>
      </c>
      <c r="Y3702" s="21">
        <f t="shared" si="379"/>
        <v>0</v>
      </c>
      <c r="Z3702" s="21" t="str">
        <f t="shared" si="380"/>
        <v>Tuesday</v>
      </c>
      <c r="AA3702" s="21" t="str">
        <f t="shared" si="381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3702</v>
      </c>
      <c r="B3703" s="21" t="s">
        <v>5419</v>
      </c>
      <c r="C3703" s="30">
        <v>45951</v>
      </c>
      <c r="D3703" s="30">
        <v>45958</v>
      </c>
      <c r="E3703" s="47">
        <v>229.2</v>
      </c>
      <c r="F3703" s="47">
        <f t="shared" si="376"/>
        <v>20169.599999999999</v>
      </c>
      <c r="G3703" s="48">
        <f t="shared" si="377"/>
        <v>20169.599999999999</v>
      </c>
      <c r="H3703" s="21">
        <v>302028</v>
      </c>
      <c r="I3703" s="21" t="s">
        <v>5180</v>
      </c>
      <c r="J3703" s="21">
        <v>1</v>
      </c>
      <c r="K3703" s="21">
        <v>1</v>
      </c>
      <c r="L3703" s="21">
        <f t="shared" si="378"/>
        <v>0</v>
      </c>
      <c r="M3703" s="21" t="s">
        <v>5689</v>
      </c>
      <c r="N3703" s="30">
        <v>45965</v>
      </c>
      <c r="O3703" s="48">
        <v>35526</v>
      </c>
      <c r="P3703" s="21" t="s">
        <v>899</v>
      </c>
      <c r="Q3703" s="21" t="s">
        <v>636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89"/>
        <v>45965</v>
      </c>
      <c r="Y3703" s="21">
        <f t="shared" si="379"/>
        <v>0</v>
      </c>
      <c r="Z3703" s="21" t="str">
        <f t="shared" si="380"/>
        <v>Tuesday</v>
      </c>
      <c r="AA3703" s="21" t="str">
        <f t="shared" si="38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3703</v>
      </c>
      <c r="B3704" s="21" t="s">
        <v>5419</v>
      </c>
      <c r="C3704" s="30">
        <v>45951</v>
      </c>
      <c r="D3704" s="30">
        <v>45958</v>
      </c>
      <c r="E3704" s="47">
        <v>39.6</v>
      </c>
      <c r="F3704" s="47">
        <f t="shared" si="376"/>
        <v>3484.8</v>
      </c>
      <c r="G3704" s="48">
        <f t="shared" si="377"/>
        <v>13939.2</v>
      </c>
      <c r="H3704" s="21">
        <v>302208</v>
      </c>
      <c r="I3704" s="21" t="s">
        <v>4770</v>
      </c>
      <c r="J3704" s="21">
        <v>4</v>
      </c>
      <c r="K3704" s="21">
        <v>4</v>
      </c>
      <c r="L3704" s="21">
        <f t="shared" si="378"/>
        <v>0</v>
      </c>
      <c r="M3704" s="21" t="s">
        <v>5693</v>
      </c>
      <c r="N3704" s="30">
        <v>45958</v>
      </c>
      <c r="O3704" s="48">
        <v>20064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89"/>
        <v>45958</v>
      </c>
      <c r="Y3704" s="21">
        <f t="shared" si="379"/>
        <v>0</v>
      </c>
      <c r="Z3704" s="21" t="str">
        <f t="shared" si="380"/>
        <v>Tuesday</v>
      </c>
      <c r="AA3704" s="21" t="str">
        <f t="shared" si="381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3704</v>
      </c>
      <c r="B3705" s="21" t="s">
        <v>5419</v>
      </c>
      <c r="C3705" s="30">
        <v>45951</v>
      </c>
      <c r="D3705" s="30">
        <v>45958</v>
      </c>
      <c r="E3705" s="47">
        <v>266</v>
      </c>
      <c r="F3705" s="47">
        <f t="shared" si="376"/>
        <v>23408</v>
      </c>
      <c r="G3705" s="48">
        <f t="shared" si="377"/>
        <v>23408</v>
      </c>
      <c r="H3705" s="21">
        <v>302340</v>
      </c>
      <c r="I3705" s="21" t="s">
        <v>5376</v>
      </c>
      <c r="J3705" s="21">
        <v>1</v>
      </c>
      <c r="K3705" s="21">
        <v>1</v>
      </c>
      <c r="L3705" s="21">
        <f t="shared" si="378"/>
        <v>0</v>
      </c>
      <c r="M3705" s="21" t="s">
        <v>5631</v>
      </c>
      <c r="N3705" s="30">
        <v>45960</v>
      </c>
      <c r="O3705" s="48">
        <v>36100</v>
      </c>
      <c r="P3705" s="21" t="s">
        <v>213</v>
      </c>
      <c r="Q3705" s="21" t="s">
        <v>1996</v>
      </c>
      <c r="R3705" s="21" t="s">
        <v>1996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89"/>
        <v>45960</v>
      </c>
      <c r="Y3705" s="21">
        <f t="shared" si="379"/>
        <v>0</v>
      </c>
      <c r="Z3705" s="21" t="str">
        <f t="shared" si="380"/>
        <v>Thursday</v>
      </c>
      <c r="AA3705" s="21" t="str">
        <f t="shared" si="381"/>
        <v>Thursday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3705</v>
      </c>
      <c r="B3706" s="21" t="s">
        <v>5419</v>
      </c>
      <c r="C3706" s="30">
        <v>45951</v>
      </c>
      <c r="D3706" s="30">
        <v>45958</v>
      </c>
      <c r="E3706" s="47">
        <v>304.5</v>
      </c>
      <c r="F3706" s="47">
        <f t="shared" si="376"/>
        <v>26796</v>
      </c>
      <c r="G3706" s="48">
        <f t="shared" si="377"/>
        <v>53592</v>
      </c>
      <c r="H3706" s="21">
        <v>302356</v>
      </c>
      <c r="I3706" s="21" t="s">
        <v>5376</v>
      </c>
      <c r="J3706" s="21">
        <v>2</v>
      </c>
      <c r="K3706" s="21">
        <v>2</v>
      </c>
      <c r="L3706" s="21">
        <f t="shared" si="378"/>
        <v>0</v>
      </c>
      <c r="M3706" s="21" t="s">
        <v>5693</v>
      </c>
      <c r="N3706" s="30">
        <v>45958</v>
      </c>
      <c r="O3706" s="48">
        <v>66120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89"/>
        <v>45958</v>
      </c>
      <c r="Y3706" s="21">
        <f t="shared" si="379"/>
        <v>0</v>
      </c>
      <c r="Z3706" s="21" t="str">
        <f t="shared" si="380"/>
        <v>Tuesday</v>
      </c>
      <c r="AA3706" s="21" t="str">
        <f t="shared" si="38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3706</v>
      </c>
      <c r="B3707" s="21" t="s">
        <v>5419</v>
      </c>
      <c r="C3707" s="30">
        <v>45951</v>
      </c>
      <c r="D3707" s="30">
        <v>45958</v>
      </c>
      <c r="E3707" s="47">
        <v>284.2</v>
      </c>
      <c r="F3707" s="47">
        <f t="shared" si="376"/>
        <v>25009.599999999999</v>
      </c>
      <c r="G3707" s="48">
        <f t="shared" si="377"/>
        <v>25009.599999999999</v>
      </c>
      <c r="H3707" s="21">
        <v>302632</v>
      </c>
      <c r="I3707" s="21" t="s">
        <v>5377</v>
      </c>
      <c r="J3707" s="21">
        <v>1</v>
      </c>
      <c r="K3707" s="21">
        <v>1</v>
      </c>
      <c r="L3707" s="21">
        <f t="shared" si="378"/>
        <v>0</v>
      </c>
      <c r="M3707" s="21" t="s">
        <v>5684</v>
      </c>
      <c r="N3707" s="30">
        <v>45959</v>
      </c>
      <c r="O3707" s="48">
        <v>0</v>
      </c>
      <c r="P3707" s="21" t="s">
        <v>625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389"/>
        <v>45959</v>
      </c>
      <c r="Y3707" s="21">
        <f t="shared" si="379"/>
        <v>0</v>
      </c>
      <c r="Z3707" s="21" t="str">
        <f t="shared" si="380"/>
        <v>Wednesday</v>
      </c>
      <c r="AA3707" s="21" t="str">
        <f t="shared" si="381"/>
        <v>Wednesday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3707</v>
      </c>
      <c r="B3708" s="21" t="s">
        <v>5419</v>
      </c>
      <c r="C3708" s="30">
        <v>45951</v>
      </c>
      <c r="D3708" s="30">
        <v>45958</v>
      </c>
      <c r="E3708" s="47">
        <v>165.9</v>
      </c>
      <c r="F3708" s="47">
        <f t="shared" si="376"/>
        <v>14599.2</v>
      </c>
      <c r="G3708" s="48">
        <f t="shared" si="377"/>
        <v>14599.2</v>
      </c>
      <c r="H3708" s="21">
        <v>302637</v>
      </c>
      <c r="I3708" s="21" t="s">
        <v>5377</v>
      </c>
      <c r="J3708" s="21">
        <v>1</v>
      </c>
      <c r="K3708" s="21">
        <v>1</v>
      </c>
      <c r="L3708" s="21">
        <f t="shared" si="378"/>
        <v>0</v>
      </c>
      <c r="M3708" s="21" t="s">
        <v>5576</v>
      </c>
      <c r="N3708" s="30">
        <v>45958</v>
      </c>
      <c r="O3708" s="48">
        <v>22041</v>
      </c>
      <c r="P3708" s="21" t="s">
        <v>228</v>
      </c>
      <c r="Q3708" s="21">
        <v>58157517095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Kolkata</v>
      </c>
      <c r="W3708" s="38"/>
      <c r="X3708" s="30">
        <v>45959</v>
      </c>
      <c r="Y3708" s="21">
        <f t="shared" si="379"/>
        <v>1</v>
      </c>
      <c r="Z3708" s="21" t="str">
        <f t="shared" si="380"/>
        <v>Tuesday</v>
      </c>
      <c r="AA3708" s="21" t="str">
        <f t="shared" si="38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3708</v>
      </c>
      <c r="B3709" s="21" t="s">
        <v>5419</v>
      </c>
      <c r="C3709" s="30">
        <v>45951</v>
      </c>
      <c r="D3709" s="30">
        <v>45958</v>
      </c>
      <c r="E3709" s="47">
        <v>304.5</v>
      </c>
      <c r="F3709" s="47">
        <f t="shared" si="376"/>
        <v>26796</v>
      </c>
      <c r="G3709" s="48">
        <f t="shared" si="377"/>
        <v>53592</v>
      </c>
      <c r="H3709" s="21">
        <v>302830</v>
      </c>
      <c r="I3709" s="21" t="s">
        <v>4771</v>
      </c>
      <c r="J3709" s="21">
        <v>2</v>
      </c>
      <c r="K3709" s="21">
        <v>2</v>
      </c>
      <c r="L3709" s="21">
        <f t="shared" si="378"/>
        <v>0</v>
      </c>
      <c r="M3709" s="21" t="s">
        <v>5693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45958</v>
      </c>
      <c r="Y3709" s="21">
        <f t="shared" si="379"/>
        <v>0</v>
      </c>
      <c r="Z3709" s="21" t="str">
        <f t="shared" si="380"/>
        <v>Tuesday</v>
      </c>
      <c r="AA3709" s="21" t="str">
        <f t="shared" si="38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3709</v>
      </c>
      <c r="B3710" s="21" t="s">
        <v>5419</v>
      </c>
      <c r="C3710" s="30">
        <v>45951</v>
      </c>
      <c r="D3710" s="30">
        <v>45958</v>
      </c>
      <c r="E3710" s="47">
        <v>89.4</v>
      </c>
      <c r="F3710" s="47">
        <f t="shared" si="376"/>
        <v>7867.2000000000007</v>
      </c>
      <c r="G3710" s="48">
        <f t="shared" si="377"/>
        <v>15734.400000000001</v>
      </c>
      <c r="H3710" s="21">
        <v>302934</v>
      </c>
      <c r="I3710" s="21" t="s">
        <v>4772</v>
      </c>
      <c r="J3710" s="21">
        <v>2</v>
      </c>
      <c r="K3710" s="21">
        <v>2</v>
      </c>
      <c r="L3710" s="21">
        <f t="shared" si="378"/>
        <v>0</v>
      </c>
      <c r="M3710" s="21" t="s">
        <v>5693</v>
      </c>
      <c r="N3710" s="30">
        <v>45958</v>
      </c>
      <c r="O3710" s="48">
        <v>22648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79"/>
        <v>0</v>
      </c>
      <c r="Z3710" s="21" t="str">
        <f t="shared" si="380"/>
        <v>Tuesday</v>
      </c>
      <c r="AA3710" s="21" t="str">
        <f t="shared" si="38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3710</v>
      </c>
      <c r="B3711" s="21" t="s">
        <v>5419</v>
      </c>
      <c r="C3711" s="30">
        <v>45951</v>
      </c>
      <c r="D3711" s="30">
        <v>45958</v>
      </c>
      <c r="E3711" s="47">
        <v>64.2</v>
      </c>
      <c r="F3711" s="47">
        <f t="shared" si="376"/>
        <v>5649.6</v>
      </c>
      <c r="G3711" s="48">
        <f t="shared" si="377"/>
        <v>5649.6</v>
      </c>
      <c r="H3711" s="21">
        <v>303105</v>
      </c>
      <c r="I3711" s="21" t="s">
        <v>5378</v>
      </c>
      <c r="J3711" s="21">
        <v>1</v>
      </c>
      <c r="K3711" s="21">
        <v>1</v>
      </c>
      <c r="L3711" s="21">
        <f t="shared" si="378"/>
        <v>0</v>
      </c>
      <c r="M3711" s="21" t="s">
        <v>5637</v>
      </c>
      <c r="N3711" s="30">
        <v>45958</v>
      </c>
      <c r="O3711" s="48">
        <v>11277.8</v>
      </c>
      <c r="P3711" s="21" t="s">
        <v>191</v>
      </c>
      <c r="Q3711" s="21" t="s">
        <v>5521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Chandigarh</v>
      </c>
      <c r="W3711" s="38"/>
      <c r="X3711" s="30">
        <v>45959</v>
      </c>
      <c r="Y3711" s="21">
        <f t="shared" si="379"/>
        <v>1</v>
      </c>
      <c r="Z3711" s="21" t="str">
        <f t="shared" si="380"/>
        <v>Tuesday</v>
      </c>
      <c r="AA3711" s="21" t="str">
        <f t="shared" si="381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x14ac:dyDescent="0.25">
      <c r="A3712" s="21">
        <v>3711</v>
      </c>
      <c r="B3712" s="21" t="s">
        <v>5419</v>
      </c>
      <c r="C3712" s="30">
        <v>45951</v>
      </c>
      <c r="D3712" s="30">
        <v>45958</v>
      </c>
      <c r="E3712" s="47">
        <v>188.4</v>
      </c>
      <c r="F3712" s="47">
        <f t="shared" si="376"/>
        <v>16579.2</v>
      </c>
      <c r="G3712" s="48">
        <f t="shared" si="377"/>
        <v>16579.2</v>
      </c>
      <c r="H3712" s="21">
        <v>303208</v>
      </c>
      <c r="I3712" s="21" t="s">
        <v>5379</v>
      </c>
      <c r="J3712" s="21">
        <v>1</v>
      </c>
      <c r="K3712" s="21">
        <v>1</v>
      </c>
      <c r="L3712" s="21">
        <f t="shared" si="378"/>
        <v>0</v>
      </c>
      <c r="M3712" s="21" t="s">
        <v>5689</v>
      </c>
      <c r="N3712" s="30">
        <v>45965</v>
      </c>
      <c r="O3712" s="48">
        <v>29202</v>
      </c>
      <c r="P3712" s="21" t="s">
        <v>899</v>
      </c>
      <c r="Q3712" s="21" t="s">
        <v>636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45965</v>
      </c>
      <c r="Y3712" s="21">
        <f t="shared" si="379"/>
        <v>0</v>
      </c>
      <c r="Z3712" s="21" t="str">
        <f t="shared" si="380"/>
        <v>Tuesday</v>
      </c>
      <c r="AA3712" s="21" t="str">
        <f t="shared" si="381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3712</v>
      </c>
      <c r="B3713" s="21" t="s">
        <v>5419</v>
      </c>
      <c r="C3713" s="30">
        <v>45951</v>
      </c>
      <c r="D3713" s="30">
        <v>45958</v>
      </c>
      <c r="E3713" s="47">
        <v>277.2</v>
      </c>
      <c r="F3713" s="47">
        <f t="shared" si="376"/>
        <v>24393.599999999999</v>
      </c>
      <c r="G3713" s="48">
        <f t="shared" si="377"/>
        <v>48787.199999999997</v>
      </c>
      <c r="H3713" s="21">
        <v>303528</v>
      </c>
      <c r="I3713" s="21" t="s">
        <v>4774</v>
      </c>
      <c r="J3713" s="21">
        <v>2</v>
      </c>
      <c r="K3713" s="21">
        <v>2</v>
      </c>
      <c r="L3713" s="21">
        <f t="shared" si="378"/>
        <v>0</v>
      </c>
      <c r="M3713" s="21" t="s">
        <v>5693</v>
      </c>
      <c r="N3713" s="30">
        <v>45958</v>
      </c>
      <c r="O3713" s="48">
        <v>60192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79"/>
        <v>0</v>
      </c>
      <c r="Z3713" s="21" t="str">
        <f t="shared" si="380"/>
        <v>Tuesday</v>
      </c>
      <c r="AA3713" s="21" t="str">
        <f t="shared" si="38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3713</v>
      </c>
      <c r="B3714" s="21" t="s">
        <v>5419</v>
      </c>
      <c r="C3714" s="30">
        <v>45951</v>
      </c>
      <c r="D3714" s="30">
        <v>45958</v>
      </c>
      <c r="E3714" s="47">
        <v>284.89999999999998</v>
      </c>
      <c r="F3714" s="47">
        <f t="shared" si="376"/>
        <v>25071.199999999997</v>
      </c>
      <c r="G3714" s="48">
        <f t="shared" si="377"/>
        <v>75213.599999999991</v>
      </c>
      <c r="H3714" s="21">
        <v>303540</v>
      </c>
      <c r="I3714" s="21" t="s">
        <v>4774</v>
      </c>
      <c r="J3714" s="21">
        <v>3</v>
      </c>
      <c r="K3714" s="21">
        <v>3</v>
      </c>
      <c r="L3714" s="21">
        <f t="shared" si="378"/>
        <v>0</v>
      </c>
      <c r="M3714" s="21" t="s">
        <v>5693</v>
      </c>
      <c r="N3714" s="30">
        <v>45958</v>
      </c>
      <c r="O3714" s="48">
        <v>92796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379"/>
        <v>0</v>
      </c>
      <c r="Z3714" s="21" t="str">
        <f t="shared" si="380"/>
        <v>Tuesday</v>
      </c>
      <c r="AA3714" s="21" t="str">
        <f t="shared" si="381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3714</v>
      </c>
      <c r="B3715" s="21" t="s">
        <v>5419</v>
      </c>
      <c r="C3715" s="30">
        <v>45951</v>
      </c>
      <c r="D3715" s="30">
        <v>45958</v>
      </c>
      <c r="E3715" s="47">
        <v>16.8</v>
      </c>
      <c r="F3715" s="47">
        <f t="shared" si="376"/>
        <v>1478.4</v>
      </c>
      <c r="G3715" s="48">
        <f t="shared" si="377"/>
        <v>1478.4</v>
      </c>
      <c r="H3715" s="21">
        <v>304007</v>
      </c>
      <c r="I3715" s="21" t="s">
        <v>4796</v>
      </c>
      <c r="J3715" s="21">
        <v>1</v>
      </c>
      <c r="K3715" s="21">
        <v>1</v>
      </c>
      <c r="L3715" s="21">
        <f t="shared" si="378"/>
        <v>0</v>
      </c>
      <c r="M3715" s="21" t="s">
        <v>5637</v>
      </c>
      <c r="N3715" s="30">
        <v>45958</v>
      </c>
      <c r="O3715" s="48">
        <v>2951.2</v>
      </c>
      <c r="P3715" s="21" t="s">
        <v>191</v>
      </c>
      <c r="Q3715" s="21" t="s">
        <v>5521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379"/>
        <v>1</v>
      </c>
      <c r="Z3715" s="21" t="str">
        <f t="shared" si="380"/>
        <v>Tuesday</v>
      </c>
      <c r="AA3715" s="21" t="str">
        <f t="shared" si="381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x14ac:dyDescent="0.25">
      <c r="A3716" s="21">
        <v>3715</v>
      </c>
      <c r="B3716" s="21" t="s">
        <v>5419</v>
      </c>
      <c r="C3716" s="30">
        <v>45951</v>
      </c>
      <c r="D3716" s="30">
        <v>45958</v>
      </c>
      <c r="E3716" s="47">
        <v>159</v>
      </c>
      <c r="F3716" s="47">
        <f t="shared" ref="F3716:F3779" si="390">IF(AB3716="DOLLAR",E3716*88,E3716)</f>
        <v>13992</v>
      </c>
      <c r="G3716" s="48">
        <f t="shared" ref="G3716:G3779" si="391">F3716*J3716</f>
        <v>27984</v>
      </c>
      <c r="H3716" s="21">
        <v>304024</v>
      </c>
      <c r="I3716" s="21" t="s">
        <v>4796</v>
      </c>
      <c r="J3716" s="21">
        <v>2</v>
      </c>
      <c r="K3716" s="21">
        <v>2</v>
      </c>
      <c r="L3716" s="21">
        <f t="shared" ref="L3716:L3779" si="392">J3716-K3716</f>
        <v>0</v>
      </c>
      <c r="M3716" s="21" t="s">
        <v>5693</v>
      </c>
      <c r="N3716" s="30">
        <v>45958</v>
      </c>
      <c r="O3716" s="48">
        <v>40280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ref="Y3716:Y3779" si="393">IF(X3716="", "", X3716-N3716)</f>
        <v>0</v>
      </c>
      <c r="Z3716" s="21" t="str">
        <f t="shared" ref="Z3716:Z3779" si="394">IF(N3716="", "", TEXT(N3716, "dddd"))</f>
        <v>Tuesday</v>
      </c>
      <c r="AA3716" s="21" t="str">
        <f t="shared" ref="AA3716:AA3779" si="395"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3716</v>
      </c>
      <c r="B3717" s="21" t="s">
        <v>5419</v>
      </c>
      <c r="C3717" s="30">
        <v>45951</v>
      </c>
      <c r="D3717" s="30">
        <v>45958</v>
      </c>
      <c r="E3717" s="47">
        <v>204</v>
      </c>
      <c r="F3717" s="47">
        <f t="shared" si="390"/>
        <v>17952</v>
      </c>
      <c r="G3717" s="48">
        <f t="shared" si="391"/>
        <v>71808</v>
      </c>
      <c r="H3717" s="21">
        <v>304028</v>
      </c>
      <c r="I3717" s="21" t="s">
        <v>4796</v>
      </c>
      <c r="J3717" s="21">
        <v>4</v>
      </c>
      <c r="K3717" s="21">
        <v>4</v>
      </c>
      <c r="L3717" s="21">
        <f t="shared" si="392"/>
        <v>0</v>
      </c>
      <c r="M3717" s="21" t="s">
        <v>5684</v>
      </c>
      <c r="N3717" s="30">
        <v>45959</v>
      </c>
      <c r="O3717" s="48">
        <v>0</v>
      </c>
      <c r="P3717" s="21" t="s">
        <v>625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45959</v>
      </c>
      <c r="Y3717" s="21">
        <f t="shared" si="393"/>
        <v>0</v>
      </c>
      <c r="Z3717" s="21" t="str">
        <f t="shared" si="394"/>
        <v>Wednesday</v>
      </c>
      <c r="AA3717" s="21" t="str">
        <f t="shared" si="395"/>
        <v>Wednesday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3717</v>
      </c>
      <c r="B3718" s="21" t="s">
        <v>5419</v>
      </c>
      <c r="C3718" s="30">
        <v>45951</v>
      </c>
      <c r="D3718" s="30">
        <v>45958</v>
      </c>
      <c r="E3718" s="47">
        <v>277.2</v>
      </c>
      <c r="F3718" s="47">
        <f t="shared" si="390"/>
        <v>24393.599999999999</v>
      </c>
      <c r="G3718" s="48">
        <f t="shared" si="391"/>
        <v>24393.599999999999</v>
      </c>
      <c r="H3718" s="21">
        <v>304050</v>
      </c>
      <c r="I3718" s="21" t="s">
        <v>4796</v>
      </c>
      <c r="J3718" s="21">
        <v>1</v>
      </c>
      <c r="K3718" s="21">
        <v>1</v>
      </c>
      <c r="L3718" s="21">
        <f t="shared" si="392"/>
        <v>0</v>
      </c>
      <c r="M3718" s="21" t="s">
        <v>5693</v>
      </c>
      <c r="N3718" s="30">
        <v>45958</v>
      </c>
      <c r="O3718" s="48">
        <v>30096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3"/>
        <v>0</v>
      </c>
      <c r="Z3718" s="21" t="str">
        <f t="shared" si="394"/>
        <v>Tuesday</v>
      </c>
      <c r="AA3718" s="21" t="str">
        <f t="shared" si="395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3718</v>
      </c>
      <c r="B3719" s="21" t="s">
        <v>5419</v>
      </c>
      <c r="C3719" s="30">
        <v>45951</v>
      </c>
      <c r="D3719" s="30">
        <v>45958</v>
      </c>
      <c r="E3719" s="47">
        <v>201.6</v>
      </c>
      <c r="F3719" s="47">
        <f t="shared" si="390"/>
        <v>17740.8</v>
      </c>
      <c r="G3719" s="48">
        <f t="shared" si="391"/>
        <v>35481.599999999999</v>
      </c>
      <c r="H3719" s="21">
        <v>304128</v>
      </c>
      <c r="I3719" s="21" t="s">
        <v>4775</v>
      </c>
      <c r="J3719" s="21">
        <v>2</v>
      </c>
      <c r="K3719" s="21">
        <v>2</v>
      </c>
      <c r="L3719" s="21">
        <f t="shared" si="392"/>
        <v>0</v>
      </c>
      <c r="M3719" s="21" t="s">
        <v>5623</v>
      </c>
      <c r="N3719" s="30">
        <v>45958</v>
      </c>
      <c r="O3719" s="48">
        <v>72912</v>
      </c>
      <c r="P3719" s="21" t="s">
        <v>891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Banglore</v>
      </c>
      <c r="W3719" s="38"/>
      <c r="X3719" s="30">
        <v>45959</v>
      </c>
      <c r="Y3719" s="21">
        <f t="shared" si="393"/>
        <v>1</v>
      </c>
      <c r="Z3719" s="21" t="str">
        <f t="shared" si="394"/>
        <v>Tuesday</v>
      </c>
      <c r="AA3719" s="21" t="str">
        <f t="shared" si="395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3719</v>
      </c>
      <c r="B3720" s="21" t="s">
        <v>5419</v>
      </c>
      <c r="C3720" s="30">
        <v>45951</v>
      </c>
      <c r="D3720" s="30">
        <v>45958</v>
      </c>
      <c r="E3720" s="47">
        <v>30</v>
      </c>
      <c r="F3720" s="47">
        <f t="shared" si="390"/>
        <v>2640</v>
      </c>
      <c r="G3720" s="48">
        <f t="shared" si="391"/>
        <v>2640</v>
      </c>
      <c r="H3720" s="21">
        <v>304205</v>
      </c>
      <c r="I3720" s="21" t="s">
        <v>5380</v>
      </c>
      <c r="J3720" s="21">
        <v>1</v>
      </c>
      <c r="K3720" s="21">
        <v>1</v>
      </c>
      <c r="L3720" s="21">
        <f t="shared" si="392"/>
        <v>0</v>
      </c>
      <c r="M3720" s="21" t="s">
        <v>5576</v>
      </c>
      <c r="N3720" s="30">
        <v>45958</v>
      </c>
      <c r="O3720" s="48">
        <v>4650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93"/>
        <v>1</v>
      </c>
      <c r="Z3720" s="21" t="str">
        <f t="shared" si="394"/>
        <v>Tuesday</v>
      </c>
      <c r="AA3720" s="21" t="str">
        <f t="shared" si="39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3720</v>
      </c>
      <c r="B3721" s="21" t="s">
        <v>5419</v>
      </c>
      <c r="C3721" s="30">
        <v>45951</v>
      </c>
      <c r="D3721" s="30">
        <v>45958</v>
      </c>
      <c r="E3721" s="47">
        <v>402.6</v>
      </c>
      <c r="F3721" s="47">
        <f t="shared" si="390"/>
        <v>35428.800000000003</v>
      </c>
      <c r="G3721" s="48">
        <f t="shared" si="391"/>
        <v>70857.600000000006</v>
      </c>
      <c r="H3721" s="21">
        <v>304340</v>
      </c>
      <c r="I3721" s="21" t="s">
        <v>5381</v>
      </c>
      <c r="J3721" s="21">
        <v>2</v>
      </c>
      <c r="K3721" s="21">
        <v>2</v>
      </c>
      <c r="L3721" s="21">
        <f t="shared" si="392"/>
        <v>0</v>
      </c>
      <c r="M3721" s="21" t="s">
        <v>5693</v>
      </c>
      <c r="N3721" s="30">
        <v>45958</v>
      </c>
      <c r="O3721" s="48">
        <v>101992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393"/>
        <v>0</v>
      </c>
      <c r="Z3721" s="21" t="str">
        <f t="shared" si="394"/>
        <v>Tuesday</v>
      </c>
      <c r="AA3721" s="21" t="str">
        <f t="shared" si="395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3721</v>
      </c>
      <c r="B3722" s="21" t="s">
        <v>5419</v>
      </c>
      <c r="C3722" s="30">
        <v>45951</v>
      </c>
      <c r="D3722" s="30">
        <v>45958</v>
      </c>
      <c r="E3722" s="47">
        <v>50.4</v>
      </c>
      <c r="F3722" s="47">
        <f t="shared" si="390"/>
        <v>4435.2</v>
      </c>
      <c r="G3722" s="48">
        <f t="shared" si="391"/>
        <v>4435.2</v>
      </c>
      <c r="H3722" s="21">
        <v>304803</v>
      </c>
      <c r="I3722" s="21" t="s">
        <v>4776</v>
      </c>
      <c r="J3722" s="21">
        <v>1</v>
      </c>
      <c r="K3722" s="21">
        <v>1</v>
      </c>
      <c r="L3722" s="21">
        <f t="shared" si="392"/>
        <v>0</v>
      </c>
      <c r="M3722" s="21" t="s">
        <v>5576</v>
      </c>
      <c r="N3722" s="30">
        <v>45958</v>
      </c>
      <c r="O3722" s="48">
        <v>7812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Kolkata</v>
      </c>
      <c r="W3722" s="38"/>
      <c r="X3722" s="30">
        <v>45959</v>
      </c>
      <c r="Y3722" s="21">
        <f t="shared" si="393"/>
        <v>1</v>
      </c>
      <c r="Z3722" s="21" t="str">
        <f t="shared" si="394"/>
        <v>Tuesday</v>
      </c>
      <c r="AA3722" s="21" t="str">
        <f t="shared" si="39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3722</v>
      </c>
      <c r="B3723" s="21" t="s">
        <v>5419</v>
      </c>
      <c r="C3723" s="30">
        <v>45951</v>
      </c>
      <c r="D3723" s="30">
        <v>45958</v>
      </c>
      <c r="E3723" s="47">
        <v>74.400000000000006</v>
      </c>
      <c r="F3723" s="47">
        <f t="shared" si="390"/>
        <v>6547.2000000000007</v>
      </c>
      <c r="G3723" s="48">
        <f t="shared" si="391"/>
        <v>6547.2000000000007</v>
      </c>
      <c r="H3723" s="21">
        <v>304825</v>
      </c>
      <c r="I3723" s="21" t="s">
        <v>4776</v>
      </c>
      <c r="J3723" s="21">
        <v>1</v>
      </c>
      <c r="K3723" s="21">
        <v>1</v>
      </c>
      <c r="L3723" s="21">
        <f t="shared" si="392"/>
        <v>0</v>
      </c>
      <c r="M3723" s="21" t="s">
        <v>5576</v>
      </c>
      <c r="N3723" s="30">
        <v>45958</v>
      </c>
      <c r="O3723" s="48">
        <v>11532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393"/>
        <v>1</v>
      </c>
      <c r="Z3723" s="21" t="str">
        <f t="shared" si="394"/>
        <v>Tuesday</v>
      </c>
      <c r="AA3723" s="21" t="str">
        <f t="shared" si="395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3723</v>
      </c>
      <c r="B3724" s="21" t="s">
        <v>5419</v>
      </c>
      <c r="C3724" s="30">
        <v>45951</v>
      </c>
      <c r="D3724" s="30">
        <v>45958</v>
      </c>
      <c r="E3724" s="47">
        <v>208.2</v>
      </c>
      <c r="F3724" s="47">
        <f t="shared" si="390"/>
        <v>18321.599999999999</v>
      </c>
      <c r="G3724" s="48">
        <f t="shared" si="391"/>
        <v>36643.199999999997</v>
      </c>
      <c r="H3724" s="21">
        <v>305022</v>
      </c>
      <c r="I3724" s="21" t="s">
        <v>5181</v>
      </c>
      <c r="J3724" s="21">
        <v>2</v>
      </c>
      <c r="K3724" s="21">
        <v>2</v>
      </c>
      <c r="L3724" s="21">
        <f t="shared" si="392"/>
        <v>0</v>
      </c>
      <c r="M3724" s="21" t="s">
        <v>5684</v>
      </c>
      <c r="N3724" s="30">
        <v>45959</v>
      </c>
      <c r="O3724" s="48">
        <v>0</v>
      </c>
      <c r="P3724" s="21" t="s">
        <v>625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93"/>
        <v>0</v>
      </c>
      <c r="Z3724" s="21" t="str">
        <f t="shared" si="394"/>
        <v>Wednesday</v>
      </c>
      <c r="AA3724" s="21" t="str">
        <f t="shared" si="395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3724</v>
      </c>
      <c r="B3725" s="21" t="s">
        <v>5419</v>
      </c>
      <c r="C3725" s="30">
        <v>45951</v>
      </c>
      <c r="D3725" s="30">
        <v>45958</v>
      </c>
      <c r="E3725" s="47">
        <v>133</v>
      </c>
      <c r="F3725" s="47">
        <f t="shared" si="390"/>
        <v>11704</v>
      </c>
      <c r="G3725" s="48">
        <f t="shared" si="391"/>
        <v>11704</v>
      </c>
      <c r="H3725" s="21">
        <v>306517</v>
      </c>
      <c r="I3725" s="21" t="s">
        <v>5382</v>
      </c>
      <c r="J3725" s="21">
        <v>1</v>
      </c>
      <c r="K3725" s="21">
        <v>1</v>
      </c>
      <c r="L3725" s="21">
        <f t="shared" si="392"/>
        <v>0</v>
      </c>
      <c r="M3725" s="21" t="s">
        <v>5637</v>
      </c>
      <c r="N3725" s="30">
        <v>45958</v>
      </c>
      <c r="O3725" s="48">
        <v>20026</v>
      </c>
      <c r="P3725" s="21" t="s">
        <v>191</v>
      </c>
      <c r="Q3725" s="21" t="s">
        <v>5521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Chandigarh</v>
      </c>
      <c r="W3725" s="38"/>
      <c r="X3725" s="30">
        <v>45959</v>
      </c>
      <c r="Y3725" s="21">
        <f t="shared" si="393"/>
        <v>1</v>
      </c>
      <c r="Z3725" s="21" t="str">
        <f t="shared" si="394"/>
        <v>Tuesday</v>
      </c>
      <c r="AA3725" s="21" t="str">
        <f t="shared" si="395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x14ac:dyDescent="0.25">
      <c r="A3726" s="21">
        <v>3725</v>
      </c>
      <c r="B3726" s="21" t="s">
        <v>5419</v>
      </c>
      <c r="C3726" s="30">
        <v>45951</v>
      </c>
      <c r="D3726" s="30">
        <v>45958</v>
      </c>
      <c r="E3726" s="47">
        <v>273.7</v>
      </c>
      <c r="F3726" s="47">
        <f t="shared" si="390"/>
        <v>24085.599999999999</v>
      </c>
      <c r="G3726" s="48">
        <f t="shared" si="391"/>
        <v>24085.599999999999</v>
      </c>
      <c r="H3726" s="21">
        <v>309218</v>
      </c>
      <c r="I3726" s="21" t="s">
        <v>5383</v>
      </c>
      <c r="J3726" s="21">
        <v>1</v>
      </c>
      <c r="K3726" s="21">
        <v>1</v>
      </c>
      <c r="L3726" s="21">
        <f t="shared" si="392"/>
        <v>0</v>
      </c>
      <c r="M3726" s="21" t="s">
        <v>5684</v>
      </c>
      <c r="N3726" s="30">
        <v>45959</v>
      </c>
      <c r="O3726" s="48">
        <v>0</v>
      </c>
      <c r="P3726" s="21" t="s">
        <v>625</v>
      </c>
      <c r="Q3726" s="21" t="s">
        <v>2070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45959</v>
      </c>
      <c r="Y3726" s="21">
        <f t="shared" si="393"/>
        <v>0</v>
      </c>
      <c r="Z3726" s="21" t="str">
        <f t="shared" si="394"/>
        <v>Wednesday</v>
      </c>
      <c r="AA3726" s="21" t="str">
        <f t="shared" si="395"/>
        <v>Wednesday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3726</v>
      </c>
      <c r="B3727" s="21" t="s">
        <v>5419</v>
      </c>
      <c r="C3727" s="30">
        <v>45951</v>
      </c>
      <c r="D3727" s="30">
        <v>45958</v>
      </c>
      <c r="E3727" s="47">
        <v>304.5</v>
      </c>
      <c r="F3727" s="47">
        <f t="shared" si="390"/>
        <v>26796</v>
      </c>
      <c r="G3727" s="48">
        <f t="shared" si="391"/>
        <v>133980</v>
      </c>
      <c r="H3727" s="21">
        <v>309850</v>
      </c>
      <c r="I3727" s="21" t="s">
        <v>5065</v>
      </c>
      <c r="J3727" s="21">
        <v>5</v>
      </c>
      <c r="K3727" s="21">
        <v>5</v>
      </c>
      <c r="L3727" s="21">
        <f t="shared" si="392"/>
        <v>0</v>
      </c>
      <c r="M3727" s="21" t="s">
        <v>5693</v>
      </c>
      <c r="N3727" s="30">
        <v>45958</v>
      </c>
      <c r="O3727" s="48">
        <v>165300</v>
      </c>
      <c r="P3727" s="21" t="s">
        <v>16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45958</v>
      </c>
      <c r="Y3727" s="21">
        <f t="shared" si="393"/>
        <v>0</v>
      </c>
      <c r="Z3727" s="21" t="str">
        <f t="shared" si="394"/>
        <v>Tuesday</v>
      </c>
      <c r="AA3727" s="21" t="str">
        <f t="shared" si="395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3727</v>
      </c>
      <c r="B3728" s="21" t="s">
        <v>5419</v>
      </c>
      <c r="C3728" s="30">
        <v>45951</v>
      </c>
      <c r="D3728" s="30">
        <v>45958</v>
      </c>
      <c r="E3728" s="47">
        <v>266.7</v>
      </c>
      <c r="F3728" s="47">
        <f t="shared" si="390"/>
        <v>23469.599999999999</v>
      </c>
      <c r="G3728" s="48">
        <f t="shared" si="391"/>
        <v>70408.799999999988</v>
      </c>
      <c r="H3728" s="21">
        <v>310930</v>
      </c>
      <c r="I3728" s="21" t="s">
        <v>4778</v>
      </c>
      <c r="J3728" s="21">
        <v>3</v>
      </c>
      <c r="K3728" s="21">
        <v>3</v>
      </c>
      <c r="L3728" s="21">
        <f t="shared" si="392"/>
        <v>0</v>
      </c>
      <c r="M3728" s="21" t="s">
        <v>5693</v>
      </c>
      <c r="N3728" s="30">
        <v>45958</v>
      </c>
      <c r="O3728" s="48">
        <v>86868</v>
      </c>
      <c r="P3728" s="21" t="s">
        <v>16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45958</v>
      </c>
      <c r="Y3728" s="21">
        <f t="shared" si="393"/>
        <v>0</v>
      </c>
      <c r="Z3728" s="21" t="str">
        <f t="shared" si="394"/>
        <v>Tuesday</v>
      </c>
      <c r="AA3728" s="21" t="str">
        <f t="shared" si="395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3728</v>
      </c>
      <c r="B3729" s="21" t="s">
        <v>5419</v>
      </c>
      <c r="C3729" s="30">
        <v>45951</v>
      </c>
      <c r="D3729" s="30">
        <v>45958</v>
      </c>
      <c r="E3729" s="47">
        <v>68.400000000000006</v>
      </c>
      <c r="F3729" s="47">
        <f t="shared" si="390"/>
        <v>6019.2000000000007</v>
      </c>
      <c r="G3729" s="48">
        <f t="shared" si="391"/>
        <v>6019.2000000000007</v>
      </c>
      <c r="H3729" s="21">
        <v>315802</v>
      </c>
      <c r="I3729" s="21" t="s">
        <v>5384</v>
      </c>
      <c r="J3729" s="21">
        <v>1</v>
      </c>
      <c r="K3729" s="21">
        <v>1</v>
      </c>
      <c r="L3729" s="21">
        <f t="shared" si="392"/>
        <v>0</v>
      </c>
      <c r="M3729" s="21" t="s">
        <v>5689</v>
      </c>
      <c r="N3729" s="30">
        <v>45965</v>
      </c>
      <c r="O3729" s="48">
        <v>10602</v>
      </c>
      <c r="P3729" s="21" t="s">
        <v>899</v>
      </c>
      <c r="Q3729" s="21" t="s">
        <v>636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45965</v>
      </c>
      <c r="Y3729" s="21">
        <f t="shared" si="393"/>
        <v>0</v>
      </c>
      <c r="Z3729" s="21" t="str">
        <f t="shared" si="394"/>
        <v>Tuesday</v>
      </c>
      <c r="AA3729" s="21" t="str">
        <f t="shared" si="395"/>
        <v>Tuesday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x14ac:dyDescent="0.25">
      <c r="A3730" s="21">
        <v>3729</v>
      </c>
      <c r="B3730" s="21" t="s">
        <v>5419</v>
      </c>
      <c r="C3730" s="30">
        <v>45951</v>
      </c>
      <c r="D3730" s="30">
        <v>45958</v>
      </c>
      <c r="E3730" s="47">
        <v>18</v>
      </c>
      <c r="F3730" s="47">
        <f t="shared" si="390"/>
        <v>1584</v>
      </c>
      <c r="G3730" s="48">
        <f t="shared" si="391"/>
        <v>1584</v>
      </c>
      <c r="H3730" s="21">
        <v>317301</v>
      </c>
      <c r="I3730" s="21" t="s">
        <v>4768</v>
      </c>
      <c r="J3730" s="21">
        <v>1</v>
      </c>
      <c r="K3730" s="21">
        <v>1</v>
      </c>
      <c r="L3730" s="21">
        <f t="shared" si="392"/>
        <v>0</v>
      </c>
      <c r="M3730" s="21" t="s">
        <v>5656</v>
      </c>
      <c r="N3730" s="30">
        <v>45960</v>
      </c>
      <c r="O3730" s="48">
        <v>2707.5</v>
      </c>
      <c r="P3730" s="21" t="s">
        <v>153</v>
      </c>
      <c r="Q3730" s="21" t="s">
        <v>1996</v>
      </c>
      <c r="R3730" s="21" t="s">
        <v>1996</v>
      </c>
      <c r="S3730" s="3">
        <v>4</v>
      </c>
      <c r="T3730" s="37"/>
      <c r="U3730" s="21" t="s">
        <v>18</v>
      </c>
      <c r="V3730" s="21" t="str">
        <f>VLOOKUP(P3730,'Customer List'!B:C,2,)</f>
        <v>Noida</v>
      </c>
      <c r="W3730" s="38"/>
      <c r="X3730" s="30">
        <f>IF(OR(R3730 = "PRIYANKA MADAM", R3730 = "DEEPAK", R3730 = "PORTER"),N3730,"")</f>
        <v>45960</v>
      </c>
      <c r="Y3730" s="21">
        <f t="shared" si="393"/>
        <v>0</v>
      </c>
      <c r="Z3730" s="21" t="str">
        <f t="shared" si="394"/>
        <v>Thursday</v>
      </c>
      <c r="AA3730" s="21" t="str">
        <f t="shared" si="395"/>
        <v>Thursday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x14ac:dyDescent="0.25">
      <c r="A3731" s="21">
        <v>3730</v>
      </c>
      <c r="B3731" s="21" t="s">
        <v>5419</v>
      </c>
      <c r="C3731" s="30">
        <v>45951</v>
      </c>
      <c r="D3731" s="30">
        <v>45958</v>
      </c>
      <c r="E3731" s="47">
        <v>16.8</v>
      </c>
      <c r="F3731" s="47">
        <f t="shared" si="390"/>
        <v>1478.4</v>
      </c>
      <c r="G3731" s="48">
        <f t="shared" si="391"/>
        <v>1478.4</v>
      </c>
      <c r="H3731" s="21">
        <v>317307</v>
      </c>
      <c r="I3731" s="21" t="s">
        <v>4768</v>
      </c>
      <c r="J3731" s="21">
        <v>1</v>
      </c>
      <c r="K3731" s="21">
        <v>1</v>
      </c>
      <c r="L3731" s="21">
        <f t="shared" si="392"/>
        <v>0</v>
      </c>
      <c r="M3731" s="21" t="s">
        <v>5576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93"/>
        <v>1</v>
      </c>
      <c r="Z3731" s="21" t="str">
        <f t="shared" si="394"/>
        <v>Tuesday</v>
      </c>
      <c r="AA3731" s="21" t="str">
        <f t="shared" si="395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x14ac:dyDescent="0.25">
      <c r="A3732" s="21">
        <v>3731</v>
      </c>
      <c r="B3732" s="21" t="s">
        <v>5419</v>
      </c>
      <c r="C3732" s="30">
        <v>45951</v>
      </c>
      <c r="D3732" s="30">
        <v>45958</v>
      </c>
      <c r="E3732" s="47">
        <v>74.400000000000006</v>
      </c>
      <c r="F3732" s="47">
        <f t="shared" si="390"/>
        <v>6547.2000000000007</v>
      </c>
      <c r="G3732" s="48">
        <f t="shared" si="391"/>
        <v>6547.2000000000007</v>
      </c>
      <c r="H3732" s="21">
        <v>317313</v>
      </c>
      <c r="I3732" s="21" t="s">
        <v>4768</v>
      </c>
      <c r="J3732" s="21">
        <v>1</v>
      </c>
      <c r="K3732" s="21">
        <v>1</v>
      </c>
      <c r="L3732" s="21">
        <f t="shared" si="392"/>
        <v>0</v>
      </c>
      <c r="M3732" s="21" t="s">
        <v>5576</v>
      </c>
      <c r="N3732" s="30">
        <v>45958</v>
      </c>
      <c r="O3732" s="48">
        <v>11532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93"/>
        <v>1</v>
      </c>
      <c r="Z3732" s="21" t="str">
        <f t="shared" si="394"/>
        <v>Tuesday</v>
      </c>
      <c r="AA3732" s="21" t="str">
        <f t="shared" si="395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x14ac:dyDescent="0.25">
      <c r="A3733" s="21">
        <v>3732</v>
      </c>
      <c r="B3733" s="21" t="s">
        <v>5419</v>
      </c>
      <c r="C3733" s="30">
        <v>45951</v>
      </c>
      <c r="D3733" s="30">
        <v>45958</v>
      </c>
      <c r="E3733" s="47">
        <v>16.8</v>
      </c>
      <c r="F3733" s="47">
        <f t="shared" si="390"/>
        <v>1478.4</v>
      </c>
      <c r="G3733" s="48">
        <f t="shared" si="391"/>
        <v>1478.4</v>
      </c>
      <c r="H3733" s="21">
        <v>317409</v>
      </c>
      <c r="I3733" s="21" t="s">
        <v>4779</v>
      </c>
      <c r="J3733" s="21">
        <v>1</v>
      </c>
      <c r="K3733" s="21">
        <v>1</v>
      </c>
      <c r="L3733" s="21">
        <f t="shared" si="392"/>
        <v>0</v>
      </c>
      <c r="M3733" s="21" t="s">
        <v>5576</v>
      </c>
      <c r="N3733" s="30">
        <v>45958</v>
      </c>
      <c r="O3733" s="48">
        <v>2604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Kolkata</v>
      </c>
      <c r="W3733" s="38"/>
      <c r="X3733" s="30">
        <v>45959</v>
      </c>
      <c r="Y3733" s="21">
        <f t="shared" si="393"/>
        <v>1</v>
      </c>
      <c r="Z3733" s="21" t="str">
        <f t="shared" si="394"/>
        <v>Tuesday</v>
      </c>
      <c r="AA3733" s="21" t="str">
        <f t="shared" si="395"/>
        <v>Wednesday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3733</v>
      </c>
      <c r="B3734" s="21" t="s">
        <v>5419</v>
      </c>
      <c r="C3734" s="30">
        <v>45951</v>
      </c>
      <c r="D3734" s="30">
        <v>45958</v>
      </c>
      <c r="E3734" s="47">
        <v>159</v>
      </c>
      <c r="F3734" s="47">
        <f t="shared" si="390"/>
        <v>13992</v>
      </c>
      <c r="G3734" s="48">
        <f t="shared" si="391"/>
        <v>13992</v>
      </c>
      <c r="H3734" s="21">
        <v>317426</v>
      </c>
      <c r="I3734" s="21" t="s">
        <v>4779</v>
      </c>
      <c r="J3734" s="21">
        <v>1</v>
      </c>
      <c r="K3734" s="21">
        <v>1</v>
      </c>
      <c r="L3734" s="21">
        <f t="shared" si="392"/>
        <v>0</v>
      </c>
      <c r="M3734" s="21" t="s">
        <v>5693</v>
      </c>
      <c r="N3734" s="30">
        <v>45958</v>
      </c>
      <c r="O3734" s="48">
        <v>20140</v>
      </c>
      <c r="P3734" s="21" t="s">
        <v>16</v>
      </c>
      <c r="Q3734" s="21" t="s">
        <v>2070</v>
      </c>
      <c r="R3734" s="21" t="s">
        <v>637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45958</v>
      </c>
      <c r="Y3734" s="21">
        <f t="shared" si="393"/>
        <v>0</v>
      </c>
      <c r="Z3734" s="21" t="str">
        <f t="shared" si="394"/>
        <v>Tuesday</v>
      </c>
      <c r="AA3734" s="21" t="str">
        <f t="shared" si="395"/>
        <v>Tuesday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x14ac:dyDescent="0.25">
      <c r="A3735" s="21">
        <v>3734</v>
      </c>
      <c r="B3735" s="21" t="s">
        <v>5419</v>
      </c>
      <c r="C3735" s="30">
        <v>45951</v>
      </c>
      <c r="D3735" s="30">
        <v>45958</v>
      </c>
      <c r="E3735" s="47">
        <v>296.8</v>
      </c>
      <c r="F3735" s="47">
        <f t="shared" si="390"/>
        <v>26118.400000000001</v>
      </c>
      <c r="G3735" s="48">
        <f t="shared" si="391"/>
        <v>26118.400000000001</v>
      </c>
      <c r="H3735" s="21">
        <v>318344</v>
      </c>
      <c r="I3735" s="21" t="s">
        <v>4780</v>
      </c>
      <c r="J3735" s="21">
        <v>1</v>
      </c>
      <c r="K3735" s="21">
        <v>1</v>
      </c>
      <c r="L3735" s="21">
        <f t="shared" si="392"/>
        <v>0</v>
      </c>
      <c r="M3735" s="21" t="s">
        <v>5604</v>
      </c>
      <c r="N3735" s="30">
        <v>45960</v>
      </c>
      <c r="O3735" s="48">
        <v>40704</v>
      </c>
      <c r="P3735" s="21" t="s">
        <v>208</v>
      </c>
      <c r="Q3735" s="21" t="s">
        <v>1996</v>
      </c>
      <c r="R3735" s="21" t="s">
        <v>1996</v>
      </c>
      <c r="S3735" s="3">
        <v>4</v>
      </c>
      <c r="T3735" s="37"/>
      <c r="U3735" s="21" t="s">
        <v>18</v>
      </c>
      <c r="V3735" s="21" t="str">
        <f>VLOOKUP(P3735,'Customer List'!B:C,2,)</f>
        <v>Delhi</v>
      </c>
      <c r="W3735" s="38"/>
      <c r="X3735" s="30">
        <f>IF(OR(R3735 = "PRIYANKA MADAM", R3735 = "DEEPAK", R3735 = "PORTER"),N3735,"")</f>
        <v>45960</v>
      </c>
      <c r="Y3735" s="21">
        <f t="shared" si="393"/>
        <v>0</v>
      </c>
      <c r="Z3735" s="21" t="str">
        <f t="shared" si="394"/>
        <v>Thursday</v>
      </c>
      <c r="AA3735" s="21" t="str">
        <f t="shared" si="395"/>
        <v>Thursday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x14ac:dyDescent="0.25">
      <c r="A3736" s="21">
        <v>3735</v>
      </c>
      <c r="B3736" s="21" t="s">
        <v>5419</v>
      </c>
      <c r="C3736" s="30">
        <v>45951</v>
      </c>
      <c r="D3736" s="30">
        <v>45958</v>
      </c>
      <c r="E3736" s="47">
        <v>160.80000000000001</v>
      </c>
      <c r="F3736" s="47">
        <f t="shared" si="390"/>
        <v>14150.400000000001</v>
      </c>
      <c r="G3736" s="48">
        <f t="shared" si="391"/>
        <v>14150.400000000001</v>
      </c>
      <c r="H3736" s="21">
        <v>326506</v>
      </c>
      <c r="I3736" s="21" t="s">
        <v>5385</v>
      </c>
      <c r="J3736" s="21">
        <v>1</v>
      </c>
      <c r="K3736" s="21">
        <v>1</v>
      </c>
      <c r="L3736" s="21">
        <f t="shared" si="392"/>
        <v>0</v>
      </c>
      <c r="M3736" s="21" t="s">
        <v>5645</v>
      </c>
      <c r="N3736" s="30">
        <v>45959</v>
      </c>
      <c r="O3736" s="48">
        <v>24924</v>
      </c>
      <c r="P3736" s="21" t="s">
        <v>5516</v>
      </c>
      <c r="Q3736" s="21">
        <v>58157546753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Hyderabad</v>
      </c>
      <c r="W3736" s="38"/>
      <c r="X3736" s="30">
        <v>45961</v>
      </c>
      <c r="Y3736" s="21">
        <f t="shared" si="393"/>
        <v>2</v>
      </c>
      <c r="Z3736" s="21" t="str">
        <f t="shared" si="394"/>
        <v>Wednesday</v>
      </c>
      <c r="AA3736" s="21" t="str">
        <f t="shared" si="395"/>
        <v>Friday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3736</v>
      </c>
      <c r="B3737" s="21" t="s">
        <v>5419</v>
      </c>
      <c r="C3737" s="30">
        <v>45951</v>
      </c>
      <c r="D3737" s="30">
        <v>45958</v>
      </c>
      <c r="E3737" s="47">
        <v>214.8</v>
      </c>
      <c r="F3737" s="47">
        <f t="shared" si="390"/>
        <v>18902.400000000001</v>
      </c>
      <c r="G3737" s="48">
        <f t="shared" si="391"/>
        <v>18902.400000000001</v>
      </c>
      <c r="H3737" s="21">
        <v>328630</v>
      </c>
      <c r="I3737" s="21" t="s">
        <v>5067</v>
      </c>
      <c r="J3737" s="21">
        <v>1</v>
      </c>
      <c r="K3737" s="21">
        <v>1</v>
      </c>
      <c r="L3737" s="21">
        <f t="shared" si="392"/>
        <v>0</v>
      </c>
      <c r="M3737" s="21" t="s">
        <v>5606</v>
      </c>
      <c r="N3737" s="30">
        <v>45959</v>
      </c>
      <c r="O3737" s="48">
        <v>33294</v>
      </c>
      <c r="P3737" s="21" t="s">
        <v>295</v>
      </c>
      <c r="Q3737" s="21">
        <v>58157545655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Kerala</v>
      </c>
      <c r="W3737" s="38"/>
      <c r="X3737" s="30">
        <v>45962</v>
      </c>
      <c r="Y3737" s="21">
        <f t="shared" si="393"/>
        <v>3</v>
      </c>
      <c r="Z3737" s="21" t="str">
        <f t="shared" si="394"/>
        <v>Wednesday</v>
      </c>
      <c r="AA3737" s="21" t="str">
        <f t="shared" si="395"/>
        <v>Saturday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3737</v>
      </c>
      <c r="B3738" s="21" t="s">
        <v>5419</v>
      </c>
      <c r="C3738" s="30">
        <v>45951</v>
      </c>
      <c r="D3738" s="30">
        <v>45958</v>
      </c>
      <c r="E3738" s="47">
        <v>157.80000000000001</v>
      </c>
      <c r="F3738" s="47">
        <f t="shared" si="390"/>
        <v>13886.400000000001</v>
      </c>
      <c r="G3738" s="48">
        <f t="shared" si="391"/>
        <v>13886.400000000001</v>
      </c>
      <c r="H3738" s="21">
        <v>329706</v>
      </c>
      <c r="I3738" s="21" t="s">
        <v>5386</v>
      </c>
      <c r="J3738" s="21">
        <v>1</v>
      </c>
      <c r="K3738" s="21">
        <v>1</v>
      </c>
      <c r="L3738" s="21">
        <f t="shared" si="392"/>
        <v>0</v>
      </c>
      <c r="M3738" s="21" t="s">
        <v>5606</v>
      </c>
      <c r="N3738" s="30">
        <v>45959</v>
      </c>
      <c r="O3738" s="48">
        <v>24459</v>
      </c>
      <c r="P3738" s="21" t="s">
        <v>295</v>
      </c>
      <c r="Q3738" s="21">
        <v>58157545655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Kerala</v>
      </c>
      <c r="W3738" s="38"/>
      <c r="X3738" s="30">
        <v>45962</v>
      </c>
      <c r="Y3738" s="21">
        <f t="shared" si="393"/>
        <v>3</v>
      </c>
      <c r="Z3738" s="21" t="str">
        <f t="shared" si="394"/>
        <v>Wednesday</v>
      </c>
      <c r="AA3738" s="21" t="str">
        <f t="shared" si="395"/>
        <v>Saturday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3738</v>
      </c>
      <c r="B3739" s="21" t="s">
        <v>5419</v>
      </c>
      <c r="C3739" s="30">
        <v>45951</v>
      </c>
      <c r="D3739" s="30">
        <v>45958</v>
      </c>
      <c r="E3739" s="47">
        <v>105.6</v>
      </c>
      <c r="F3739" s="47">
        <f t="shared" si="390"/>
        <v>9292.7999999999993</v>
      </c>
      <c r="G3739" s="48">
        <f t="shared" si="391"/>
        <v>9292.7999999999993</v>
      </c>
      <c r="H3739" s="21">
        <v>329913</v>
      </c>
      <c r="I3739" s="21" t="s">
        <v>4782</v>
      </c>
      <c r="J3739" s="21">
        <v>1</v>
      </c>
      <c r="K3739" s="21">
        <v>1</v>
      </c>
      <c r="L3739" s="21">
        <f t="shared" si="392"/>
        <v>0</v>
      </c>
      <c r="M3739" s="21" t="s">
        <v>5576</v>
      </c>
      <c r="N3739" s="30">
        <v>45958</v>
      </c>
      <c r="O3739" s="48">
        <v>16368</v>
      </c>
      <c r="P3739" s="21" t="s">
        <v>228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Kolkata</v>
      </c>
      <c r="W3739" s="38"/>
      <c r="X3739" s="30">
        <v>45959</v>
      </c>
      <c r="Y3739" s="21">
        <f t="shared" si="393"/>
        <v>1</v>
      </c>
      <c r="Z3739" s="21" t="str">
        <f t="shared" si="394"/>
        <v>Tuesday</v>
      </c>
      <c r="AA3739" s="21" t="str">
        <f t="shared" si="395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3739</v>
      </c>
      <c r="B3740" s="21" t="s">
        <v>5419</v>
      </c>
      <c r="C3740" s="30">
        <v>45951</v>
      </c>
      <c r="D3740" s="30">
        <v>45958</v>
      </c>
      <c r="E3740" s="47">
        <v>312.2</v>
      </c>
      <c r="F3740" s="47">
        <f t="shared" si="390"/>
        <v>27473.599999999999</v>
      </c>
      <c r="G3740" s="48">
        <f t="shared" si="391"/>
        <v>82420.799999999988</v>
      </c>
      <c r="H3740" s="21">
        <v>329928</v>
      </c>
      <c r="I3740" s="21" t="s">
        <v>4782</v>
      </c>
      <c r="J3740" s="21">
        <v>3</v>
      </c>
      <c r="K3740" s="21">
        <v>3</v>
      </c>
      <c r="L3740" s="21">
        <f t="shared" si="392"/>
        <v>0</v>
      </c>
      <c r="M3740" s="21" t="s">
        <v>5693</v>
      </c>
      <c r="N3740" s="30">
        <v>45958</v>
      </c>
      <c r="O3740" s="48">
        <v>101688</v>
      </c>
      <c r="P3740" s="21" t="s">
        <v>16</v>
      </c>
      <c r="Q3740" s="21" t="s">
        <v>2070</v>
      </c>
      <c r="R3740" s="21" t="s">
        <v>637</v>
      </c>
      <c r="S3740" s="3">
        <v>4</v>
      </c>
      <c r="T3740" s="37"/>
      <c r="U3740" s="21" t="s">
        <v>18</v>
      </c>
      <c r="V3740" s="21" t="str">
        <f>VLOOKUP(P3740,'Customer List'!B:C,2,)</f>
        <v>Delhi</v>
      </c>
      <c r="W3740" s="38"/>
      <c r="X3740" s="30">
        <f>IF(OR(R3740 = "PRIYANKA MADAM", R3740 = "DEEPAK", R3740 = "PORTER"),N3740,"")</f>
        <v>45958</v>
      </c>
      <c r="Y3740" s="21">
        <f t="shared" si="393"/>
        <v>0</v>
      </c>
      <c r="Z3740" s="21" t="str">
        <f t="shared" si="394"/>
        <v>Tuesday</v>
      </c>
      <c r="AA3740" s="21" t="str">
        <f t="shared" si="395"/>
        <v>Tuesday</v>
      </c>
      <c r="AB3740" s="21" t="str">
        <f>VLOOKUP(U3740,'Currency Sheet'!A:C,3,)</f>
        <v>DOLLAR</v>
      </c>
      <c r="AC3740" s="42" t="str">
        <f>VLOOKUP(P3740,'Customer List'!B:D,3,)</f>
        <v>Local</v>
      </c>
    </row>
    <row r="3741" spans="1:29" x14ac:dyDescent="0.25">
      <c r="A3741" s="21">
        <v>3740</v>
      </c>
      <c r="B3741" s="21" t="s">
        <v>5419</v>
      </c>
      <c r="C3741" s="30">
        <v>45951</v>
      </c>
      <c r="D3741" s="30">
        <v>45958</v>
      </c>
      <c r="E3741" s="47">
        <v>281.39999999999998</v>
      </c>
      <c r="F3741" s="47">
        <f t="shared" si="390"/>
        <v>24763.199999999997</v>
      </c>
      <c r="G3741" s="48">
        <f t="shared" si="391"/>
        <v>49526.399999999994</v>
      </c>
      <c r="H3741" s="21">
        <v>329932</v>
      </c>
      <c r="I3741" s="21" t="s">
        <v>4782</v>
      </c>
      <c r="J3741" s="21">
        <v>2</v>
      </c>
      <c r="K3741" s="21">
        <v>2</v>
      </c>
      <c r="L3741" s="21">
        <f t="shared" si="392"/>
        <v>0</v>
      </c>
      <c r="M3741" s="21" t="s">
        <v>5623</v>
      </c>
      <c r="N3741" s="30">
        <v>45958</v>
      </c>
      <c r="O3741" s="48">
        <v>87234</v>
      </c>
      <c r="P3741" s="21" t="s">
        <v>891</v>
      </c>
      <c r="Q3741" s="21">
        <v>58157517095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Banglore</v>
      </c>
      <c r="W3741" s="38"/>
      <c r="X3741" s="30">
        <v>45959</v>
      </c>
      <c r="Y3741" s="21">
        <f t="shared" si="393"/>
        <v>1</v>
      </c>
      <c r="Z3741" s="21" t="str">
        <f t="shared" si="394"/>
        <v>Tuesday</v>
      </c>
      <c r="AA3741" s="21" t="str">
        <f t="shared" si="395"/>
        <v>Wednesday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3741</v>
      </c>
      <c r="B3742" s="21" t="s">
        <v>5419</v>
      </c>
      <c r="C3742" s="30">
        <v>45951</v>
      </c>
      <c r="D3742" s="30">
        <v>45958</v>
      </c>
      <c r="E3742" s="47">
        <v>250.2</v>
      </c>
      <c r="F3742" s="47">
        <f t="shared" si="390"/>
        <v>22017.599999999999</v>
      </c>
      <c r="G3742" s="48">
        <f t="shared" si="391"/>
        <v>22017.599999999999</v>
      </c>
      <c r="H3742" s="21">
        <v>331328</v>
      </c>
      <c r="I3742" s="21" t="s">
        <v>5387</v>
      </c>
      <c r="J3742" s="21">
        <v>1</v>
      </c>
      <c r="K3742" s="21">
        <v>1</v>
      </c>
      <c r="L3742" s="21">
        <f t="shared" si="392"/>
        <v>0</v>
      </c>
      <c r="M3742" s="21" t="s">
        <v>5606</v>
      </c>
      <c r="N3742" s="30">
        <v>45959</v>
      </c>
      <c r="O3742" s="48">
        <v>38781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393"/>
        <v>3</v>
      </c>
      <c r="Z3742" s="21" t="str">
        <f t="shared" si="394"/>
        <v>Wednesday</v>
      </c>
      <c r="AA3742" s="21" t="str">
        <f t="shared" si="395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3742</v>
      </c>
      <c r="B3743" s="21" t="s">
        <v>5419</v>
      </c>
      <c r="C3743" s="30">
        <v>45951</v>
      </c>
      <c r="D3743" s="30">
        <v>45958</v>
      </c>
      <c r="E3743" s="47">
        <v>160.80000000000001</v>
      </c>
      <c r="F3743" s="47">
        <f t="shared" si="390"/>
        <v>14150.400000000001</v>
      </c>
      <c r="G3743" s="48">
        <f t="shared" si="391"/>
        <v>14150.400000000001</v>
      </c>
      <c r="H3743" s="21">
        <v>331408</v>
      </c>
      <c r="I3743" s="21" t="s">
        <v>4783</v>
      </c>
      <c r="J3743" s="21">
        <v>1</v>
      </c>
      <c r="K3743" s="21">
        <v>1</v>
      </c>
      <c r="L3743" s="21">
        <f t="shared" si="392"/>
        <v>0</v>
      </c>
      <c r="M3743" s="21" t="s">
        <v>5606</v>
      </c>
      <c r="N3743" s="30">
        <v>45959</v>
      </c>
      <c r="O3743" s="48">
        <v>24924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393"/>
        <v>3</v>
      </c>
      <c r="Z3743" s="21" t="str">
        <f t="shared" si="394"/>
        <v>Wednesday</v>
      </c>
      <c r="AA3743" s="21" t="str">
        <f t="shared" si="395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3743</v>
      </c>
      <c r="B3744" s="21" t="s">
        <v>5419</v>
      </c>
      <c r="C3744" s="30">
        <v>45951</v>
      </c>
      <c r="D3744" s="30">
        <v>45958</v>
      </c>
      <c r="E3744" s="47">
        <v>312.2</v>
      </c>
      <c r="F3744" s="47">
        <f t="shared" si="390"/>
        <v>27473.599999999999</v>
      </c>
      <c r="G3744" s="48">
        <f t="shared" si="391"/>
        <v>27473.599999999999</v>
      </c>
      <c r="H3744" s="21">
        <v>331926</v>
      </c>
      <c r="I3744" s="21" t="s">
        <v>5388</v>
      </c>
      <c r="J3744" s="21">
        <v>1</v>
      </c>
      <c r="K3744" s="21">
        <v>1</v>
      </c>
      <c r="L3744" s="21">
        <f t="shared" si="392"/>
        <v>0</v>
      </c>
      <c r="M3744" s="21" t="s">
        <v>5603</v>
      </c>
      <c r="N3744" s="30">
        <v>45960</v>
      </c>
      <c r="O3744" s="48">
        <v>42816</v>
      </c>
      <c r="P3744" s="21" t="s">
        <v>208</v>
      </c>
      <c r="Q3744" s="21" t="s">
        <v>1996</v>
      </c>
      <c r="R3744" s="21" t="s">
        <v>1996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45960</v>
      </c>
      <c r="Y3744" s="21">
        <f t="shared" si="393"/>
        <v>0</v>
      </c>
      <c r="Z3744" s="21" t="str">
        <f t="shared" si="394"/>
        <v>Thursday</v>
      </c>
      <c r="AA3744" s="21" t="str">
        <f t="shared" si="395"/>
        <v>Thursday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x14ac:dyDescent="0.25">
      <c r="A3745" s="21">
        <v>3744</v>
      </c>
      <c r="B3745" s="21" t="s">
        <v>5419</v>
      </c>
      <c r="C3745" s="30">
        <v>45951</v>
      </c>
      <c r="D3745" s="30">
        <v>45958</v>
      </c>
      <c r="E3745" s="47">
        <v>192</v>
      </c>
      <c r="F3745" s="47">
        <f t="shared" si="390"/>
        <v>16896</v>
      </c>
      <c r="G3745" s="48">
        <f t="shared" si="391"/>
        <v>16896</v>
      </c>
      <c r="H3745" s="21">
        <v>333810</v>
      </c>
      <c r="I3745" s="21" t="s">
        <v>5184</v>
      </c>
      <c r="J3745" s="21">
        <v>1</v>
      </c>
      <c r="K3745" s="21">
        <v>1</v>
      </c>
      <c r="L3745" s="21">
        <f t="shared" si="392"/>
        <v>0</v>
      </c>
      <c r="M3745" s="21" t="s">
        <v>5645</v>
      </c>
      <c r="N3745" s="30">
        <v>45959</v>
      </c>
      <c r="O3745" s="48">
        <v>29760</v>
      </c>
      <c r="P3745" s="21" t="s">
        <v>5516</v>
      </c>
      <c r="Q3745" s="21">
        <v>58157546753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Hyderabad</v>
      </c>
      <c r="W3745" s="38"/>
      <c r="X3745" s="30">
        <v>45961</v>
      </c>
      <c r="Y3745" s="21">
        <f t="shared" si="393"/>
        <v>2</v>
      </c>
      <c r="Z3745" s="21" t="str">
        <f t="shared" si="394"/>
        <v>Wednesday</v>
      </c>
      <c r="AA3745" s="21" t="str">
        <f t="shared" si="395"/>
        <v>Friday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3745</v>
      </c>
      <c r="B3746" s="21" t="s">
        <v>5419</v>
      </c>
      <c r="C3746" s="30">
        <v>45951</v>
      </c>
      <c r="D3746" s="30">
        <v>45958</v>
      </c>
      <c r="E3746" s="47">
        <v>137.4</v>
      </c>
      <c r="F3746" s="47">
        <f t="shared" si="390"/>
        <v>12091.2</v>
      </c>
      <c r="G3746" s="48">
        <f t="shared" si="391"/>
        <v>24182.400000000001</v>
      </c>
      <c r="H3746" s="21">
        <v>336706</v>
      </c>
      <c r="I3746" s="21" t="s">
        <v>5389</v>
      </c>
      <c r="J3746" s="21">
        <v>2</v>
      </c>
      <c r="K3746" s="21">
        <v>2</v>
      </c>
      <c r="L3746" s="21">
        <f t="shared" si="392"/>
        <v>0</v>
      </c>
      <c r="M3746" s="21" t="s">
        <v>5684</v>
      </c>
      <c r="N3746" s="30">
        <v>45959</v>
      </c>
      <c r="O3746" s="48">
        <v>0</v>
      </c>
      <c r="P3746" s="21" t="s">
        <v>625</v>
      </c>
      <c r="Q3746" s="21" t="s">
        <v>2070</v>
      </c>
      <c r="R3746" s="21" t="s">
        <v>637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45959</v>
      </c>
      <c r="Y3746" s="21">
        <f t="shared" si="393"/>
        <v>0</v>
      </c>
      <c r="Z3746" s="21" t="str">
        <f t="shared" si="394"/>
        <v>Wednesday</v>
      </c>
      <c r="AA3746" s="21" t="str">
        <f t="shared" si="395"/>
        <v>Wednesday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x14ac:dyDescent="0.25">
      <c r="A3747" s="21">
        <v>3746</v>
      </c>
      <c r="B3747" s="21" t="s">
        <v>5419</v>
      </c>
      <c r="C3747" s="30">
        <v>45951</v>
      </c>
      <c r="D3747" s="30">
        <v>45958</v>
      </c>
      <c r="E3747" s="47">
        <v>174.6</v>
      </c>
      <c r="F3747" s="47">
        <f t="shared" si="390"/>
        <v>15364.8</v>
      </c>
      <c r="G3747" s="48">
        <f t="shared" si="391"/>
        <v>15364.8</v>
      </c>
      <c r="H3747" s="21">
        <v>337208</v>
      </c>
      <c r="I3747" s="21" t="s">
        <v>5390</v>
      </c>
      <c r="J3747" s="21">
        <v>1</v>
      </c>
      <c r="K3747" s="21">
        <v>1</v>
      </c>
      <c r="L3747" s="21">
        <f t="shared" si="392"/>
        <v>0</v>
      </c>
      <c r="M3747" s="21" t="s">
        <v>5606</v>
      </c>
      <c r="N3747" s="30">
        <v>45959</v>
      </c>
      <c r="O3747" s="48">
        <v>27090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393"/>
        <v>3</v>
      </c>
      <c r="Z3747" s="21" t="str">
        <f t="shared" si="394"/>
        <v>Wednesday</v>
      </c>
      <c r="AA3747" s="21" t="str">
        <f t="shared" si="395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3747</v>
      </c>
      <c r="B3748" s="21" t="s">
        <v>5419</v>
      </c>
      <c r="C3748" s="30">
        <v>45951</v>
      </c>
      <c r="D3748" s="30">
        <v>45958</v>
      </c>
      <c r="E3748" s="47">
        <v>284.89999999999998</v>
      </c>
      <c r="F3748" s="47">
        <f t="shared" si="390"/>
        <v>25071.199999999997</v>
      </c>
      <c r="G3748" s="48">
        <f t="shared" si="391"/>
        <v>50142.399999999994</v>
      </c>
      <c r="H3748" s="21">
        <v>339914</v>
      </c>
      <c r="I3748" s="21" t="s">
        <v>5391</v>
      </c>
      <c r="J3748" s="21">
        <v>2</v>
      </c>
      <c r="K3748" s="21">
        <v>2</v>
      </c>
      <c r="L3748" s="21">
        <f t="shared" si="392"/>
        <v>0</v>
      </c>
      <c r="M3748" s="21" t="s">
        <v>5603</v>
      </c>
      <c r="N3748" s="30">
        <v>45960</v>
      </c>
      <c r="O3748" s="48">
        <v>78144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393"/>
        <v>0</v>
      </c>
      <c r="Z3748" s="21" t="str">
        <f t="shared" si="394"/>
        <v>Thursday</v>
      </c>
      <c r="AA3748" s="21" t="str">
        <f t="shared" si="395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x14ac:dyDescent="0.25">
      <c r="A3749" s="21">
        <v>3748</v>
      </c>
      <c r="B3749" s="21" t="s">
        <v>5419</v>
      </c>
      <c r="C3749" s="30">
        <v>45951</v>
      </c>
      <c r="D3749" s="30">
        <v>45958</v>
      </c>
      <c r="E3749" s="47">
        <v>73.8</v>
      </c>
      <c r="F3749" s="47">
        <f t="shared" si="390"/>
        <v>6494.4</v>
      </c>
      <c r="G3749" s="48">
        <f t="shared" si="391"/>
        <v>6494.4</v>
      </c>
      <c r="H3749" s="21">
        <v>343505</v>
      </c>
      <c r="I3749" s="21" t="s">
        <v>4787</v>
      </c>
      <c r="J3749" s="21">
        <v>1</v>
      </c>
      <c r="K3749" s="21">
        <v>1</v>
      </c>
      <c r="L3749" s="21">
        <f t="shared" si="392"/>
        <v>0</v>
      </c>
      <c r="M3749" s="21" t="s">
        <v>5637</v>
      </c>
      <c r="N3749" s="30">
        <v>45958</v>
      </c>
      <c r="O3749" s="48">
        <v>12964.2</v>
      </c>
      <c r="P3749" s="21" t="s">
        <v>191</v>
      </c>
      <c r="Q3749" s="21" t="s">
        <v>5521</v>
      </c>
      <c r="R3749" s="21" t="s">
        <v>5913</v>
      </c>
      <c r="S3749" s="3">
        <v>4</v>
      </c>
      <c r="T3749" s="37"/>
      <c r="U3749" s="21" t="s">
        <v>18</v>
      </c>
      <c r="V3749" s="21" t="str">
        <f>VLOOKUP(P3749,'Customer List'!B:C,2,)</f>
        <v>Chandigarh</v>
      </c>
      <c r="W3749" s="38"/>
      <c r="X3749" s="30">
        <v>45959</v>
      </c>
      <c r="Y3749" s="21">
        <f t="shared" si="393"/>
        <v>1</v>
      </c>
      <c r="Z3749" s="21" t="str">
        <f t="shared" si="394"/>
        <v>Tuesday</v>
      </c>
      <c r="AA3749" s="21" t="str">
        <f t="shared" si="395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3749</v>
      </c>
      <c r="B3750" s="21" t="s">
        <v>5419</v>
      </c>
      <c r="C3750" s="30">
        <v>45951</v>
      </c>
      <c r="D3750" s="30">
        <v>45958</v>
      </c>
      <c r="E3750" s="47">
        <v>207</v>
      </c>
      <c r="F3750" s="47">
        <f t="shared" si="390"/>
        <v>18216</v>
      </c>
      <c r="G3750" s="48">
        <f t="shared" si="391"/>
        <v>18216</v>
      </c>
      <c r="H3750" s="21">
        <v>344614</v>
      </c>
      <c r="I3750" s="21" t="s">
        <v>4779</v>
      </c>
      <c r="J3750" s="21">
        <v>1</v>
      </c>
      <c r="K3750" s="21">
        <v>1</v>
      </c>
      <c r="L3750" s="21">
        <f t="shared" si="392"/>
        <v>0</v>
      </c>
      <c r="M3750" s="21" t="s">
        <v>5645</v>
      </c>
      <c r="N3750" s="30">
        <v>45959</v>
      </c>
      <c r="O3750" s="48">
        <v>37293</v>
      </c>
      <c r="P3750" s="21" t="s">
        <v>5516</v>
      </c>
      <c r="Q3750" s="21">
        <v>58157546753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Hyderabad</v>
      </c>
      <c r="W3750" s="38"/>
      <c r="X3750" s="30">
        <v>45961</v>
      </c>
      <c r="Y3750" s="21">
        <f t="shared" si="393"/>
        <v>2</v>
      </c>
      <c r="Z3750" s="21" t="str">
        <f t="shared" si="394"/>
        <v>Wednesday</v>
      </c>
      <c r="AA3750" s="21" t="str">
        <f t="shared" si="395"/>
        <v>Friday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3750</v>
      </c>
      <c r="B3751" s="21" t="s">
        <v>5419</v>
      </c>
      <c r="C3751" s="30">
        <v>45951</v>
      </c>
      <c r="D3751" s="30">
        <v>45958</v>
      </c>
      <c r="E3751" s="47">
        <v>72.599999999999994</v>
      </c>
      <c r="F3751" s="47">
        <f t="shared" si="390"/>
        <v>6388.7999999999993</v>
      </c>
      <c r="G3751" s="48">
        <f t="shared" si="391"/>
        <v>6388.7999999999993</v>
      </c>
      <c r="H3751" s="21">
        <v>344703</v>
      </c>
      <c r="I3751" s="21" t="s">
        <v>4788</v>
      </c>
      <c r="J3751" s="21">
        <v>1</v>
      </c>
      <c r="K3751" s="21">
        <v>1</v>
      </c>
      <c r="L3751" s="21">
        <f t="shared" si="392"/>
        <v>0</v>
      </c>
      <c r="M3751" s="21" t="s">
        <v>5576</v>
      </c>
      <c r="N3751" s="30">
        <v>45958</v>
      </c>
      <c r="O3751" s="48">
        <v>11253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93"/>
        <v>1</v>
      </c>
      <c r="Z3751" s="21" t="str">
        <f t="shared" si="394"/>
        <v>Tuesday</v>
      </c>
      <c r="AA3751" s="21" t="str">
        <f t="shared" si="395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3751</v>
      </c>
      <c r="B3752" s="21" t="s">
        <v>5419</v>
      </c>
      <c r="C3752" s="30">
        <v>45951</v>
      </c>
      <c r="D3752" s="30">
        <v>45958</v>
      </c>
      <c r="E3752" s="47">
        <v>162</v>
      </c>
      <c r="F3752" s="47">
        <f t="shared" si="390"/>
        <v>14256</v>
      </c>
      <c r="G3752" s="48">
        <f t="shared" si="391"/>
        <v>14256</v>
      </c>
      <c r="H3752" s="21">
        <v>344718</v>
      </c>
      <c r="I3752" s="21" t="s">
        <v>4788</v>
      </c>
      <c r="J3752" s="21">
        <v>1</v>
      </c>
      <c r="K3752" s="21">
        <v>1</v>
      </c>
      <c r="L3752" s="21">
        <f t="shared" si="392"/>
        <v>0</v>
      </c>
      <c r="M3752" s="21" t="s">
        <v>5606</v>
      </c>
      <c r="N3752" s="30">
        <v>45959</v>
      </c>
      <c r="O3752" s="48">
        <v>25110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Kerala</v>
      </c>
      <c r="W3752" s="38"/>
      <c r="X3752" s="30">
        <v>45962</v>
      </c>
      <c r="Y3752" s="21">
        <f t="shared" si="393"/>
        <v>3</v>
      </c>
      <c r="Z3752" s="21" t="str">
        <f t="shared" si="394"/>
        <v>Wednesday</v>
      </c>
      <c r="AA3752" s="21" t="str">
        <f t="shared" si="395"/>
        <v>Saturday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3752</v>
      </c>
      <c r="B3753" s="21" t="s">
        <v>5419</v>
      </c>
      <c r="C3753" s="30">
        <v>45951</v>
      </c>
      <c r="D3753" s="30">
        <v>45958</v>
      </c>
      <c r="E3753" s="47">
        <v>135.1</v>
      </c>
      <c r="F3753" s="47">
        <f t="shared" si="390"/>
        <v>11888.8</v>
      </c>
      <c r="G3753" s="48">
        <f t="shared" si="391"/>
        <v>11888.8</v>
      </c>
      <c r="H3753" s="21">
        <v>344747</v>
      </c>
      <c r="I3753" s="21" t="s">
        <v>4788</v>
      </c>
      <c r="J3753" s="21">
        <v>1</v>
      </c>
      <c r="K3753" s="21">
        <v>1</v>
      </c>
      <c r="L3753" s="21">
        <f t="shared" si="392"/>
        <v>0</v>
      </c>
      <c r="M3753" s="21" t="s">
        <v>5576</v>
      </c>
      <c r="N3753" s="30">
        <v>45958</v>
      </c>
      <c r="O3753" s="48">
        <v>17949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93"/>
        <v>1</v>
      </c>
      <c r="Z3753" s="21" t="str">
        <f t="shared" si="394"/>
        <v>Tuesday</v>
      </c>
      <c r="AA3753" s="21" t="str">
        <f t="shared" si="39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3753</v>
      </c>
      <c r="B3754" s="21" t="s">
        <v>5419</v>
      </c>
      <c r="C3754" s="30">
        <v>45951</v>
      </c>
      <c r="D3754" s="30">
        <v>45958</v>
      </c>
      <c r="E3754" s="47">
        <v>175.2</v>
      </c>
      <c r="F3754" s="47">
        <f t="shared" si="390"/>
        <v>15417.599999999999</v>
      </c>
      <c r="G3754" s="48">
        <f t="shared" si="391"/>
        <v>30835.199999999997</v>
      </c>
      <c r="H3754" s="21">
        <v>344818</v>
      </c>
      <c r="I3754" s="21" t="s">
        <v>4768</v>
      </c>
      <c r="J3754" s="21">
        <v>2</v>
      </c>
      <c r="K3754" s="21">
        <v>2</v>
      </c>
      <c r="L3754" s="21">
        <f t="shared" si="392"/>
        <v>0</v>
      </c>
      <c r="M3754" s="21" t="s">
        <v>5603</v>
      </c>
      <c r="N3754" s="30">
        <v>45960</v>
      </c>
      <c r="O3754" s="48">
        <v>56064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393"/>
        <v>0</v>
      </c>
      <c r="Z3754" s="21" t="str">
        <f t="shared" si="394"/>
        <v>Thursday</v>
      </c>
      <c r="AA3754" s="21" t="str">
        <f t="shared" si="39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3754</v>
      </c>
      <c r="B3755" s="21" t="s">
        <v>5419</v>
      </c>
      <c r="C3755" s="30">
        <v>45951</v>
      </c>
      <c r="D3755" s="30">
        <v>45958</v>
      </c>
      <c r="E3755" s="47">
        <v>95.4</v>
      </c>
      <c r="F3755" s="47">
        <f t="shared" si="390"/>
        <v>8395.2000000000007</v>
      </c>
      <c r="G3755" s="48">
        <f t="shared" si="391"/>
        <v>8395.2000000000007</v>
      </c>
      <c r="H3755" s="21">
        <v>345025</v>
      </c>
      <c r="I3755" s="21" t="s">
        <v>5072</v>
      </c>
      <c r="J3755" s="21">
        <v>1</v>
      </c>
      <c r="K3755" s="21">
        <v>1</v>
      </c>
      <c r="L3755" s="21">
        <f t="shared" si="392"/>
        <v>0</v>
      </c>
      <c r="M3755" s="21" t="s">
        <v>5576</v>
      </c>
      <c r="N3755" s="30">
        <v>45958</v>
      </c>
      <c r="O3755" s="48">
        <v>14787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393"/>
        <v>1</v>
      </c>
      <c r="Z3755" s="21" t="str">
        <f t="shared" si="394"/>
        <v>Tuesday</v>
      </c>
      <c r="AA3755" s="21" t="str">
        <f t="shared" si="395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x14ac:dyDescent="0.25">
      <c r="A3756" s="21">
        <v>3755</v>
      </c>
      <c r="B3756" s="21" t="s">
        <v>5419</v>
      </c>
      <c r="C3756" s="30">
        <v>45951</v>
      </c>
      <c r="D3756" s="30">
        <v>45958</v>
      </c>
      <c r="E3756" s="47">
        <v>151.19999999999999</v>
      </c>
      <c r="F3756" s="47">
        <f t="shared" si="390"/>
        <v>13305.599999999999</v>
      </c>
      <c r="G3756" s="48">
        <f t="shared" si="391"/>
        <v>13305.599999999999</v>
      </c>
      <c r="H3756" s="21">
        <v>348206</v>
      </c>
      <c r="I3756" s="21" t="s">
        <v>4790</v>
      </c>
      <c r="J3756" s="21">
        <v>1</v>
      </c>
      <c r="K3756" s="21">
        <v>1</v>
      </c>
      <c r="L3756" s="21">
        <f t="shared" si="392"/>
        <v>0</v>
      </c>
      <c r="M3756" s="21" t="s">
        <v>5599</v>
      </c>
      <c r="N3756" s="30">
        <v>45958</v>
      </c>
      <c r="O3756" s="48">
        <v>27342</v>
      </c>
      <c r="P3756" s="21" t="s">
        <v>2488</v>
      </c>
      <c r="Q3756" s="21">
        <v>58157510246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Chennai</v>
      </c>
      <c r="W3756" s="38"/>
      <c r="X3756" s="30">
        <v>45959</v>
      </c>
      <c r="Y3756" s="21">
        <f t="shared" si="393"/>
        <v>1</v>
      </c>
      <c r="Z3756" s="21" t="str">
        <f t="shared" si="394"/>
        <v>Tuesday</v>
      </c>
      <c r="AA3756" s="21" t="str">
        <f t="shared" si="39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3756</v>
      </c>
      <c r="B3757" s="21" t="s">
        <v>5419</v>
      </c>
      <c r="C3757" s="30">
        <v>45951</v>
      </c>
      <c r="D3757" s="30">
        <v>45958</v>
      </c>
      <c r="E3757" s="47">
        <v>383.4</v>
      </c>
      <c r="F3757" s="47">
        <f t="shared" si="390"/>
        <v>33739.199999999997</v>
      </c>
      <c r="G3757" s="48">
        <f t="shared" si="391"/>
        <v>33739.199999999997</v>
      </c>
      <c r="H3757" s="21">
        <v>348801</v>
      </c>
      <c r="I3757" s="21" t="s">
        <v>5392</v>
      </c>
      <c r="J3757" s="21">
        <v>1</v>
      </c>
      <c r="K3757" s="21">
        <v>1</v>
      </c>
      <c r="L3757" s="21">
        <f t="shared" si="392"/>
        <v>0</v>
      </c>
      <c r="M3757" s="21" t="s">
        <v>5604</v>
      </c>
      <c r="N3757" s="30">
        <v>45960</v>
      </c>
      <c r="O3757" s="48">
        <v>61344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393"/>
        <v>0</v>
      </c>
      <c r="Z3757" s="21" t="str">
        <f t="shared" si="394"/>
        <v>Thursday</v>
      </c>
      <c r="AA3757" s="21" t="str">
        <f t="shared" si="395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x14ac:dyDescent="0.25">
      <c r="A3758" s="21">
        <v>3757</v>
      </c>
      <c r="B3758" s="21" t="s">
        <v>5419</v>
      </c>
      <c r="C3758" s="30">
        <v>45951</v>
      </c>
      <c r="D3758" s="30">
        <v>45958</v>
      </c>
      <c r="E3758" s="47">
        <v>186.6</v>
      </c>
      <c r="F3758" s="47">
        <f t="shared" si="390"/>
        <v>16420.8</v>
      </c>
      <c r="G3758" s="48">
        <f t="shared" si="391"/>
        <v>16420.8</v>
      </c>
      <c r="H3758" s="21">
        <v>351706</v>
      </c>
      <c r="I3758" s="21" t="s">
        <v>5393</v>
      </c>
      <c r="J3758" s="21">
        <v>1</v>
      </c>
      <c r="K3758" s="21">
        <v>1</v>
      </c>
      <c r="L3758" s="21">
        <f t="shared" si="392"/>
        <v>0</v>
      </c>
      <c r="M3758" s="21" t="s">
        <v>5604</v>
      </c>
      <c r="N3758" s="30">
        <v>45960</v>
      </c>
      <c r="O3758" s="48">
        <v>29856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393"/>
        <v>0</v>
      </c>
      <c r="Z3758" s="21" t="str">
        <f t="shared" si="394"/>
        <v>Thursday</v>
      </c>
      <c r="AA3758" s="21" t="str">
        <f t="shared" si="395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3758</v>
      </c>
      <c r="B3759" s="21" t="s">
        <v>5419</v>
      </c>
      <c r="C3759" s="30">
        <v>45951</v>
      </c>
      <c r="D3759" s="30">
        <v>45958</v>
      </c>
      <c r="E3759" s="47">
        <v>202.8</v>
      </c>
      <c r="F3759" s="47">
        <f t="shared" si="390"/>
        <v>17846.400000000001</v>
      </c>
      <c r="G3759" s="48">
        <f t="shared" si="391"/>
        <v>71385.600000000006</v>
      </c>
      <c r="H3759" s="21">
        <v>353214</v>
      </c>
      <c r="I3759" s="21" t="s">
        <v>5074</v>
      </c>
      <c r="J3759" s="21">
        <v>4</v>
      </c>
      <c r="K3759" s="21">
        <v>4</v>
      </c>
      <c r="L3759" s="21">
        <f t="shared" si="392"/>
        <v>0</v>
      </c>
      <c r="M3759" s="21" t="s">
        <v>5622</v>
      </c>
      <c r="N3759" s="30">
        <v>45958</v>
      </c>
      <c r="O3759" s="48">
        <v>157170</v>
      </c>
      <c r="P3759" s="21" t="s">
        <v>891</v>
      </c>
      <c r="Q3759" s="21">
        <v>58157516255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Banglore</v>
      </c>
      <c r="W3759" s="38"/>
      <c r="X3759" s="30">
        <v>45959</v>
      </c>
      <c r="Y3759" s="21">
        <f t="shared" si="393"/>
        <v>1</v>
      </c>
      <c r="Z3759" s="21" t="str">
        <f t="shared" si="394"/>
        <v>Tuesday</v>
      </c>
      <c r="AA3759" s="21" t="str">
        <f t="shared" si="395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3759</v>
      </c>
      <c r="B3760" s="21" t="s">
        <v>5419</v>
      </c>
      <c r="C3760" s="30">
        <v>45951</v>
      </c>
      <c r="D3760" s="30">
        <v>45958</v>
      </c>
      <c r="E3760" s="47">
        <v>201</v>
      </c>
      <c r="F3760" s="47">
        <f t="shared" si="390"/>
        <v>17688</v>
      </c>
      <c r="G3760" s="48">
        <f t="shared" si="391"/>
        <v>17688</v>
      </c>
      <c r="H3760" s="21">
        <v>353242</v>
      </c>
      <c r="I3760" s="21" t="s">
        <v>5074</v>
      </c>
      <c r="J3760" s="21">
        <v>1</v>
      </c>
      <c r="K3760" s="21">
        <v>1</v>
      </c>
      <c r="L3760" s="21">
        <f t="shared" si="392"/>
        <v>0</v>
      </c>
      <c r="M3760" s="21" t="s">
        <v>5591</v>
      </c>
      <c r="N3760" s="30">
        <v>45959</v>
      </c>
      <c r="O3760" s="48">
        <v>31155</v>
      </c>
      <c r="P3760" s="21" t="s">
        <v>621</v>
      </c>
      <c r="Q3760" s="21">
        <v>58157567263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45960</v>
      </c>
      <c r="Y3760" s="21">
        <f t="shared" si="393"/>
        <v>1</v>
      </c>
      <c r="Z3760" s="21" t="str">
        <f t="shared" si="394"/>
        <v>Wednesday</v>
      </c>
      <c r="AA3760" s="21" t="str">
        <f t="shared" si="395"/>
        <v>Thursday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3760</v>
      </c>
      <c r="B3761" s="21" t="s">
        <v>5419</v>
      </c>
      <c r="C3761" s="30">
        <v>45951</v>
      </c>
      <c r="D3761" s="30">
        <v>45958</v>
      </c>
      <c r="E3761" s="47">
        <v>234.6</v>
      </c>
      <c r="F3761" s="47">
        <f t="shared" si="390"/>
        <v>20644.8</v>
      </c>
      <c r="G3761" s="48">
        <f t="shared" si="391"/>
        <v>82579.199999999997</v>
      </c>
      <c r="H3761" s="21">
        <v>353272</v>
      </c>
      <c r="I3761" s="21" t="s">
        <v>5074</v>
      </c>
      <c r="J3761" s="21">
        <v>4</v>
      </c>
      <c r="K3761" s="21">
        <v>4</v>
      </c>
      <c r="L3761" s="21">
        <f t="shared" si="392"/>
        <v>0</v>
      </c>
      <c r="M3761" s="21" t="s">
        <v>5693</v>
      </c>
      <c r="N3761" s="30">
        <v>45958</v>
      </c>
      <c r="O3761" s="48">
        <v>118864</v>
      </c>
      <c r="P3761" s="21" t="s">
        <v>16</v>
      </c>
      <c r="Q3761" s="21" t="s">
        <v>2070</v>
      </c>
      <c r="R3761" s="21" t="s">
        <v>637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45958</v>
      </c>
      <c r="Y3761" s="21">
        <f t="shared" si="393"/>
        <v>0</v>
      </c>
      <c r="Z3761" s="21" t="str">
        <f t="shared" si="394"/>
        <v>Tuesday</v>
      </c>
      <c r="AA3761" s="21" t="str">
        <f t="shared" si="395"/>
        <v>Tuesday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3761</v>
      </c>
      <c r="B3762" s="21" t="s">
        <v>5419</v>
      </c>
      <c r="C3762" s="30">
        <v>45951</v>
      </c>
      <c r="D3762" s="30">
        <v>45958</v>
      </c>
      <c r="E3762" s="47">
        <v>61.8</v>
      </c>
      <c r="F3762" s="47">
        <f t="shared" si="390"/>
        <v>5438.4</v>
      </c>
      <c r="G3762" s="48">
        <f t="shared" si="391"/>
        <v>5438.4</v>
      </c>
      <c r="H3762" s="21">
        <v>356106</v>
      </c>
      <c r="I3762" s="21" t="s">
        <v>5377</v>
      </c>
      <c r="J3762" s="21">
        <v>1</v>
      </c>
      <c r="K3762" s="21">
        <v>1</v>
      </c>
      <c r="L3762" s="21">
        <f t="shared" si="392"/>
        <v>0</v>
      </c>
      <c r="M3762" s="21" t="s">
        <v>5645</v>
      </c>
      <c r="N3762" s="30">
        <v>45959</v>
      </c>
      <c r="O3762" s="48">
        <v>9579</v>
      </c>
      <c r="P3762" s="21" t="s">
        <v>5516</v>
      </c>
      <c r="Q3762" s="21">
        <v>58157546753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Hyderabad</v>
      </c>
      <c r="W3762" s="38"/>
      <c r="X3762" s="30">
        <v>45961</v>
      </c>
      <c r="Y3762" s="21">
        <f t="shared" si="393"/>
        <v>2</v>
      </c>
      <c r="Z3762" s="21" t="str">
        <f t="shared" si="394"/>
        <v>Wednesday</v>
      </c>
      <c r="AA3762" s="21" t="str">
        <f t="shared" si="395"/>
        <v>Friday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3762</v>
      </c>
      <c r="B3763" s="21" t="s">
        <v>5419</v>
      </c>
      <c r="C3763" s="30">
        <v>45951</v>
      </c>
      <c r="D3763" s="30">
        <v>45958</v>
      </c>
      <c r="E3763" s="47">
        <v>191.4</v>
      </c>
      <c r="F3763" s="47">
        <f t="shared" si="390"/>
        <v>16843.2</v>
      </c>
      <c r="G3763" s="48">
        <f t="shared" si="391"/>
        <v>33686.400000000001</v>
      </c>
      <c r="H3763" s="21">
        <v>356108</v>
      </c>
      <c r="I3763" s="21" t="s">
        <v>5377</v>
      </c>
      <c r="J3763" s="21">
        <v>2</v>
      </c>
      <c r="K3763" s="21">
        <v>2</v>
      </c>
      <c r="L3763" s="21">
        <f t="shared" si="392"/>
        <v>0</v>
      </c>
      <c r="M3763" s="21" t="s">
        <v>5604</v>
      </c>
      <c r="N3763" s="30">
        <v>45960</v>
      </c>
      <c r="O3763" s="48">
        <v>61248</v>
      </c>
      <c r="P3763" s="21" t="s">
        <v>208</v>
      </c>
      <c r="Q3763" s="21" t="s">
        <v>1996</v>
      </c>
      <c r="R3763" s="21" t="s">
        <v>1996</v>
      </c>
      <c r="S3763" s="3">
        <v>4</v>
      </c>
      <c r="T3763" s="37"/>
      <c r="U3763" s="21" t="s">
        <v>18</v>
      </c>
      <c r="V3763" s="21" t="str">
        <f>VLOOKUP(P3763,'Customer List'!B:C,2,)</f>
        <v>Delhi</v>
      </c>
      <c r="W3763" s="38"/>
      <c r="X3763" s="30">
        <f>IF(OR(R3763 = "PRIYANKA MADAM", R3763 = "DEEPAK", R3763 = "PORTER"),N3763,"")</f>
        <v>45960</v>
      </c>
      <c r="Y3763" s="21">
        <f t="shared" si="393"/>
        <v>0</v>
      </c>
      <c r="Z3763" s="21" t="str">
        <f t="shared" si="394"/>
        <v>Thursday</v>
      </c>
      <c r="AA3763" s="21" t="str">
        <f t="shared" si="395"/>
        <v>Thursday</v>
      </c>
      <c r="AB3763" s="21" t="str">
        <f>VLOOKUP(U3763,'Currency Sheet'!A:C,3,)</f>
        <v>DOLLAR</v>
      </c>
      <c r="AC3763" s="42" t="str">
        <f>VLOOKUP(P3763,'Customer List'!B:D,3,)</f>
        <v>Local</v>
      </c>
    </row>
    <row r="3764" spans="1:29" x14ac:dyDescent="0.25">
      <c r="A3764" s="21">
        <v>3763</v>
      </c>
      <c r="B3764" s="21" t="s">
        <v>5419</v>
      </c>
      <c r="C3764" s="30">
        <v>45951</v>
      </c>
      <c r="D3764" s="30">
        <v>45958</v>
      </c>
      <c r="E3764" s="47">
        <v>284.89999999999998</v>
      </c>
      <c r="F3764" s="47">
        <f t="shared" si="390"/>
        <v>25071.199999999997</v>
      </c>
      <c r="G3764" s="48">
        <f t="shared" si="391"/>
        <v>25071.199999999997</v>
      </c>
      <c r="H3764" s="21">
        <v>357326</v>
      </c>
      <c r="I3764" s="21" t="s">
        <v>5394</v>
      </c>
      <c r="J3764" s="21">
        <v>1</v>
      </c>
      <c r="K3764" s="21">
        <v>1</v>
      </c>
      <c r="L3764" s="21">
        <f t="shared" si="392"/>
        <v>0</v>
      </c>
      <c r="M3764" s="21" t="s">
        <v>5621</v>
      </c>
      <c r="N3764" s="30">
        <v>45958</v>
      </c>
      <c r="O3764" s="48">
        <v>44159.5</v>
      </c>
      <c r="P3764" s="21" t="s">
        <v>891</v>
      </c>
      <c r="Q3764" s="21">
        <v>58157516255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Banglore</v>
      </c>
      <c r="W3764" s="38"/>
      <c r="X3764" s="30">
        <v>45959</v>
      </c>
      <c r="Y3764" s="21">
        <f t="shared" si="393"/>
        <v>1</v>
      </c>
      <c r="Z3764" s="21" t="str">
        <f t="shared" si="394"/>
        <v>Tuesday</v>
      </c>
      <c r="AA3764" s="21" t="str">
        <f t="shared" si="395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3764</v>
      </c>
      <c r="B3765" s="21" t="s">
        <v>5419</v>
      </c>
      <c r="C3765" s="30">
        <v>45951</v>
      </c>
      <c r="D3765" s="30">
        <v>45958</v>
      </c>
      <c r="E3765" s="47">
        <v>74.400000000000006</v>
      </c>
      <c r="F3765" s="47">
        <f t="shared" si="390"/>
        <v>6547.2000000000007</v>
      </c>
      <c r="G3765" s="48">
        <f t="shared" si="391"/>
        <v>6547.2000000000007</v>
      </c>
      <c r="H3765" s="21">
        <v>357415</v>
      </c>
      <c r="I3765" s="21" t="s">
        <v>4779</v>
      </c>
      <c r="J3765" s="21">
        <v>1</v>
      </c>
      <c r="K3765" s="21">
        <v>1</v>
      </c>
      <c r="L3765" s="21">
        <f t="shared" si="392"/>
        <v>0</v>
      </c>
      <c r="M3765" s="21" t="s">
        <v>5576</v>
      </c>
      <c r="N3765" s="30">
        <v>45958</v>
      </c>
      <c r="O3765" s="48">
        <v>11532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Kolkata</v>
      </c>
      <c r="W3765" s="38"/>
      <c r="X3765" s="30">
        <v>45959</v>
      </c>
      <c r="Y3765" s="21">
        <f t="shared" si="393"/>
        <v>1</v>
      </c>
      <c r="Z3765" s="21" t="str">
        <f t="shared" si="394"/>
        <v>Tuesday</v>
      </c>
      <c r="AA3765" s="21" t="str">
        <f t="shared" si="395"/>
        <v>Wednesday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3765</v>
      </c>
      <c r="B3766" s="21" t="s">
        <v>5419</v>
      </c>
      <c r="C3766" s="30">
        <v>45951</v>
      </c>
      <c r="D3766" s="30">
        <v>45958</v>
      </c>
      <c r="E3766" s="47">
        <v>216</v>
      </c>
      <c r="F3766" s="47">
        <f t="shared" si="390"/>
        <v>19008</v>
      </c>
      <c r="G3766" s="48">
        <f t="shared" si="391"/>
        <v>19008</v>
      </c>
      <c r="H3766" s="21">
        <v>357504</v>
      </c>
      <c r="I3766" s="21" t="s">
        <v>4794</v>
      </c>
      <c r="J3766" s="21">
        <v>1</v>
      </c>
      <c r="K3766" s="21">
        <v>1</v>
      </c>
      <c r="L3766" s="21">
        <f t="shared" si="392"/>
        <v>0</v>
      </c>
      <c r="M3766" s="21" t="s">
        <v>5624</v>
      </c>
      <c r="N3766" s="30">
        <v>45959</v>
      </c>
      <c r="O3766" s="48">
        <v>41850</v>
      </c>
      <c r="P3766" s="21" t="s">
        <v>5208</v>
      </c>
      <c r="Q3766" s="21">
        <v>58157545810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 t="str">
        <f>IF(OR(R3766 = "PRIYANKA MADAM", R3766 = "DEEPAK", R3766 = "PORTER"),N3766,"")</f>
        <v/>
      </c>
      <c r="Y3766" s="21" t="str">
        <f t="shared" si="393"/>
        <v/>
      </c>
      <c r="Z3766" s="21" t="str">
        <f t="shared" si="394"/>
        <v>Wednesday</v>
      </c>
      <c r="AA3766" s="21" t="str">
        <f t="shared" si="395"/>
        <v/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3766</v>
      </c>
      <c r="B3767" s="21" t="s">
        <v>5419</v>
      </c>
      <c r="C3767" s="30">
        <v>45951</v>
      </c>
      <c r="D3767" s="30">
        <v>45958</v>
      </c>
      <c r="E3767" s="47">
        <v>142.80000000000001</v>
      </c>
      <c r="F3767" s="47">
        <f t="shared" si="390"/>
        <v>12566.400000000001</v>
      </c>
      <c r="G3767" s="48">
        <f t="shared" si="391"/>
        <v>12566.400000000001</v>
      </c>
      <c r="H3767" s="21">
        <v>358609</v>
      </c>
      <c r="I3767" s="21" t="s">
        <v>5395</v>
      </c>
      <c r="J3767" s="21">
        <v>1</v>
      </c>
      <c r="K3767" s="21">
        <v>1</v>
      </c>
      <c r="L3767" s="21">
        <f t="shared" si="392"/>
        <v>0</v>
      </c>
      <c r="M3767" s="21" t="s">
        <v>5691</v>
      </c>
      <c r="N3767" s="30">
        <v>45958</v>
      </c>
      <c r="O3767" s="48">
        <v>17442</v>
      </c>
      <c r="P3767" s="21" t="s">
        <v>16</v>
      </c>
      <c r="Q3767" s="21" t="s">
        <v>2070</v>
      </c>
      <c r="R3767" s="21" t="s">
        <v>637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45958</v>
      </c>
      <c r="Y3767" s="21">
        <f t="shared" si="393"/>
        <v>0</v>
      </c>
      <c r="Z3767" s="21" t="str">
        <f t="shared" si="394"/>
        <v>Tuesday</v>
      </c>
      <c r="AA3767" s="21" t="str">
        <f t="shared" si="395"/>
        <v>Tuesday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x14ac:dyDescent="0.25">
      <c r="A3768" s="21">
        <v>3767</v>
      </c>
      <c r="B3768" s="21" t="s">
        <v>5419</v>
      </c>
      <c r="C3768" s="30">
        <v>45951</v>
      </c>
      <c r="D3768" s="30">
        <v>45958</v>
      </c>
      <c r="E3768" s="47">
        <v>81.599999999999994</v>
      </c>
      <c r="F3768" s="47">
        <f t="shared" si="390"/>
        <v>7180.7999999999993</v>
      </c>
      <c r="G3768" s="48">
        <f t="shared" si="391"/>
        <v>7180.7999999999993</v>
      </c>
      <c r="H3768" s="21">
        <v>364007</v>
      </c>
      <c r="I3768" s="21" t="s">
        <v>5396</v>
      </c>
      <c r="J3768" s="21">
        <v>1</v>
      </c>
      <c r="K3768" s="21">
        <v>1</v>
      </c>
      <c r="L3768" s="21">
        <f t="shared" si="392"/>
        <v>0</v>
      </c>
      <c r="M3768" s="21" t="s">
        <v>5629</v>
      </c>
      <c r="N3768" s="30">
        <v>45959</v>
      </c>
      <c r="O3768" s="48">
        <v>17610</v>
      </c>
      <c r="P3768" s="21" t="s">
        <v>1134</v>
      </c>
      <c r="Q3768" s="21">
        <v>58157547523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Mumbai</v>
      </c>
      <c r="W3768" s="38"/>
      <c r="X3768" s="30">
        <v>45960</v>
      </c>
      <c r="Y3768" s="21">
        <f t="shared" si="393"/>
        <v>1</v>
      </c>
      <c r="Z3768" s="21" t="str">
        <f t="shared" si="394"/>
        <v>Wednesday</v>
      </c>
      <c r="AA3768" s="21" t="str">
        <f t="shared" si="395"/>
        <v>Thursday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3768</v>
      </c>
      <c r="B3769" s="21" t="s">
        <v>5419</v>
      </c>
      <c r="C3769" s="30">
        <v>45951</v>
      </c>
      <c r="D3769" s="30">
        <v>45958</v>
      </c>
      <c r="E3769" s="47">
        <v>226.2</v>
      </c>
      <c r="F3769" s="47">
        <f t="shared" si="390"/>
        <v>19905.599999999999</v>
      </c>
      <c r="G3769" s="48">
        <f t="shared" si="391"/>
        <v>19905.599999999999</v>
      </c>
      <c r="H3769" s="21">
        <v>364704</v>
      </c>
      <c r="I3769" s="21" t="s">
        <v>5397</v>
      </c>
      <c r="J3769" s="21">
        <v>1</v>
      </c>
      <c r="K3769" s="21">
        <v>1</v>
      </c>
      <c r="L3769" s="21">
        <f t="shared" si="392"/>
        <v>0</v>
      </c>
      <c r="M3769" s="21" t="s">
        <v>5645</v>
      </c>
      <c r="N3769" s="30">
        <v>45959</v>
      </c>
      <c r="O3769" s="48">
        <v>35241</v>
      </c>
      <c r="P3769" s="21" t="s">
        <v>5516</v>
      </c>
      <c r="Q3769" s="21">
        <v>58157546753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Hyderabad</v>
      </c>
      <c r="W3769" s="38"/>
      <c r="X3769" s="30">
        <v>45961</v>
      </c>
      <c r="Y3769" s="21">
        <f t="shared" si="393"/>
        <v>2</v>
      </c>
      <c r="Z3769" s="21" t="str">
        <f t="shared" si="394"/>
        <v>Wednesday</v>
      </c>
      <c r="AA3769" s="21" t="str">
        <f t="shared" si="395"/>
        <v>Friday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3769</v>
      </c>
      <c r="B3770" s="21" t="s">
        <v>5419</v>
      </c>
      <c r="C3770" s="30">
        <v>45951</v>
      </c>
      <c r="D3770" s="30">
        <v>45958</v>
      </c>
      <c r="E3770" s="47">
        <v>276.5</v>
      </c>
      <c r="F3770" s="47">
        <f t="shared" si="390"/>
        <v>24332</v>
      </c>
      <c r="G3770" s="48">
        <f t="shared" si="391"/>
        <v>48664</v>
      </c>
      <c r="H3770" s="21">
        <v>364808</v>
      </c>
      <c r="I3770" s="21" t="s">
        <v>5072</v>
      </c>
      <c r="J3770" s="21">
        <v>2</v>
      </c>
      <c r="K3770" s="21">
        <v>2</v>
      </c>
      <c r="L3770" s="21">
        <f t="shared" si="392"/>
        <v>0</v>
      </c>
      <c r="M3770" s="21" t="s">
        <v>5623</v>
      </c>
      <c r="N3770" s="30">
        <v>45958</v>
      </c>
      <c r="O3770" s="48">
        <v>85715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93"/>
        <v>1</v>
      </c>
      <c r="Z3770" s="21" t="str">
        <f t="shared" si="394"/>
        <v>Tuesday</v>
      </c>
      <c r="AA3770" s="21" t="str">
        <f t="shared" si="395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3770</v>
      </c>
      <c r="B3771" s="21" t="s">
        <v>5419</v>
      </c>
      <c r="C3771" s="30">
        <v>45951</v>
      </c>
      <c r="D3771" s="30">
        <v>45958</v>
      </c>
      <c r="E3771" s="47">
        <v>82.8</v>
      </c>
      <c r="F3771" s="47">
        <f t="shared" si="390"/>
        <v>7286.4</v>
      </c>
      <c r="G3771" s="48">
        <f t="shared" si="391"/>
        <v>14572.8</v>
      </c>
      <c r="H3771" s="21">
        <v>368508</v>
      </c>
      <c r="I3771" s="21" t="s">
        <v>4796</v>
      </c>
      <c r="J3771" s="21">
        <v>2</v>
      </c>
      <c r="K3771" s="21">
        <v>2</v>
      </c>
      <c r="L3771" s="21">
        <f t="shared" si="392"/>
        <v>0</v>
      </c>
      <c r="M3771" s="21" t="s">
        <v>5603</v>
      </c>
      <c r="N3771" s="30">
        <v>45960</v>
      </c>
      <c r="O3771" s="48">
        <v>26496</v>
      </c>
      <c r="P3771" s="21" t="s">
        <v>208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45960</v>
      </c>
      <c r="Y3771" s="21">
        <f t="shared" si="393"/>
        <v>0</v>
      </c>
      <c r="Z3771" s="21" t="str">
        <f t="shared" si="394"/>
        <v>Thursday</v>
      </c>
      <c r="AA3771" s="21" t="str">
        <f t="shared" si="39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3771</v>
      </c>
      <c r="B3772" s="21" t="s">
        <v>5419</v>
      </c>
      <c r="C3772" s="30">
        <v>45951</v>
      </c>
      <c r="D3772" s="30">
        <v>45958</v>
      </c>
      <c r="E3772" s="47">
        <v>289.10000000000002</v>
      </c>
      <c r="F3772" s="47">
        <f t="shared" si="390"/>
        <v>25440.800000000003</v>
      </c>
      <c r="G3772" s="48">
        <f t="shared" si="391"/>
        <v>50881.600000000006</v>
      </c>
      <c r="H3772" s="21">
        <v>369324</v>
      </c>
      <c r="I3772" s="21" t="s">
        <v>5076</v>
      </c>
      <c r="J3772" s="21">
        <v>2</v>
      </c>
      <c r="K3772" s="21">
        <v>2</v>
      </c>
      <c r="L3772" s="21">
        <f t="shared" si="392"/>
        <v>0</v>
      </c>
      <c r="M3772" s="21" t="s">
        <v>5623</v>
      </c>
      <c r="N3772" s="30">
        <v>45958</v>
      </c>
      <c r="O3772" s="48">
        <v>89621</v>
      </c>
      <c r="P3772" s="21" t="s">
        <v>891</v>
      </c>
      <c r="Q3772" s="21">
        <v>58157517095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Banglore</v>
      </c>
      <c r="W3772" s="38"/>
      <c r="X3772" s="30">
        <v>45959</v>
      </c>
      <c r="Y3772" s="21">
        <f t="shared" si="393"/>
        <v>1</v>
      </c>
      <c r="Z3772" s="21" t="str">
        <f t="shared" si="394"/>
        <v>Tuesday</v>
      </c>
      <c r="AA3772" s="21" t="str">
        <f t="shared" si="395"/>
        <v>Wednesday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3772</v>
      </c>
      <c r="B3773" s="21" t="s">
        <v>5419</v>
      </c>
      <c r="C3773" s="30">
        <v>45951</v>
      </c>
      <c r="D3773" s="30">
        <v>45958</v>
      </c>
      <c r="E3773" s="47">
        <v>109.8</v>
      </c>
      <c r="F3773" s="47">
        <f t="shared" si="390"/>
        <v>9662.4</v>
      </c>
      <c r="G3773" s="48">
        <f t="shared" si="391"/>
        <v>9662.4</v>
      </c>
      <c r="H3773" s="21">
        <v>375406</v>
      </c>
      <c r="I3773" s="21" t="s">
        <v>5398</v>
      </c>
      <c r="J3773" s="21">
        <v>1</v>
      </c>
      <c r="K3773" s="21">
        <v>1</v>
      </c>
      <c r="L3773" s="21">
        <f t="shared" si="392"/>
        <v>0</v>
      </c>
      <c r="M3773" s="21" t="s">
        <v>5645</v>
      </c>
      <c r="N3773" s="30">
        <v>45959</v>
      </c>
      <c r="O3773" s="48">
        <v>17019</v>
      </c>
      <c r="P3773" s="21" t="s">
        <v>5516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393"/>
        <v>2</v>
      </c>
      <c r="Z3773" s="21" t="str">
        <f t="shared" si="394"/>
        <v>Wednesday</v>
      </c>
      <c r="AA3773" s="21" t="str">
        <f t="shared" si="39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3773</v>
      </c>
      <c r="B3774" s="21" t="s">
        <v>5419</v>
      </c>
      <c r="C3774" s="30">
        <v>45951</v>
      </c>
      <c r="D3774" s="30">
        <v>45958</v>
      </c>
      <c r="E3774" s="47">
        <v>66</v>
      </c>
      <c r="F3774" s="47">
        <f t="shared" si="390"/>
        <v>5808</v>
      </c>
      <c r="G3774" s="48">
        <f t="shared" si="391"/>
        <v>5808</v>
      </c>
      <c r="H3774" s="21">
        <v>377203</v>
      </c>
      <c r="I3774" s="21" t="s">
        <v>5399</v>
      </c>
      <c r="J3774" s="21">
        <v>1</v>
      </c>
      <c r="K3774" s="21">
        <v>1</v>
      </c>
      <c r="L3774" s="21">
        <f t="shared" si="392"/>
        <v>0</v>
      </c>
      <c r="M3774" s="21" t="s">
        <v>5656</v>
      </c>
      <c r="N3774" s="30">
        <v>45960</v>
      </c>
      <c r="O3774" s="48">
        <v>9927.5</v>
      </c>
      <c r="P3774" s="21" t="s">
        <v>153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Noida</v>
      </c>
      <c r="W3774" s="38"/>
      <c r="X3774" s="30">
        <f>IF(OR(R3774 = "PRIYANKA MADAM", R3774 = "DEEPAK", R3774 = "PORTER"),N3774,"")</f>
        <v>45960</v>
      </c>
      <c r="Y3774" s="21">
        <f t="shared" si="393"/>
        <v>0</v>
      </c>
      <c r="Z3774" s="21" t="str">
        <f t="shared" si="394"/>
        <v>Thursday</v>
      </c>
      <c r="AA3774" s="21" t="str">
        <f t="shared" si="395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x14ac:dyDescent="0.25">
      <c r="A3775" s="21">
        <v>3774</v>
      </c>
      <c r="B3775" s="21" t="s">
        <v>5419</v>
      </c>
      <c r="C3775" s="30">
        <v>45951</v>
      </c>
      <c r="D3775" s="30">
        <v>45958</v>
      </c>
      <c r="E3775" s="47">
        <v>162</v>
      </c>
      <c r="F3775" s="47">
        <f t="shared" si="390"/>
        <v>14256</v>
      </c>
      <c r="G3775" s="48">
        <f t="shared" si="391"/>
        <v>14256</v>
      </c>
      <c r="H3775" s="21">
        <v>379210</v>
      </c>
      <c r="I3775" s="21" t="s">
        <v>4782</v>
      </c>
      <c r="J3775" s="21">
        <v>1</v>
      </c>
      <c r="K3775" s="21">
        <v>1</v>
      </c>
      <c r="L3775" s="21">
        <f t="shared" si="392"/>
        <v>0</v>
      </c>
      <c r="M3775" s="21" t="s">
        <v>5606</v>
      </c>
      <c r="N3775" s="30">
        <v>45959</v>
      </c>
      <c r="O3775" s="48">
        <v>25110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93"/>
        <v>3</v>
      </c>
      <c r="Z3775" s="21" t="str">
        <f t="shared" si="394"/>
        <v>Wednesday</v>
      </c>
      <c r="AA3775" s="21" t="str">
        <f t="shared" si="395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3775</v>
      </c>
      <c r="B3776" s="21" t="s">
        <v>5419</v>
      </c>
      <c r="C3776" s="30">
        <v>45951</v>
      </c>
      <c r="D3776" s="30">
        <v>45958</v>
      </c>
      <c r="E3776" s="47">
        <v>123</v>
      </c>
      <c r="F3776" s="47">
        <f t="shared" si="390"/>
        <v>10824</v>
      </c>
      <c r="G3776" s="48">
        <f t="shared" si="391"/>
        <v>10824</v>
      </c>
      <c r="H3776" s="21">
        <v>389804</v>
      </c>
      <c r="I3776" s="21" t="s">
        <v>4781</v>
      </c>
      <c r="J3776" s="21">
        <v>1</v>
      </c>
      <c r="K3776" s="21">
        <v>1</v>
      </c>
      <c r="L3776" s="21">
        <f t="shared" si="392"/>
        <v>0</v>
      </c>
      <c r="M3776" s="21" t="s">
        <v>5645</v>
      </c>
      <c r="N3776" s="30">
        <v>45959</v>
      </c>
      <c r="O3776" s="48">
        <v>19065</v>
      </c>
      <c r="P3776" s="21" t="s">
        <v>5516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93"/>
        <v>2</v>
      </c>
      <c r="Z3776" s="21" t="str">
        <f t="shared" si="394"/>
        <v>Wednesday</v>
      </c>
      <c r="AA3776" s="21" t="str">
        <f t="shared" si="39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3776</v>
      </c>
      <c r="B3777" s="21" t="s">
        <v>5419</v>
      </c>
      <c r="C3777" s="30">
        <v>45951</v>
      </c>
      <c r="D3777" s="30">
        <v>45958</v>
      </c>
      <c r="E3777" s="47">
        <v>175.2</v>
      </c>
      <c r="F3777" s="47">
        <f t="shared" si="390"/>
        <v>15417.599999999999</v>
      </c>
      <c r="G3777" s="48">
        <f t="shared" si="391"/>
        <v>15417.599999999999</v>
      </c>
      <c r="H3777" s="21">
        <v>392404</v>
      </c>
      <c r="I3777" s="21" t="s">
        <v>5400</v>
      </c>
      <c r="J3777" s="21">
        <v>1</v>
      </c>
      <c r="K3777" s="21">
        <v>1</v>
      </c>
      <c r="L3777" s="21">
        <f t="shared" si="392"/>
        <v>0</v>
      </c>
      <c r="M3777" s="21" t="s">
        <v>5606</v>
      </c>
      <c r="N3777" s="30">
        <v>45959</v>
      </c>
      <c r="O3777" s="48">
        <v>27156</v>
      </c>
      <c r="P3777" s="21" t="s">
        <v>295</v>
      </c>
      <c r="Q3777" s="21">
        <v>58157545655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Kerala</v>
      </c>
      <c r="W3777" s="38"/>
      <c r="X3777" s="30">
        <v>45962</v>
      </c>
      <c r="Y3777" s="21">
        <f t="shared" si="393"/>
        <v>3</v>
      </c>
      <c r="Z3777" s="21" t="str">
        <f t="shared" si="394"/>
        <v>Wednesday</v>
      </c>
      <c r="AA3777" s="21" t="str">
        <f t="shared" si="395"/>
        <v>Saturday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3777</v>
      </c>
      <c r="B3778" s="21" t="s">
        <v>5419</v>
      </c>
      <c r="C3778" s="30">
        <v>45951</v>
      </c>
      <c r="D3778" s="30">
        <v>45958</v>
      </c>
      <c r="E3778" s="47">
        <v>183</v>
      </c>
      <c r="F3778" s="47">
        <f t="shared" si="390"/>
        <v>16104</v>
      </c>
      <c r="G3778" s="48">
        <f t="shared" si="391"/>
        <v>16104</v>
      </c>
      <c r="H3778" s="21">
        <v>393606</v>
      </c>
      <c r="I3778" s="21" t="s">
        <v>5386</v>
      </c>
      <c r="J3778" s="21">
        <v>1</v>
      </c>
      <c r="K3778" s="21">
        <v>1</v>
      </c>
      <c r="L3778" s="21">
        <f t="shared" si="392"/>
        <v>0</v>
      </c>
      <c r="M3778" s="21" t="s">
        <v>5645</v>
      </c>
      <c r="N3778" s="30">
        <v>45959</v>
      </c>
      <c r="O3778" s="48">
        <v>28365</v>
      </c>
      <c r="P3778" s="21" t="s">
        <v>5516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393"/>
        <v>2</v>
      </c>
      <c r="Z3778" s="21" t="str">
        <f t="shared" si="394"/>
        <v>Wednesday</v>
      </c>
      <c r="AA3778" s="21" t="str">
        <f t="shared" si="395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3778</v>
      </c>
      <c r="B3779" s="21" t="s">
        <v>5419</v>
      </c>
      <c r="C3779" s="30">
        <v>45951</v>
      </c>
      <c r="D3779" s="30">
        <v>45958</v>
      </c>
      <c r="E3779" s="47">
        <v>99</v>
      </c>
      <c r="F3779" s="47">
        <f t="shared" si="390"/>
        <v>8712</v>
      </c>
      <c r="G3779" s="48">
        <f t="shared" si="391"/>
        <v>8712</v>
      </c>
      <c r="H3779" s="21">
        <v>397518</v>
      </c>
      <c r="I3779" s="21" t="s">
        <v>5401</v>
      </c>
      <c r="J3779" s="21">
        <v>1</v>
      </c>
      <c r="K3779" s="21">
        <v>1</v>
      </c>
      <c r="L3779" s="21">
        <f t="shared" si="392"/>
        <v>0</v>
      </c>
      <c r="M3779" s="21" t="s">
        <v>5645</v>
      </c>
      <c r="N3779" s="30">
        <v>45959</v>
      </c>
      <c r="O3779" s="48">
        <v>15345</v>
      </c>
      <c r="P3779" s="21" t="s">
        <v>5516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393"/>
        <v>2</v>
      </c>
      <c r="Z3779" s="21" t="str">
        <f t="shared" si="394"/>
        <v>Wednesday</v>
      </c>
      <c r="AA3779" s="21" t="str">
        <f t="shared" si="395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3779</v>
      </c>
      <c r="B3780" s="21" t="s">
        <v>5419</v>
      </c>
      <c r="C3780" s="30">
        <v>45951</v>
      </c>
      <c r="D3780" s="30">
        <v>45958</v>
      </c>
      <c r="E3780" s="47">
        <v>185.5</v>
      </c>
      <c r="F3780" s="47">
        <f t="shared" ref="F3780:F3843" si="396">IF(AB3780="DOLLAR",E3780*88,E3780)</f>
        <v>16324</v>
      </c>
      <c r="G3780" s="48">
        <f t="shared" ref="G3780:G3843" si="397">F3780*J3780</f>
        <v>32648</v>
      </c>
      <c r="H3780" s="21">
        <v>405334</v>
      </c>
      <c r="I3780" s="21" t="s">
        <v>4806</v>
      </c>
      <c r="J3780" s="21">
        <v>2</v>
      </c>
      <c r="K3780" s="21">
        <v>2</v>
      </c>
      <c r="L3780" s="21">
        <f t="shared" ref="L3780:L3843" si="398">J3780-K3780</f>
        <v>0</v>
      </c>
      <c r="M3780" s="21" t="s">
        <v>5651</v>
      </c>
      <c r="N3780" s="30">
        <v>45959</v>
      </c>
      <c r="O3780" s="48">
        <v>55862</v>
      </c>
      <c r="P3780" s="21" t="s">
        <v>4840</v>
      </c>
      <c r="Q3780" s="21">
        <v>58157546484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Mumbai</v>
      </c>
      <c r="W3780" s="38"/>
      <c r="X3780" s="30">
        <v>45960</v>
      </c>
      <c r="Y3780" s="21">
        <f t="shared" ref="Y3780:Y3843" si="399">IF(X3780="", "", X3780-N3780)</f>
        <v>1</v>
      </c>
      <c r="Z3780" s="21" t="str">
        <f t="shared" ref="Z3780:Z3843" si="400">IF(N3780="", "", TEXT(N3780, "dddd"))</f>
        <v>Wednesday</v>
      </c>
      <c r="AA3780" s="21" t="str">
        <f t="shared" ref="AA3780:AA3843" si="401"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3780</v>
      </c>
      <c r="B3781" s="21" t="s">
        <v>5419</v>
      </c>
      <c r="C3781" s="30">
        <v>45951</v>
      </c>
      <c r="D3781" s="30">
        <v>45958</v>
      </c>
      <c r="E3781" s="47">
        <v>18</v>
      </c>
      <c r="F3781" s="47">
        <f t="shared" si="396"/>
        <v>1584</v>
      </c>
      <c r="G3781" s="48">
        <f t="shared" si="397"/>
        <v>3168</v>
      </c>
      <c r="H3781" s="21">
        <v>420403</v>
      </c>
      <c r="I3781" s="21" t="s">
        <v>14</v>
      </c>
      <c r="J3781" s="21">
        <v>2</v>
      </c>
      <c r="K3781" s="21">
        <v>2</v>
      </c>
      <c r="L3781" s="21">
        <f t="shared" si="398"/>
        <v>0</v>
      </c>
      <c r="M3781" s="21" t="s">
        <v>5665</v>
      </c>
      <c r="N3781" s="30">
        <v>45962</v>
      </c>
      <c r="O3781" s="48">
        <v>6696</v>
      </c>
      <c r="P3781" s="21" t="s">
        <v>5420</v>
      </c>
      <c r="Q3781" s="21">
        <v>58157692456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45964</v>
      </c>
      <c r="Y3781" s="21">
        <f t="shared" si="399"/>
        <v>2</v>
      </c>
      <c r="Z3781" s="21" t="str">
        <f t="shared" si="400"/>
        <v>Saturday</v>
      </c>
      <c r="AA3781" s="21" t="str">
        <f t="shared" si="401"/>
        <v>Monday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3781</v>
      </c>
      <c r="B3782" s="21" t="s">
        <v>5419</v>
      </c>
      <c r="C3782" s="30">
        <v>45951</v>
      </c>
      <c r="D3782" s="30">
        <v>45958</v>
      </c>
      <c r="E3782" s="47">
        <v>98.7</v>
      </c>
      <c r="F3782" s="47">
        <f t="shared" si="396"/>
        <v>8685.6</v>
      </c>
      <c r="G3782" s="48">
        <f t="shared" si="397"/>
        <v>17371.2</v>
      </c>
      <c r="H3782" s="21">
        <v>421601</v>
      </c>
      <c r="I3782" s="21" t="s">
        <v>3035</v>
      </c>
      <c r="J3782" s="21">
        <v>2</v>
      </c>
      <c r="K3782" s="21">
        <v>2</v>
      </c>
      <c r="L3782" s="21">
        <f t="shared" si="398"/>
        <v>0</v>
      </c>
      <c r="M3782" s="21" t="s">
        <v>5591</v>
      </c>
      <c r="N3782" s="30">
        <v>45959</v>
      </c>
      <c r="O3782" s="48">
        <v>28764</v>
      </c>
      <c r="P3782" s="21" t="s">
        <v>621</v>
      </c>
      <c r="Q3782" s="21">
        <v>58157567263</v>
      </c>
      <c r="R3782" s="21" t="s">
        <v>40</v>
      </c>
      <c r="S3782" s="3" t="s">
        <v>299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45960</v>
      </c>
      <c r="Y3782" s="21">
        <f t="shared" si="399"/>
        <v>1</v>
      </c>
      <c r="Z3782" s="21" t="str">
        <f t="shared" si="400"/>
        <v>Wednesday</v>
      </c>
      <c r="AA3782" s="21" t="str">
        <f t="shared" si="401"/>
        <v>Thursday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3782</v>
      </c>
      <c r="B3783" s="21" t="s">
        <v>5419</v>
      </c>
      <c r="C3783" s="30">
        <v>45951</v>
      </c>
      <c r="D3783" s="30">
        <v>45958</v>
      </c>
      <c r="E3783" s="47">
        <v>53.4</v>
      </c>
      <c r="F3783" s="47">
        <f t="shared" si="396"/>
        <v>4699.2</v>
      </c>
      <c r="G3783" s="48">
        <f t="shared" si="397"/>
        <v>4699.2</v>
      </c>
      <c r="H3783" s="21">
        <v>423101</v>
      </c>
      <c r="I3783" s="21" t="s">
        <v>1265</v>
      </c>
      <c r="J3783" s="21">
        <v>1</v>
      </c>
      <c r="K3783" s="21">
        <v>1</v>
      </c>
      <c r="L3783" s="21">
        <f t="shared" si="398"/>
        <v>0</v>
      </c>
      <c r="M3783" s="21" t="s">
        <v>5620</v>
      </c>
      <c r="N3783" s="30">
        <v>45958</v>
      </c>
      <c r="O3783" s="48">
        <v>9656.5</v>
      </c>
      <c r="P3783" s="21" t="s">
        <v>891</v>
      </c>
      <c r="Q3783" s="21">
        <v>58157516255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45959</v>
      </c>
      <c r="Y3783" s="21">
        <f t="shared" si="399"/>
        <v>1</v>
      </c>
      <c r="Z3783" s="21" t="str">
        <f t="shared" si="400"/>
        <v>Tuesday</v>
      </c>
      <c r="AA3783" s="21" t="str">
        <f t="shared" si="401"/>
        <v>Wednesday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3783</v>
      </c>
      <c r="B3784" s="21" t="s">
        <v>5419</v>
      </c>
      <c r="C3784" s="30">
        <v>45951</v>
      </c>
      <c r="D3784" s="30">
        <v>45958</v>
      </c>
      <c r="E3784" s="47">
        <v>75.75</v>
      </c>
      <c r="F3784" s="47">
        <f t="shared" si="396"/>
        <v>6666</v>
      </c>
      <c r="G3784" s="48">
        <f t="shared" si="397"/>
        <v>6666</v>
      </c>
      <c r="H3784" s="21">
        <v>423801</v>
      </c>
      <c r="I3784" s="21" t="s">
        <v>1609</v>
      </c>
      <c r="J3784" s="21">
        <v>1</v>
      </c>
      <c r="K3784" s="21">
        <v>1</v>
      </c>
      <c r="L3784" s="21">
        <f t="shared" si="398"/>
        <v>0</v>
      </c>
      <c r="M3784" s="21" t="s">
        <v>5656</v>
      </c>
      <c r="N3784" s="30">
        <v>45960</v>
      </c>
      <c r="O3784" s="48">
        <v>9115.25</v>
      </c>
      <c r="P3784" s="21" t="s">
        <v>153</v>
      </c>
      <c r="Q3784" s="21" t="s">
        <v>1996</v>
      </c>
      <c r="R3784" s="21" t="s">
        <v>1996</v>
      </c>
      <c r="S3784" s="3">
        <v>-20</v>
      </c>
      <c r="T3784" s="37"/>
      <c r="U3784" s="21" t="s">
        <v>18</v>
      </c>
      <c r="V3784" s="21" t="str">
        <f>VLOOKUP(P3784,'Customer List'!B:C,2,)</f>
        <v>Noida</v>
      </c>
      <c r="W3784" s="38"/>
      <c r="X3784" s="30">
        <f>IF(OR(R3784 = "PRIYANKA MADAM", R3784 = "DEEPAK", R3784 = "PORTER"),N3784,"")</f>
        <v>45960</v>
      </c>
      <c r="Y3784" s="21">
        <f t="shared" si="399"/>
        <v>0</v>
      </c>
      <c r="Z3784" s="21" t="str">
        <f t="shared" si="400"/>
        <v>Thursday</v>
      </c>
      <c r="AA3784" s="21" t="str">
        <f t="shared" si="401"/>
        <v>Thursday</v>
      </c>
      <c r="AB3784" s="21" t="str">
        <f>VLOOKUP(U3784,'Currency Sheet'!A:C,3,)</f>
        <v>DOLLAR</v>
      </c>
      <c r="AC3784" s="42" t="str">
        <f>VLOOKUP(P3784,'Customer List'!B:D,3,)</f>
        <v>Local</v>
      </c>
    </row>
    <row r="3785" spans="1:29" x14ac:dyDescent="0.25">
      <c r="A3785" s="21">
        <v>3784</v>
      </c>
      <c r="B3785" s="21" t="s">
        <v>5419</v>
      </c>
      <c r="C3785" s="30">
        <v>45951</v>
      </c>
      <c r="D3785" s="30">
        <v>45958</v>
      </c>
      <c r="E3785" s="47">
        <v>75.75</v>
      </c>
      <c r="F3785" s="47">
        <f t="shared" si="396"/>
        <v>6666</v>
      </c>
      <c r="G3785" s="48">
        <f t="shared" si="397"/>
        <v>6666</v>
      </c>
      <c r="H3785" s="21">
        <v>423801</v>
      </c>
      <c r="I3785" s="21" t="s">
        <v>1609</v>
      </c>
      <c r="J3785" s="21">
        <v>1</v>
      </c>
      <c r="K3785" s="21">
        <v>1</v>
      </c>
      <c r="L3785" s="21">
        <f t="shared" si="398"/>
        <v>0</v>
      </c>
      <c r="M3785" s="21" t="s">
        <v>5665</v>
      </c>
      <c r="N3785" s="30">
        <v>45962</v>
      </c>
      <c r="O3785" s="48">
        <v>11271.6</v>
      </c>
      <c r="P3785" s="21" t="s">
        <v>5420</v>
      </c>
      <c r="Q3785" s="21">
        <v>58157692456</v>
      </c>
      <c r="R3785" s="21" t="s">
        <v>40</v>
      </c>
      <c r="S3785" s="3">
        <v>-20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399"/>
        <v>2</v>
      </c>
      <c r="Z3785" s="21" t="str">
        <f t="shared" si="400"/>
        <v>Saturday</v>
      </c>
      <c r="AA3785" s="21" t="str">
        <f t="shared" si="401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3785</v>
      </c>
      <c r="B3786" s="21" t="s">
        <v>5419</v>
      </c>
      <c r="C3786" s="30">
        <v>45951</v>
      </c>
      <c r="D3786" s="30">
        <v>45958</v>
      </c>
      <c r="E3786" s="47">
        <v>130.80000000000001</v>
      </c>
      <c r="F3786" s="47">
        <f t="shared" si="396"/>
        <v>11510.400000000001</v>
      </c>
      <c r="G3786" s="48">
        <f t="shared" si="397"/>
        <v>11510.400000000001</v>
      </c>
      <c r="H3786" s="21">
        <v>424101</v>
      </c>
      <c r="I3786" s="21" t="s">
        <v>5402</v>
      </c>
      <c r="J3786" s="21">
        <v>1</v>
      </c>
      <c r="K3786" s="21">
        <v>1</v>
      </c>
      <c r="L3786" s="21">
        <f t="shared" si="398"/>
        <v>0</v>
      </c>
      <c r="M3786" s="21" t="s">
        <v>5667</v>
      </c>
      <c r="N3786" s="30">
        <v>45962</v>
      </c>
      <c r="O3786" s="48">
        <v>23540</v>
      </c>
      <c r="P3786" s="21" t="s">
        <v>1135</v>
      </c>
      <c r="Q3786" s="21">
        <v>58157688713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399"/>
        <v>2</v>
      </c>
      <c r="Z3786" s="21" t="str">
        <f t="shared" si="400"/>
        <v>Saturday</v>
      </c>
      <c r="AA3786" s="21" t="str">
        <f t="shared" si="401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3786</v>
      </c>
      <c r="B3787" s="21" t="s">
        <v>5419</v>
      </c>
      <c r="C3787" s="30">
        <v>45951</v>
      </c>
      <c r="D3787" s="30">
        <v>45958</v>
      </c>
      <c r="E3787" s="47">
        <v>183</v>
      </c>
      <c r="F3787" s="47">
        <f t="shared" si="396"/>
        <v>16104</v>
      </c>
      <c r="G3787" s="48">
        <f t="shared" si="397"/>
        <v>16104</v>
      </c>
      <c r="H3787" s="21">
        <v>432404</v>
      </c>
      <c r="I3787" s="21" t="s">
        <v>5403</v>
      </c>
      <c r="J3787" s="21">
        <v>1</v>
      </c>
      <c r="K3787" s="21">
        <v>1</v>
      </c>
      <c r="L3787" s="21">
        <f t="shared" si="398"/>
        <v>0</v>
      </c>
      <c r="M3787" s="21" t="s">
        <v>5650</v>
      </c>
      <c r="N3787" s="30">
        <v>45959</v>
      </c>
      <c r="O3787" s="48">
        <v>30500</v>
      </c>
      <c r="P3787" s="21" t="s">
        <v>629</v>
      </c>
      <c r="Q3787" s="21">
        <v>58157545983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Gujrat</v>
      </c>
      <c r="W3787" s="38"/>
      <c r="X3787" s="30">
        <v>45960</v>
      </c>
      <c r="Y3787" s="21">
        <f t="shared" si="399"/>
        <v>1</v>
      </c>
      <c r="Z3787" s="21" t="str">
        <f t="shared" si="400"/>
        <v>Wednesday</v>
      </c>
      <c r="AA3787" s="21" t="str">
        <f t="shared" si="401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3787</v>
      </c>
      <c r="B3788" s="21" t="s">
        <v>5419</v>
      </c>
      <c r="C3788" s="30">
        <v>45951</v>
      </c>
      <c r="D3788" s="30">
        <v>45958</v>
      </c>
      <c r="E3788" s="47">
        <v>252</v>
      </c>
      <c r="F3788" s="47">
        <f t="shared" si="396"/>
        <v>22176</v>
      </c>
      <c r="G3788" s="48">
        <f t="shared" si="397"/>
        <v>22176</v>
      </c>
      <c r="H3788" s="21">
        <v>479604</v>
      </c>
      <c r="I3788" s="21" t="s">
        <v>5404</v>
      </c>
      <c r="J3788" s="21">
        <v>1</v>
      </c>
      <c r="K3788" s="21">
        <v>1</v>
      </c>
      <c r="L3788" s="21">
        <f t="shared" si="398"/>
        <v>0</v>
      </c>
      <c r="M3788" s="21" t="s">
        <v>5650</v>
      </c>
      <c r="N3788" s="30">
        <v>45959</v>
      </c>
      <c r="O3788" s="48">
        <v>42000</v>
      </c>
      <c r="P3788" s="21" t="s">
        <v>629</v>
      </c>
      <c r="Q3788" s="21">
        <v>58157545983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Gujrat</v>
      </c>
      <c r="W3788" s="38"/>
      <c r="X3788" s="30">
        <v>45960</v>
      </c>
      <c r="Y3788" s="21">
        <f t="shared" si="399"/>
        <v>1</v>
      </c>
      <c r="Z3788" s="21" t="str">
        <f t="shared" si="400"/>
        <v>Wednesday</v>
      </c>
      <c r="AA3788" s="21" t="str">
        <f t="shared" si="401"/>
        <v>Thursday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3788</v>
      </c>
      <c r="B3789" s="21" t="s">
        <v>5419</v>
      </c>
      <c r="C3789" s="30">
        <v>45951</v>
      </c>
      <c r="D3789" s="30">
        <v>45958</v>
      </c>
      <c r="E3789" s="47">
        <v>148.5</v>
      </c>
      <c r="F3789" s="47">
        <f t="shared" si="396"/>
        <v>13068</v>
      </c>
      <c r="G3789" s="48">
        <f t="shared" si="397"/>
        <v>13068</v>
      </c>
      <c r="H3789" s="21">
        <v>480011</v>
      </c>
      <c r="I3789" s="21" t="s">
        <v>5405</v>
      </c>
      <c r="J3789" s="21">
        <v>1</v>
      </c>
      <c r="K3789" s="21">
        <v>1</v>
      </c>
      <c r="L3789" s="21">
        <f t="shared" si="398"/>
        <v>0</v>
      </c>
      <c r="M3789" s="21" t="s">
        <v>5656</v>
      </c>
      <c r="N3789" s="30">
        <v>45960</v>
      </c>
      <c r="O3789" s="48">
        <v>17869.5</v>
      </c>
      <c r="P3789" s="21" t="s">
        <v>153</v>
      </c>
      <c r="Q3789" s="21" t="s">
        <v>1996</v>
      </c>
      <c r="R3789" s="21" t="s">
        <v>1996</v>
      </c>
      <c r="S3789" s="3">
        <v>4</v>
      </c>
      <c r="T3789" s="37"/>
      <c r="U3789" s="21" t="s">
        <v>18</v>
      </c>
      <c r="V3789" s="21" t="str">
        <f>VLOOKUP(P3789,'Customer List'!B:C,2,)</f>
        <v>Noida</v>
      </c>
      <c r="W3789" s="38"/>
      <c r="X3789" s="30">
        <f>IF(OR(R3789 = "PRIYANKA MADAM", R3789 = "DEEPAK", R3789 = "PORTER"),N3789,"")</f>
        <v>45960</v>
      </c>
      <c r="Y3789" s="21">
        <f t="shared" si="399"/>
        <v>0</v>
      </c>
      <c r="Z3789" s="21" t="str">
        <f t="shared" si="400"/>
        <v>Thursday</v>
      </c>
      <c r="AA3789" s="21" t="str">
        <f t="shared" si="401"/>
        <v>Thursday</v>
      </c>
      <c r="AB3789" s="21" t="str">
        <f>VLOOKUP(U3789,'Currency Sheet'!A:C,3,)</f>
        <v>DOLLAR</v>
      </c>
      <c r="AC3789" s="42" t="str">
        <f>VLOOKUP(P3789,'Customer List'!B:D,3,)</f>
        <v>Local</v>
      </c>
    </row>
    <row r="3790" spans="1:29" x14ac:dyDescent="0.25">
      <c r="A3790" s="21">
        <v>3789</v>
      </c>
      <c r="B3790" s="21" t="s">
        <v>5419</v>
      </c>
      <c r="C3790" s="30">
        <v>45951</v>
      </c>
      <c r="D3790" s="30">
        <v>45958</v>
      </c>
      <c r="E3790" s="47">
        <v>88.2</v>
      </c>
      <c r="F3790" s="47">
        <f t="shared" si="396"/>
        <v>7761.6</v>
      </c>
      <c r="G3790" s="48">
        <f t="shared" si="397"/>
        <v>7761.6</v>
      </c>
      <c r="H3790" s="21">
        <v>500341</v>
      </c>
      <c r="I3790" s="21" t="s">
        <v>5079</v>
      </c>
      <c r="J3790" s="21">
        <v>1</v>
      </c>
      <c r="K3790" s="21">
        <v>1</v>
      </c>
      <c r="L3790" s="21">
        <f t="shared" si="398"/>
        <v>0</v>
      </c>
      <c r="M3790" s="21" t="s">
        <v>5576</v>
      </c>
      <c r="N3790" s="30">
        <v>45958</v>
      </c>
      <c r="O3790" s="48">
        <v>13671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99"/>
        <v>1</v>
      </c>
      <c r="Z3790" s="21" t="str">
        <f t="shared" si="400"/>
        <v>Tuesday</v>
      </c>
      <c r="AA3790" s="21" t="str">
        <f t="shared" si="40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3790</v>
      </c>
      <c r="B3791" s="21" t="s">
        <v>5419</v>
      </c>
      <c r="C3791" s="30">
        <v>45951</v>
      </c>
      <c r="D3791" s="30">
        <v>45958</v>
      </c>
      <c r="E3791" s="47">
        <v>159</v>
      </c>
      <c r="F3791" s="47">
        <f t="shared" si="396"/>
        <v>13992</v>
      </c>
      <c r="G3791" s="48">
        <f t="shared" si="397"/>
        <v>13992</v>
      </c>
      <c r="H3791" s="21">
        <v>502516</v>
      </c>
      <c r="I3791" s="21" t="s">
        <v>5080</v>
      </c>
      <c r="J3791" s="21">
        <v>1</v>
      </c>
      <c r="K3791" s="21">
        <v>1</v>
      </c>
      <c r="L3791" s="21">
        <f t="shared" si="398"/>
        <v>0</v>
      </c>
      <c r="M3791" s="21" t="s">
        <v>5606</v>
      </c>
      <c r="N3791" s="30">
        <v>45959</v>
      </c>
      <c r="O3791" s="48">
        <v>24645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Kerala</v>
      </c>
      <c r="W3791" s="38"/>
      <c r="X3791" s="30">
        <v>45962</v>
      </c>
      <c r="Y3791" s="21">
        <f t="shared" si="399"/>
        <v>3</v>
      </c>
      <c r="Z3791" s="21" t="str">
        <f t="shared" si="400"/>
        <v>Wednesday</v>
      </c>
      <c r="AA3791" s="21" t="str">
        <f t="shared" si="401"/>
        <v>Saturday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3791</v>
      </c>
      <c r="B3792" s="21" t="s">
        <v>5419</v>
      </c>
      <c r="C3792" s="30">
        <v>45951</v>
      </c>
      <c r="D3792" s="30">
        <v>45958</v>
      </c>
      <c r="E3792" s="47">
        <v>74.400000000000006</v>
      </c>
      <c r="F3792" s="47">
        <f t="shared" si="396"/>
        <v>6547.2000000000007</v>
      </c>
      <c r="G3792" s="48">
        <f t="shared" si="397"/>
        <v>6547.2000000000007</v>
      </c>
      <c r="H3792" s="21">
        <v>502521</v>
      </c>
      <c r="I3792" s="21" t="s">
        <v>5080</v>
      </c>
      <c r="J3792" s="21">
        <v>1</v>
      </c>
      <c r="K3792" s="21">
        <v>1</v>
      </c>
      <c r="L3792" s="21">
        <f t="shared" si="398"/>
        <v>0</v>
      </c>
      <c r="M3792" s="21" t="s">
        <v>5576</v>
      </c>
      <c r="N3792" s="30">
        <v>45958</v>
      </c>
      <c r="O3792" s="48">
        <v>11532</v>
      </c>
      <c r="P3792" s="21" t="s">
        <v>228</v>
      </c>
      <c r="Q3792" s="21">
        <v>58157517095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Kolkata</v>
      </c>
      <c r="W3792" s="38"/>
      <c r="X3792" s="30">
        <v>45959</v>
      </c>
      <c r="Y3792" s="21">
        <f t="shared" si="399"/>
        <v>1</v>
      </c>
      <c r="Z3792" s="21" t="str">
        <f t="shared" si="400"/>
        <v>Tuesday</v>
      </c>
      <c r="AA3792" s="21" t="str">
        <f t="shared" si="401"/>
        <v>Wednesday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x14ac:dyDescent="0.25">
      <c r="A3793" s="21">
        <v>3792</v>
      </c>
      <c r="B3793" s="21" t="s">
        <v>5419</v>
      </c>
      <c r="C3793" s="30">
        <v>45951</v>
      </c>
      <c r="D3793" s="30">
        <v>45958</v>
      </c>
      <c r="E3793" s="47">
        <v>77.400000000000006</v>
      </c>
      <c r="F3793" s="47">
        <f t="shared" si="396"/>
        <v>6811.2000000000007</v>
      </c>
      <c r="G3793" s="48">
        <f t="shared" si="397"/>
        <v>6811.2000000000007</v>
      </c>
      <c r="H3793" s="21">
        <v>502929</v>
      </c>
      <c r="I3793" s="21" t="s">
        <v>5081</v>
      </c>
      <c r="J3793" s="21">
        <v>1</v>
      </c>
      <c r="K3793" s="21">
        <v>1</v>
      </c>
      <c r="L3793" s="21">
        <f t="shared" si="398"/>
        <v>0</v>
      </c>
      <c r="M3793" s="21" t="s">
        <v>5576</v>
      </c>
      <c r="N3793" s="30">
        <v>45958</v>
      </c>
      <c r="O3793" s="48">
        <v>11997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399"/>
        <v>1</v>
      </c>
      <c r="Z3793" s="21" t="str">
        <f t="shared" si="400"/>
        <v>Tuesday</v>
      </c>
      <c r="AA3793" s="21" t="str">
        <f t="shared" si="401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3793</v>
      </c>
      <c r="B3794" s="21" t="s">
        <v>5419</v>
      </c>
      <c r="C3794" s="30">
        <v>45951</v>
      </c>
      <c r="D3794" s="30">
        <v>45958</v>
      </c>
      <c r="E3794" s="47">
        <v>159</v>
      </c>
      <c r="F3794" s="47">
        <f t="shared" si="396"/>
        <v>13992</v>
      </c>
      <c r="G3794" s="48">
        <f t="shared" si="397"/>
        <v>13992</v>
      </c>
      <c r="H3794" s="21">
        <v>503818</v>
      </c>
      <c r="I3794" s="21" t="s">
        <v>4824</v>
      </c>
      <c r="J3794" s="21">
        <v>1</v>
      </c>
      <c r="K3794" s="21">
        <v>1</v>
      </c>
      <c r="L3794" s="21">
        <f t="shared" si="398"/>
        <v>0</v>
      </c>
      <c r="M3794" s="21" t="s">
        <v>5656</v>
      </c>
      <c r="N3794" s="30">
        <v>45960</v>
      </c>
      <c r="O3794" s="48">
        <v>23916.25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399"/>
        <v>0</v>
      </c>
      <c r="Z3794" s="21" t="str">
        <f t="shared" si="400"/>
        <v>Thursday</v>
      </c>
      <c r="AA3794" s="21" t="str">
        <f t="shared" si="401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x14ac:dyDescent="0.25">
      <c r="A3795" s="21">
        <v>3794</v>
      </c>
      <c r="B3795" s="21" t="s">
        <v>5419</v>
      </c>
      <c r="C3795" s="30">
        <v>45951</v>
      </c>
      <c r="D3795" s="30">
        <v>45958</v>
      </c>
      <c r="E3795" s="47">
        <v>67.2</v>
      </c>
      <c r="F3795" s="47">
        <f t="shared" si="396"/>
        <v>5913.6</v>
      </c>
      <c r="G3795" s="48">
        <f t="shared" si="397"/>
        <v>5913.6</v>
      </c>
      <c r="H3795" s="21">
        <v>505816</v>
      </c>
      <c r="I3795" s="21" t="s">
        <v>4825</v>
      </c>
      <c r="J3795" s="21">
        <v>1</v>
      </c>
      <c r="K3795" s="21">
        <v>1</v>
      </c>
      <c r="L3795" s="21">
        <f t="shared" si="398"/>
        <v>0</v>
      </c>
      <c r="M3795" s="21" t="s">
        <v>5656</v>
      </c>
      <c r="N3795" s="30">
        <v>45960</v>
      </c>
      <c r="O3795" s="48">
        <v>10108</v>
      </c>
      <c r="P3795" s="21" t="s">
        <v>153</v>
      </c>
      <c r="Q3795" s="21" t="s">
        <v>1996</v>
      </c>
      <c r="R3795" s="21" t="s">
        <v>1996</v>
      </c>
      <c r="S3795" s="3">
        <v>4</v>
      </c>
      <c r="T3795" s="37"/>
      <c r="U3795" s="21" t="s">
        <v>18</v>
      </c>
      <c r="V3795" s="21" t="str">
        <f>VLOOKUP(P3795,'Customer List'!B:C,2,)</f>
        <v>Noida</v>
      </c>
      <c r="W3795" s="38"/>
      <c r="X3795" s="30">
        <f>IF(OR(R3795 = "PRIYANKA MADAM", R3795 = "DEEPAK", R3795 = "PORTER"),N3795,"")</f>
        <v>45960</v>
      </c>
      <c r="Y3795" s="21">
        <f t="shared" si="399"/>
        <v>0</v>
      </c>
      <c r="Z3795" s="21" t="str">
        <f t="shared" si="400"/>
        <v>Thursday</v>
      </c>
      <c r="AA3795" s="21" t="str">
        <f t="shared" si="401"/>
        <v>Thursday</v>
      </c>
      <c r="AB3795" s="21" t="str">
        <f>VLOOKUP(U3795,'Currency Sheet'!A:C,3,)</f>
        <v>DOLLAR</v>
      </c>
      <c r="AC3795" s="42" t="str">
        <f>VLOOKUP(P3795,'Customer List'!B:D,3,)</f>
        <v>Local</v>
      </c>
    </row>
    <row r="3796" spans="1:29" x14ac:dyDescent="0.25">
      <c r="A3796" s="21">
        <v>3795</v>
      </c>
      <c r="B3796" s="21" t="s">
        <v>5419</v>
      </c>
      <c r="C3796" s="30">
        <v>45951</v>
      </c>
      <c r="D3796" s="30">
        <v>45958</v>
      </c>
      <c r="E3796" s="47">
        <v>80.400000000000006</v>
      </c>
      <c r="F3796" s="47">
        <f t="shared" si="396"/>
        <v>7075.2000000000007</v>
      </c>
      <c r="G3796" s="48">
        <f t="shared" si="397"/>
        <v>7075.2000000000007</v>
      </c>
      <c r="H3796" s="21">
        <v>515403</v>
      </c>
      <c r="I3796" s="21" t="s">
        <v>5406</v>
      </c>
      <c r="J3796" s="21">
        <v>1</v>
      </c>
      <c r="K3796" s="21">
        <v>1</v>
      </c>
      <c r="L3796" s="21">
        <f t="shared" si="398"/>
        <v>0</v>
      </c>
      <c r="M3796" s="21" t="s">
        <v>5645</v>
      </c>
      <c r="N3796" s="30">
        <v>45959</v>
      </c>
      <c r="O3796" s="48">
        <v>12462</v>
      </c>
      <c r="P3796" s="21" t="s">
        <v>5516</v>
      </c>
      <c r="Q3796" s="21">
        <v>58157546753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Hyderabad</v>
      </c>
      <c r="W3796" s="38"/>
      <c r="X3796" s="30">
        <v>45961</v>
      </c>
      <c r="Y3796" s="21">
        <f t="shared" si="399"/>
        <v>2</v>
      </c>
      <c r="Z3796" s="21" t="str">
        <f t="shared" si="400"/>
        <v>Wednesday</v>
      </c>
      <c r="AA3796" s="21" t="str">
        <f t="shared" si="401"/>
        <v>Friday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3796</v>
      </c>
      <c r="B3797" s="21" t="s">
        <v>5419</v>
      </c>
      <c r="C3797" s="30">
        <v>45951</v>
      </c>
      <c r="D3797" s="30">
        <v>45958</v>
      </c>
      <c r="E3797" s="47">
        <v>91.8</v>
      </c>
      <c r="F3797" s="47">
        <f t="shared" si="396"/>
        <v>8078.4</v>
      </c>
      <c r="G3797" s="48">
        <f t="shared" si="397"/>
        <v>8078.4</v>
      </c>
      <c r="H3797" s="21">
        <v>576404</v>
      </c>
      <c r="I3797" s="21" t="s">
        <v>5407</v>
      </c>
      <c r="J3797" s="21">
        <v>1</v>
      </c>
      <c r="K3797" s="21">
        <v>1</v>
      </c>
      <c r="L3797" s="21">
        <f t="shared" si="398"/>
        <v>0</v>
      </c>
      <c r="M3797" s="21" t="s">
        <v>5628</v>
      </c>
      <c r="N3797" s="30">
        <v>45962</v>
      </c>
      <c r="O3797" s="48">
        <v>16600.5</v>
      </c>
      <c r="P3797" s="21" t="s">
        <v>3435</v>
      </c>
      <c r="Q3797" s="21">
        <v>58157691454</v>
      </c>
      <c r="R3797" s="21" t="s">
        <v>40</v>
      </c>
      <c r="S3797" s="3">
        <v>-20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45964</v>
      </c>
      <c r="Y3797" s="21">
        <f t="shared" si="399"/>
        <v>2</v>
      </c>
      <c r="Z3797" s="21" t="str">
        <f t="shared" si="400"/>
        <v>Saturday</v>
      </c>
      <c r="AA3797" s="21" t="str">
        <f t="shared" si="401"/>
        <v>Monday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3797</v>
      </c>
      <c r="B3798" s="21" t="s">
        <v>5419</v>
      </c>
      <c r="C3798" s="30">
        <v>45951</v>
      </c>
      <c r="D3798" s="30">
        <v>45958</v>
      </c>
      <c r="E3798" s="47">
        <v>151.80000000000001</v>
      </c>
      <c r="F3798" s="47">
        <f t="shared" si="396"/>
        <v>13358.400000000001</v>
      </c>
      <c r="G3798" s="48">
        <f t="shared" si="397"/>
        <v>13358.400000000001</v>
      </c>
      <c r="H3798" s="21">
        <v>583504</v>
      </c>
      <c r="I3798" s="21" t="s">
        <v>5408</v>
      </c>
      <c r="J3798" s="21">
        <v>1</v>
      </c>
      <c r="K3798" s="21">
        <v>1</v>
      </c>
      <c r="L3798" s="21">
        <f t="shared" si="398"/>
        <v>0</v>
      </c>
      <c r="M3798" s="21" t="s">
        <v>5628</v>
      </c>
      <c r="N3798" s="30">
        <v>45962</v>
      </c>
      <c r="O3798" s="48">
        <v>24450.5</v>
      </c>
      <c r="P3798" s="21" t="s">
        <v>3435</v>
      </c>
      <c r="Q3798" s="21">
        <v>58157691454</v>
      </c>
      <c r="R3798" s="21" t="s">
        <v>40</v>
      </c>
      <c r="S3798" s="3">
        <v>-20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45964</v>
      </c>
      <c r="Y3798" s="21">
        <f t="shared" si="399"/>
        <v>2</v>
      </c>
      <c r="Z3798" s="21" t="str">
        <f t="shared" si="400"/>
        <v>Saturday</v>
      </c>
      <c r="AA3798" s="21" t="str">
        <f t="shared" si="401"/>
        <v>Monday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3798</v>
      </c>
      <c r="B3799" s="21" t="s">
        <v>5419</v>
      </c>
      <c r="C3799" s="30">
        <v>45951</v>
      </c>
      <c r="D3799" s="30">
        <v>45958</v>
      </c>
      <c r="E3799" s="47">
        <v>229.2</v>
      </c>
      <c r="F3799" s="47">
        <f t="shared" si="396"/>
        <v>20169.599999999999</v>
      </c>
      <c r="G3799" s="48">
        <f t="shared" si="397"/>
        <v>40339.199999999997</v>
      </c>
      <c r="H3799" s="21">
        <v>626810</v>
      </c>
      <c r="I3799" s="21" t="s">
        <v>5203</v>
      </c>
      <c r="J3799" s="21">
        <v>2</v>
      </c>
      <c r="K3799" s="21">
        <v>2</v>
      </c>
      <c r="L3799" s="21">
        <f t="shared" si="398"/>
        <v>0</v>
      </c>
      <c r="M3799" s="21" t="s">
        <v>5584</v>
      </c>
      <c r="N3799" s="30">
        <v>45959</v>
      </c>
      <c r="O3799" s="48">
        <v>82894</v>
      </c>
      <c r="P3799" s="21" t="s">
        <v>2046</v>
      </c>
      <c r="Q3799" s="21">
        <v>58157548400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Banglore</v>
      </c>
      <c r="W3799" s="38"/>
      <c r="X3799" s="30">
        <v>45960</v>
      </c>
      <c r="Y3799" s="21">
        <f t="shared" si="399"/>
        <v>1</v>
      </c>
      <c r="Z3799" s="21" t="str">
        <f t="shared" si="400"/>
        <v>Wednesday</v>
      </c>
      <c r="AA3799" s="21" t="str">
        <f t="shared" si="401"/>
        <v>Thursday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3799</v>
      </c>
      <c r="B3800" s="21" t="s">
        <v>5419</v>
      </c>
      <c r="C3800" s="30">
        <v>45951</v>
      </c>
      <c r="D3800" s="30">
        <v>45958</v>
      </c>
      <c r="E3800" s="47">
        <v>95.4</v>
      </c>
      <c r="F3800" s="47">
        <f t="shared" si="396"/>
        <v>8395.2000000000007</v>
      </c>
      <c r="G3800" s="48">
        <f t="shared" si="397"/>
        <v>8395.2000000000007</v>
      </c>
      <c r="H3800" s="21">
        <v>655203</v>
      </c>
      <c r="I3800" s="21" t="s">
        <v>5082</v>
      </c>
      <c r="J3800" s="21">
        <v>1</v>
      </c>
      <c r="K3800" s="21">
        <v>1</v>
      </c>
      <c r="L3800" s="21">
        <f t="shared" si="398"/>
        <v>0</v>
      </c>
      <c r="M3800" s="21" t="s">
        <v>5576</v>
      </c>
      <c r="N3800" s="30">
        <v>45958</v>
      </c>
      <c r="O3800" s="48">
        <v>14787</v>
      </c>
      <c r="P3800" s="21" t="s">
        <v>228</v>
      </c>
      <c r="Q3800" s="21">
        <v>58157517095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Kolkata</v>
      </c>
      <c r="W3800" s="38"/>
      <c r="X3800" s="30">
        <v>45959</v>
      </c>
      <c r="Y3800" s="21">
        <f t="shared" si="399"/>
        <v>1</v>
      </c>
      <c r="Z3800" s="21" t="str">
        <f t="shared" si="400"/>
        <v>Tuesday</v>
      </c>
      <c r="AA3800" s="21" t="str">
        <f t="shared" si="401"/>
        <v>Wednesday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3800</v>
      </c>
      <c r="B3801" s="21" t="s">
        <v>5419</v>
      </c>
      <c r="C3801" s="30">
        <v>45951</v>
      </c>
      <c r="D3801" s="30">
        <v>45958</v>
      </c>
      <c r="E3801" s="47">
        <v>109.8</v>
      </c>
      <c r="F3801" s="47">
        <f t="shared" si="396"/>
        <v>9662.4</v>
      </c>
      <c r="G3801" s="48">
        <f t="shared" si="397"/>
        <v>9662.4</v>
      </c>
      <c r="H3801" s="21">
        <v>686403</v>
      </c>
      <c r="I3801" s="21" t="s">
        <v>5409</v>
      </c>
      <c r="J3801" s="21">
        <v>1</v>
      </c>
      <c r="K3801" s="21">
        <v>1</v>
      </c>
      <c r="L3801" s="21">
        <f t="shared" si="398"/>
        <v>0</v>
      </c>
      <c r="M3801" s="21" t="s">
        <v>5606</v>
      </c>
      <c r="N3801" s="30">
        <v>45959</v>
      </c>
      <c r="O3801" s="48">
        <v>17019</v>
      </c>
      <c r="P3801" s="21" t="s">
        <v>295</v>
      </c>
      <c r="Q3801" s="21">
        <v>58157545655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Kerala</v>
      </c>
      <c r="W3801" s="38"/>
      <c r="X3801" s="30">
        <v>45962</v>
      </c>
      <c r="Y3801" s="21">
        <f t="shared" si="399"/>
        <v>3</v>
      </c>
      <c r="Z3801" s="21" t="str">
        <f t="shared" si="400"/>
        <v>Wednesday</v>
      </c>
      <c r="AA3801" s="21" t="str">
        <f t="shared" si="401"/>
        <v>Saturday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3801</v>
      </c>
      <c r="B3802" s="21" t="s">
        <v>5419</v>
      </c>
      <c r="C3802" s="30">
        <v>45951</v>
      </c>
      <c r="D3802" s="30">
        <v>45958</v>
      </c>
      <c r="E3802" s="47">
        <v>4.2</v>
      </c>
      <c r="F3802" s="47">
        <f t="shared" si="396"/>
        <v>369.6</v>
      </c>
      <c r="G3802" s="48">
        <f t="shared" si="397"/>
        <v>60614.400000000001</v>
      </c>
      <c r="H3802" s="21">
        <v>740379</v>
      </c>
      <c r="I3802" s="21" t="s">
        <v>243</v>
      </c>
      <c r="J3802" s="21">
        <v>164</v>
      </c>
      <c r="K3802" s="21"/>
      <c r="L3802" s="21">
        <f t="shared" si="398"/>
        <v>164</v>
      </c>
      <c r="M3802" s="21"/>
      <c r="N3802" s="30"/>
      <c r="O3802" s="48"/>
      <c r="P3802" s="21" t="s">
        <v>1145</v>
      </c>
      <c r="Q3802" s="21"/>
      <c r="R3802" s="21"/>
      <c r="S3802" s="3" t="s">
        <v>299</v>
      </c>
      <c r="T3802" s="37"/>
      <c r="U3802" s="21" t="s">
        <v>18</v>
      </c>
      <c r="V3802" s="21" t="str">
        <f>VLOOKUP(P3802,'Customer List'!B:C,2,)</f>
        <v>STOCK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99"/>
        <v/>
      </c>
      <c r="Z3802" s="21" t="str">
        <f t="shared" si="400"/>
        <v/>
      </c>
      <c r="AA3802" s="21" t="str">
        <f t="shared" si="401"/>
        <v/>
      </c>
      <c r="AB3802" s="21" t="str">
        <f>VLOOKUP(U3802,'Currency Sheet'!A:C,3,)</f>
        <v>DOLLAR</v>
      </c>
      <c r="AC3802" s="42" t="str">
        <f>VLOOKUP(P3802,'Customer List'!B:D,3,)</f>
        <v>STOCK</v>
      </c>
    </row>
    <row r="3803" spans="1:29" x14ac:dyDescent="0.25">
      <c r="A3803" s="21">
        <v>3802</v>
      </c>
      <c r="B3803" s="21" t="s">
        <v>5419</v>
      </c>
      <c r="C3803" s="30">
        <v>45951</v>
      </c>
      <c r="D3803" s="30">
        <v>45958</v>
      </c>
      <c r="E3803" s="47">
        <v>4.2</v>
      </c>
      <c r="F3803" s="47">
        <f t="shared" si="396"/>
        <v>369.6</v>
      </c>
      <c r="G3803" s="48">
        <f t="shared" si="397"/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 t="shared" si="398"/>
        <v>0</v>
      </c>
      <c r="M3803" s="21" t="s">
        <v>6264</v>
      </c>
      <c r="N3803" s="30">
        <v>45989</v>
      </c>
      <c r="O3803" s="48">
        <v>0</v>
      </c>
      <c r="P3803" s="21" t="s">
        <v>254</v>
      </c>
      <c r="Q3803" s="21"/>
      <c r="R3803" s="21"/>
      <c r="S3803" s="3" t="s">
        <v>299</v>
      </c>
      <c r="T3803" s="37" t="s">
        <v>6265</v>
      </c>
      <c r="U3803" s="21" t="s">
        <v>18</v>
      </c>
      <c r="V3803" s="21" t="str">
        <f>VLOOKUP(P3803,'Customer List'!B:C,2,)</f>
        <v>Delhi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399"/>
        <v/>
      </c>
      <c r="Z3803" s="21" t="str">
        <f t="shared" si="400"/>
        <v>Friday</v>
      </c>
      <c r="AA3803" s="21" t="str">
        <f t="shared" si="401"/>
        <v/>
      </c>
      <c r="AB3803" s="21" t="str">
        <f>VLOOKUP(U3803,'Currency Sheet'!A:C,3,)</f>
        <v>DOLLAR</v>
      </c>
      <c r="AC3803" s="42" t="str">
        <f>VLOOKUP(P3803,'Customer List'!B:D,3,)</f>
        <v>Local</v>
      </c>
    </row>
    <row r="3804" spans="1:29" x14ac:dyDescent="0.25">
      <c r="A3804" s="21">
        <v>3803</v>
      </c>
      <c r="B3804" s="21" t="s">
        <v>5419</v>
      </c>
      <c r="C3804" s="30">
        <v>45951</v>
      </c>
      <c r="D3804" s="30">
        <v>45958</v>
      </c>
      <c r="E3804" s="47">
        <v>4.2</v>
      </c>
      <c r="F3804" s="47">
        <f t="shared" si="396"/>
        <v>369.6</v>
      </c>
      <c r="G3804" s="48">
        <f t="shared" si="397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98"/>
        <v>0</v>
      </c>
      <c r="M3804" s="21" t="s">
        <v>6267</v>
      </c>
      <c r="N3804" s="30">
        <v>45989</v>
      </c>
      <c r="O3804" s="48">
        <v>0</v>
      </c>
      <c r="P3804" s="21" t="s">
        <v>42</v>
      </c>
      <c r="Q3804" s="21"/>
      <c r="R3804" s="21"/>
      <c r="S3804" s="3" t="s">
        <v>299</v>
      </c>
      <c r="T3804" s="37" t="s">
        <v>6266</v>
      </c>
      <c r="U3804" s="21" t="s">
        <v>18</v>
      </c>
      <c r="V3804" s="21" t="str">
        <f>VLOOKUP(P3804,'Customer List'!B:C,2,)</f>
        <v>Faridabad</v>
      </c>
      <c r="W3804" s="38" t="s">
        <v>1145</v>
      </c>
      <c r="X3804" s="30" t="str">
        <f>IF(OR(R3804 = "PRIYANKA MADAM", R3804 = "DEEPAK", R3804 = "PORTER"),N3804,"")</f>
        <v/>
      </c>
      <c r="Y3804" s="21" t="str">
        <f t="shared" si="399"/>
        <v/>
      </c>
      <c r="Z3804" s="21" t="str">
        <f t="shared" si="400"/>
        <v>Friday</v>
      </c>
      <c r="AA3804" s="21" t="str">
        <f t="shared" si="401"/>
        <v/>
      </c>
      <c r="AB3804" s="21" t="str">
        <f>VLOOKUP(U3804,'Currency Sheet'!A:C,3,)</f>
        <v>DOLLAR</v>
      </c>
      <c r="AC3804" s="42" t="str">
        <f>VLOOKUP(P3804,'Customer List'!B:D,3,)</f>
        <v>Local</v>
      </c>
    </row>
    <row r="3805" spans="1:29" x14ac:dyDescent="0.25">
      <c r="A3805" s="21">
        <v>3804</v>
      </c>
      <c r="B3805" s="21" t="s">
        <v>5419</v>
      </c>
      <c r="C3805" s="30">
        <v>45951</v>
      </c>
      <c r="D3805" s="30">
        <v>45958</v>
      </c>
      <c r="E3805" s="47">
        <v>4.2</v>
      </c>
      <c r="F3805" s="47">
        <f t="shared" si="396"/>
        <v>369.6</v>
      </c>
      <c r="G3805" s="48">
        <f t="shared" si="397"/>
        <v>5544</v>
      </c>
      <c r="H3805" s="21">
        <v>740379</v>
      </c>
      <c r="I3805" s="21" t="s">
        <v>243</v>
      </c>
      <c r="J3805" s="21">
        <v>15</v>
      </c>
      <c r="K3805" s="21">
        <v>15</v>
      </c>
      <c r="L3805" s="21">
        <f t="shared" si="398"/>
        <v>0</v>
      </c>
      <c r="M3805" s="21" t="s">
        <v>6228</v>
      </c>
      <c r="N3805" s="30">
        <v>45983</v>
      </c>
      <c r="O3805" s="48">
        <v>0</v>
      </c>
      <c r="P3805" s="21" t="s">
        <v>2046</v>
      </c>
      <c r="Q3805" s="60">
        <v>58158457711</v>
      </c>
      <c r="R3805" s="21" t="s">
        <v>6108</v>
      </c>
      <c r="S3805" s="3" t="s">
        <v>299</v>
      </c>
      <c r="T3805" s="37" t="s">
        <v>6230</v>
      </c>
      <c r="U3805" s="21" t="s">
        <v>18</v>
      </c>
      <c r="V3805" s="21" t="str">
        <f>VLOOKUP(P3805,'Customer List'!B:C,2,)</f>
        <v>Banglore</v>
      </c>
      <c r="W3805" s="38" t="s">
        <v>1145</v>
      </c>
      <c r="X3805" s="30">
        <v>45985</v>
      </c>
      <c r="Y3805" s="21">
        <f t="shared" si="399"/>
        <v>2</v>
      </c>
      <c r="Z3805" s="21" t="str">
        <f t="shared" si="400"/>
        <v>Saturday</v>
      </c>
      <c r="AA3805" s="21" t="str">
        <f t="shared" si="40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3805</v>
      </c>
      <c r="B3806" s="21" t="s">
        <v>5419</v>
      </c>
      <c r="C3806" s="30">
        <v>45951</v>
      </c>
      <c r="D3806" s="30">
        <v>45958</v>
      </c>
      <c r="E3806" s="47">
        <v>4.2</v>
      </c>
      <c r="F3806" s="47">
        <f t="shared" si="396"/>
        <v>369.6</v>
      </c>
      <c r="G3806" s="48">
        <f t="shared" si="397"/>
        <v>5544</v>
      </c>
      <c r="H3806" s="21">
        <v>740379</v>
      </c>
      <c r="I3806" s="21" t="s">
        <v>243</v>
      </c>
      <c r="J3806" s="21">
        <v>15</v>
      </c>
      <c r="K3806" s="21">
        <v>15</v>
      </c>
      <c r="L3806" s="21">
        <f t="shared" si="398"/>
        <v>0</v>
      </c>
      <c r="M3806" s="21" t="s">
        <v>5681</v>
      </c>
      <c r="N3806" s="30">
        <v>45964</v>
      </c>
      <c r="O3806" s="48">
        <v>0</v>
      </c>
      <c r="P3806" s="21" t="s">
        <v>4845</v>
      </c>
      <c r="Q3806" s="21">
        <v>58157750442</v>
      </c>
      <c r="R3806" s="21" t="s">
        <v>40</v>
      </c>
      <c r="S3806" s="3" t="s">
        <v>299</v>
      </c>
      <c r="T3806" s="37"/>
      <c r="U3806" s="21" t="s">
        <v>18</v>
      </c>
      <c r="V3806" s="21" t="str">
        <f>VLOOKUP(P3806,'Customer List'!B:C,2,)</f>
        <v>Banglore</v>
      </c>
      <c r="W3806" s="38"/>
      <c r="X3806" s="30">
        <v>45965</v>
      </c>
      <c r="Y3806" s="21">
        <f t="shared" si="399"/>
        <v>1</v>
      </c>
      <c r="Z3806" s="21" t="str">
        <f t="shared" si="400"/>
        <v>Monday</v>
      </c>
      <c r="AA3806" s="21" t="str">
        <f t="shared" si="401"/>
        <v>Tuesday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3806</v>
      </c>
      <c r="B3807" s="21" t="s">
        <v>5419</v>
      </c>
      <c r="C3807" s="30">
        <v>45951</v>
      </c>
      <c r="D3807" s="30">
        <v>45958</v>
      </c>
      <c r="E3807" s="47">
        <v>4.2</v>
      </c>
      <c r="F3807" s="47">
        <f t="shared" si="396"/>
        <v>369.6</v>
      </c>
      <c r="G3807" s="48">
        <f t="shared" si="397"/>
        <v>1478.4</v>
      </c>
      <c r="H3807" s="21">
        <v>740379</v>
      </c>
      <c r="I3807" s="21" t="s">
        <v>243</v>
      </c>
      <c r="J3807" s="21">
        <v>4</v>
      </c>
      <c r="K3807" s="21">
        <v>4</v>
      </c>
      <c r="L3807" s="21">
        <f t="shared" si="398"/>
        <v>0</v>
      </c>
      <c r="M3807" s="21" t="s">
        <v>5605</v>
      </c>
      <c r="N3807" s="30">
        <v>45962</v>
      </c>
      <c r="O3807" s="48">
        <v>2604</v>
      </c>
      <c r="P3807" s="21" t="s">
        <v>39</v>
      </c>
      <c r="Q3807" s="21">
        <v>58157689590</v>
      </c>
      <c r="R3807" s="21" t="s">
        <v>40</v>
      </c>
      <c r="S3807" s="3" t="s">
        <v>299</v>
      </c>
      <c r="T3807" s="37"/>
      <c r="U3807" s="21" t="s">
        <v>18</v>
      </c>
      <c r="V3807" s="21" t="str">
        <f>VLOOKUP(P3807,'Customer List'!B:C,2,)</f>
        <v>Pune</v>
      </c>
      <c r="W3807" s="38"/>
      <c r="X3807" s="30">
        <v>45966</v>
      </c>
      <c r="Y3807" s="21">
        <f t="shared" si="399"/>
        <v>4</v>
      </c>
      <c r="Z3807" s="21" t="str">
        <f t="shared" si="400"/>
        <v>Saturday</v>
      </c>
      <c r="AA3807" s="21" t="str">
        <f t="shared" si="401"/>
        <v>Wednesday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3807</v>
      </c>
      <c r="B3808" s="21" t="s">
        <v>5419</v>
      </c>
      <c r="C3808" s="30">
        <v>45951</v>
      </c>
      <c r="D3808" s="30">
        <v>45958</v>
      </c>
      <c r="E3808" s="47">
        <v>4.2</v>
      </c>
      <c r="F3808" s="47">
        <f t="shared" si="396"/>
        <v>369.6</v>
      </c>
      <c r="G3808" s="48">
        <f t="shared" si="397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398"/>
        <v>0</v>
      </c>
      <c r="M3808" s="21" t="s">
        <v>5695</v>
      </c>
      <c r="N3808" s="30">
        <v>45962</v>
      </c>
      <c r="O3808" s="48">
        <v>759.5</v>
      </c>
      <c r="P3808" s="21" t="s">
        <v>2170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99"/>
        <v>2</v>
      </c>
      <c r="Z3808" s="21" t="str">
        <f t="shared" si="400"/>
        <v>Saturday</v>
      </c>
      <c r="AA3808" s="21" t="str">
        <f t="shared" si="40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3808</v>
      </c>
      <c r="B3809" s="21" t="s">
        <v>5419</v>
      </c>
      <c r="C3809" s="30">
        <v>45951</v>
      </c>
      <c r="D3809" s="30">
        <v>45958</v>
      </c>
      <c r="E3809" s="47">
        <v>205.8</v>
      </c>
      <c r="F3809" s="47">
        <f t="shared" si="396"/>
        <v>18110.400000000001</v>
      </c>
      <c r="G3809" s="48">
        <f t="shared" si="397"/>
        <v>18110.400000000001</v>
      </c>
      <c r="H3809" s="21">
        <v>741399</v>
      </c>
      <c r="I3809" s="21" t="s">
        <v>5410</v>
      </c>
      <c r="J3809" s="21">
        <v>1</v>
      </c>
      <c r="K3809" s="21">
        <v>1</v>
      </c>
      <c r="L3809" s="21">
        <f t="shared" si="398"/>
        <v>0</v>
      </c>
      <c r="M3809" s="21" t="s">
        <v>5695</v>
      </c>
      <c r="N3809" s="30">
        <v>45962</v>
      </c>
      <c r="O3809" s="48">
        <v>31899</v>
      </c>
      <c r="P3809" s="21" t="s">
        <v>2170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99"/>
        <v>2</v>
      </c>
      <c r="Z3809" s="21" t="str">
        <f t="shared" si="400"/>
        <v>Saturday</v>
      </c>
      <c r="AA3809" s="21" t="str">
        <f t="shared" si="40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3809</v>
      </c>
      <c r="B3810" s="21" t="s">
        <v>5419</v>
      </c>
      <c r="C3810" s="30">
        <v>45951</v>
      </c>
      <c r="D3810" s="30">
        <v>45958</v>
      </c>
      <c r="E3810" s="47">
        <v>41.3</v>
      </c>
      <c r="F3810" s="47">
        <f t="shared" si="396"/>
        <v>3634.3999999999996</v>
      </c>
      <c r="G3810" s="48">
        <f t="shared" si="397"/>
        <v>3634.3999999999996</v>
      </c>
      <c r="H3810" s="21">
        <v>741400</v>
      </c>
      <c r="I3810" s="21" t="s">
        <v>5411</v>
      </c>
      <c r="J3810" s="21">
        <v>1</v>
      </c>
      <c r="K3810" s="21">
        <v>1</v>
      </c>
      <c r="L3810" s="21">
        <f t="shared" si="398"/>
        <v>0</v>
      </c>
      <c r="M3810" s="21" t="s">
        <v>5695</v>
      </c>
      <c r="N3810" s="30">
        <v>45962</v>
      </c>
      <c r="O3810" s="48">
        <v>6401.5</v>
      </c>
      <c r="P3810" s="21" t="s">
        <v>2170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99"/>
        <v>2</v>
      </c>
      <c r="Z3810" s="21" t="str">
        <f t="shared" si="400"/>
        <v>Saturday</v>
      </c>
      <c r="AA3810" s="21" t="str">
        <f t="shared" si="40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3810</v>
      </c>
      <c r="B3811" s="21" t="s">
        <v>5419</v>
      </c>
      <c r="C3811" s="30">
        <v>45951</v>
      </c>
      <c r="D3811" s="30">
        <v>45958</v>
      </c>
      <c r="E3811" s="47">
        <v>82.6</v>
      </c>
      <c r="F3811" s="47">
        <f t="shared" si="396"/>
        <v>7268.7999999999993</v>
      </c>
      <c r="G3811" s="48">
        <f t="shared" si="397"/>
        <v>7268.7999999999993</v>
      </c>
      <c r="H3811" s="21">
        <v>741404</v>
      </c>
      <c r="I3811" s="21" t="s">
        <v>5412</v>
      </c>
      <c r="J3811" s="21">
        <v>1</v>
      </c>
      <c r="K3811" s="21">
        <v>1</v>
      </c>
      <c r="L3811" s="21">
        <f t="shared" si="398"/>
        <v>0</v>
      </c>
      <c r="M3811" s="21" t="s">
        <v>5695</v>
      </c>
      <c r="N3811" s="30">
        <v>45962</v>
      </c>
      <c r="O3811" s="48">
        <v>12803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99"/>
        <v>2</v>
      </c>
      <c r="Z3811" s="21" t="str">
        <f t="shared" si="400"/>
        <v>Saturday</v>
      </c>
      <c r="AA3811" s="21" t="str">
        <f t="shared" si="401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3811</v>
      </c>
      <c r="B3812" s="21" t="s">
        <v>5419</v>
      </c>
      <c r="C3812" s="30">
        <v>45951</v>
      </c>
      <c r="D3812" s="30">
        <v>45958</v>
      </c>
      <c r="E3812" s="47">
        <v>82.6</v>
      </c>
      <c r="F3812" s="47">
        <f t="shared" si="396"/>
        <v>7268.7999999999993</v>
      </c>
      <c r="G3812" s="48">
        <f t="shared" si="397"/>
        <v>7268.7999999999993</v>
      </c>
      <c r="H3812" s="21">
        <v>741407</v>
      </c>
      <c r="I3812" s="21" t="s">
        <v>5413</v>
      </c>
      <c r="J3812" s="21">
        <v>1</v>
      </c>
      <c r="K3812" s="21">
        <v>1</v>
      </c>
      <c r="L3812" s="21">
        <f t="shared" si="398"/>
        <v>0</v>
      </c>
      <c r="M3812" s="21" t="s">
        <v>5695</v>
      </c>
      <c r="N3812" s="30">
        <v>45962</v>
      </c>
      <c r="O3812" s="48">
        <v>12803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99"/>
        <v>2</v>
      </c>
      <c r="Z3812" s="21" t="str">
        <f t="shared" si="400"/>
        <v>Saturday</v>
      </c>
      <c r="AA3812" s="21" t="str">
        <f t="shared" si="401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3812</v>
      </c>
      <c r="B3813" s="21" t="s">
        <v>5419</v>
      </c>
      <c r="C3813" s="30">
        <v>45951</v>
      </c>
      <c r="D3813" s="30">
        <v>45958</v>
      </c>
      <c r="E3813" s="47">
        <v>82.6</v>
      </c>
      <c r="F3813" s="47">
        <f t="shared" si="396"/>
        <v>7268.7999999999993</v>
      </c>
      <c r="G3813" s="48">
        <f t="shared" si="397"/>
        <v>7268.7999999999993</v>
      </c>
      <c r="H3813" s="21">
        <v>741408</v>
      </c>
      <c r="I3813" s="21" t="s">
        <v>5414</v>
      </c>
      <c r="J3813" s="21">
        <v>1</v>
      </c>
      <c r="K3813" s="21">
        <v>1</v>
      </c>
      <c r="L3813" s="21">
        <f t="shared" si="398"/>
        <v>0</v>
      </c>
      <c r="M3813" s="21" t="s">
        <v>5695</v>
      </c>
      <c r="N3813" s="30">
        <v>45962</v>
      </c>
      <c r="O3813" s="48">
        <v>12803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99"/>
        <v>2</v>
      </c>
      <c r="Z3813" s="21" t="str">
        <f t="shared" si="400"/>
        <v>Saturday</v>
      </c>
      <c r="AA3813" s="21" t="str">
        <f t="shared" si="401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3813</v>
      </c>
      <c r="B3814" s="21" t="s">
        <v>5419</v>
      </c>
      <c r="C3814" s="30">
        <v>45951</v>
      </c>
      <c r="D3814" s="30">
        <v>45958</v>
      </c>
      <c r="E3814" s="47">
        <v>82.6</v>
      </c>
      <c r="F3814" s="47">
        <f t="shared" si="396"/>
        <v>7268.7999999999993</v>
      </c>
      <c r="G3814" s="48">
        <f t="shared" si="397"/>
        <v>7268.7999999999993</v>
      </c>
      <c r="H3814" s="21">
        <v>741409</v>
      </c>
      <c r="I3814" s="21" t="s">
        <v>5415</v>
      </c>
      <c r="J3814" s="21">
        <v>1</v>
      </c>
      <c r="K3814" s="21">
        <v>1</v>
      </c>
      <c r="L3814" s="21">
        <f t="shared" si="398"/>
        <v>0</v>
      </c>
      <c r="M3814" s="21" t="s">
        <v>5695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99"/>
        <v>2</v>
      </c>
      <c r="Z3814" s="21" t="str">
        <f t="shared" si="400"/>
        <v>Saturday</v>
      </c>
      <c r="AA3814" s="21" t="str">
        <f t="shared" si="401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3814</v>
      </c>
      <c r="B3815" s="21" t="s">
        <v>5419</v>
      </c>
      <c r="C3815" s="30">
        <v>45951</v>
      </c>
      <c r="D3815" s="30">
        <v>45958</v>
      </c>
      <c r="E3815" s="47">
        <v>82.6</v>
      </c>
      <c r="F3815" s="47">
        <f t="shared" si="396"/>
        <v>7268.7999999999993</v>
      </c>
      <c r="G3815" s="48">
        <f t="shared" si="397"/>
        <v>7268.7999999999993</v>
      </c>
      <c r="H3815" s="21">
        <v>741411</v>
      </c>
      <c r="I3815" s="21" t="s">
        <v>5416</v>
      </c>
      <c r="J3815" s="21">
        <v>1</v>
      </c>
      <c r="K3815" s="21">
        <v>1</v>
      </c>
      <c r="L3815" s="21">
        <f t="shared" si="398"/>
        <v>0</v>
      </c>
      <c r="M3815" s="21" t="s">
        <v>5695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399"/>
        <v>2</v>
      </c>
      <c r="Z3815" s="21" t="str">
        <f t="shared" si="400"/>
        <v>Saturday</v>
      </c>
      <c r="AA3815" s="21" t="str">
        <f t="shared" si="401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3815</v>
      </c>
      <c r="B3816" s="21" t="s">
        <v>5419</v>
      </c>
      <c r="C3816" s="30">
        <v>45951</v>
      </c>
      <c r="D3816" s="30">
        <v>45958</v>
      </c>
      <c r="E3816" s="47">
        <v>82.6</v>
      </c>
      <c r="F3816" s="47">
        <f t="shared" si="396"/>
        <v>7268.7999999999993</v>
      </c>
      <c r="G3816" s="48">
        <f t="shared" si="397"/>
        <v>7268.7999999999993</v>
      </c>
      <c r="H3816" s="21">
        <v>741446</v>
      </c>
      <c r="I3816" s="21" t="s">
        <v>5417</v>
      </c>
      <c r="J3816" s="21">
        <v>1</v>
      </c>
      <c r="K3816" s="21">
        <v>1</v>
      </c>
      <c r="L3816" s="21">
        <f t="shared" si="398"/>
        <v>0</v>
      </c>
      <c r="M3816" s="21" t="s">
        <v>5695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399"/>
        <v>2</v>
      </c>
      <c r="Z3816" s="21" t="str">
        <f t="shared" si="400"/>
        <v>Saturday</v>
      </c>
      <c r="AA3816" s="21" t="str">
        <f t="shared" si="401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3816</v>
      </c>
      <c r="B3817" s="21" t="s">
        <v>5419</v>
      </c>
      <c r="C3817" s="30">
        <v>45951</v>
      </c>
      <c r="D3817" s="30">
        <v>45958</v>
      </c>
      <c r="E3817" s="47">
        <v>81.599999999999994</v>
      </c>
      <c r="F3817" s="47">
        <f t="shared" si="396"/>
        <v>7180.7999999999993</v>
      </c>
      <c r="G3817" s="48">
        <f t="shared" si="397"/>
        <v>7180.7999999999993</v>
      </c>
      <c r="H3817" s="21">
        <v>901302</v>
      </c>
      <c r="I3817" s="21" t="s">
        <v>5418</v>
      </c>
      <c r="J3817" s="21">
        <v>1</v>
      </c>
      <c r="K3817" s="21">
        <v>1</v>
      </c>
      <c r="L3817" s="21">
        <f t="shared" si="398"/>
        <v>0</v>
      </c>
      <c r="M3817" s="21" t="s">
        <v>5639</v>
      </c>
      <c r="N3817" s="30">
        <v>45959</v>
      </c>
      <c r="O3817" s="48">
        <v>10330.56</v>
      </c>
      <c r="P3817" s="21" t="s">
        <v>276</v>
      </c>
      <c r="Q3817" s="21">
        <v>58157546296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Pune</v>
      </c>
      <c r="W3817" s="38"/>
      <c r="X3817" s="30">
        <v>45960</v>
      </c>
      <c r="Y3817" s="21">
        <f t="shared" si="399"/>
        <v>1</v>
      </c>
      <c r="Z3817" s="21" t="str">
        <f t="shared" si="400"/>
        <v>Wednesday</v>
      </c>
      <c r="AA3817" s="21" t="str">
        <f t="shared" si="401"/>
        <v>Thursday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3817</v>
      </c>
      <c r="B3818" s="21" t="s">
        <v>5510</v>
      </c>
      <c r="C3818" s="30" t="s">
        <v>5510</v>
      </c>
      <c r="D3818" s="30">
        <v>45958</v>
      </c>
      <c r="E3818" s="47">
        <v>67.2</v>
      </c>
      <c r="F3818" s="47">
        <f t="shared" si="396"/>
        <v>5913.6</v>
      </c>
      <c r="G3818" s="48">
        <f t="shared" si="397"/>
        <v>5913.6</v>
      </c>
      <c r="H3818" s="21">
        <v>367402</v>
      </c>
      <c r="I3818" s="21"/>
      <c r="J3818" s="21">
        <v>1</v>
      </c>
      <c r="K3818" s="21">
        <v>1</v>
      </c>
      <c r="L3818" s="21">
        <f t="shared" si="398"/>
        <v>0</v>
      </c>
      <c r="M3818" s="21" t="s">
        <v>5607</v>
      </c>
      <c r="N3818" s="30">
        <v>45959</v>
      </c>
      <c r="O3818" s="48">
        <v>10416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5511</v>
      </c>
      <c r="V3818" s="21" t="str">
        <f>VLOOKUP(P3818,'Customer List'!B:C,2,)</f>
        <v>Kerala</v>
      </c>
      <c r="W3818" s="38"/>
      <c r="X3818" s="30">
        <v>45962</v>
      </c>
      <c r="Y3818" s="21">
        <f t="shared" si="399"/>
        <v>3</v>
      </c>
      <c r="Z3818" s="21" t="str">
        <f t="shared" si="400"/>
        <v>Wednesday</v>
      </c>
      <c r="AA3818" s="21" t="str">
        <f t="shared" si="401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3818</v>
      </c>
      <c r="B3819" s="21" t="s">
        <v>5510</v>
      </c>
      <c r="C3819" s="30" t="s">
        <v>5510</v>
      </c>
      <c r="D3819" s="30">
        <v>45958</v>
      </c>
      <c r="E3819" s="47">
        <v>172.8</v>
      </c>
      <c r="F3819" s="47">
        <f t="shared" si="396"/>
        <v>15206.400000000001</v>
      </c>
      <c r="G3819" s="48">
        <f t="shared" si="397"/>
        <v>15206.400000000001</v>
      </c>
      <c r="H3819" s="21">
        <v>353704</v>
      </c>
      <c r="I3819" s="21"/>
      <c r="J3819" s="21">
        <v>1</v>
      </c>
      <c r="K3819" s="21">
        <v>1</v>
      </c>
      <c r="L3819" s="21">
        <f t="shared" si="398"/>
        <v>0</v>
      </c>
      <c r="M3819" s="21" t="s">
        <v>5607</v>
      </c>
      <c r="N3819" s="30">
        <v>45959</v>
      </c>
      <c r="O3819" s="48">
        <v>26784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5511</v>
      </c>
      <c r="V3819" s="21" t="str">
        <f>VLOOKUP(P3819,'Customer List'!B:C,2,)</f>
        <v>Kerala</v>
      </c>
      <c r="W3819" s="38"/>
      <c r="X3819" s="30">
        <v>45962</v>
      </c>
      <c r="Y3819" s="21">
        <f t="shared" si="399"/>
        <v>3</v>
      </c>
      <c r="Z3819" s="21" t="str">
        <f t="shared" si="400"/>
        <v>Wednesday</v>
      </c>
      <c r="AA3819" s="21" t="str">
        <f t="shared" si="401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3819</v>
      </c>
      <c r="B3820" s="21" t="s">
        <v>5510</v>
      </c>
      <c r="C3820" s="30" t="s">
        <v>5510</v>
      </c>
      <c r="D3820" s="30">
        <v>45958</v>
      </c>
      <c r="E3820" s="47">
        <v>219</v>
      </c>
      <c r="F3820" s="47">
        <f t="shared" si="396"/>
        <v>19272</v>
      </c>
      <c r="G3820" s="48">
        <f t="shared" si="397"/>
        <v>19272</v>
      </c>
      <c r="H3820" s="21">
        <v>355704</v>
      </c>
      <c r="I3820" s="21"/>
      <c r="J3820" s="21">
        <v>1</v>
      </c>
      <c r="K3820" s="21">
        <v>1</v>
      </c>
      <c r="L3820" s="21">
        <f t="shared" si="398"/>
        <v>0</v>
      </c>
      <c r="M3820" s="21" t="s">
        <v>5607</v>
      </c>
      <c r="N3820" s="30">
        <v>45959</v>
      </c>
      <c r="O3820" s="48">
        <v>33945</v>
      </c>
      <c r="P3820" s="21" t="s">
        <v>295</v>
      </c>
      <c r="Q3820" s="21">
        <v>58157545655</v>
      </c>
      <c r="R3820" s="21" t="s">
        <v>40</v>
      </c>
      <c r="S3820" s="3">
        <v>4</v>
      </c>
      <c r="T3820" s="37"/>
      <c r="U3820" s="21" t="s">
        <v>5511</v>
      </c>
      <c r="V3820" s="21" t="str">
        <f>VLOOKUP(P3820,'Customer List'!B:C,2,)</f>
        <v>Kerala</v>
      </c>
      <c r="W3820" s="38"/>
      <c r="X3820" s="30">
        <v>45962</v>
      </c>
      <c r="Y3820" s="21">
        <f t="shared" si="399"/>
        <v>3</v>
      </c>
      <c r="Z3820" s="21" t="str">
        <f t="shared" si="400"/>
        <v>Wednesday</v>
      </c>
      <c r="AA3820" s="21" t="str">
        <f t="shared" si="401"/>
        <v>Saturday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3820</v>
      </c>
      <c r="B3821" s="21" t="s">
        <v>5510</v>
      </c>
      <c r="C3821" s="30" t="s">
        <v>5510</v>
      </c>
      <c r="D3821" s="30">
        <v>45958</v>
      </c>
      <c r="E3821" s="47">
        <v>405.6</v>
      </c>
      <c r="F3821" s="47">
        <f t="shared" si="396"/>
        <v>35692.800000000003</v>
      </c>
      <c r="G3821" s="48">
        <f t="shared" si="397"/>
        <v>71385.600000000006</v>
      </c>
      <c r="H3821" s="21">
        <v>353606</v>
      </c>
      <c r="I3821" s="21"/>
      <c r="J3821" s="21">
        <v>2</v>
      </c>
      <c r="K3821" s="21">
        <v>2</v>
      </c>
      <c r="L3821" s="21">
        <f t="shared" si="398"/>
        <v>0</v>
      </c>
      <c r="M3821" s="21" t="s">
        <v>5579</v>
      </c>
      <c r="N3821" s="30">
        <v>45958</v>
      </c>
      <c r="O3821" s="48">
        <v>57798</v>
      </c>
      <c r="P3821" s="21" t="s">
        <v>242</v>
      </c>
      <c r="Q3821" s="21">
        <v>58157511506</v>
      </c>
      <c r="R3821" s="21" t="s">
        <v>40</v>
      </c>
      <c r="S3821" s="3">
        <v>4</v>
      </c>
      <c r="T3821" s="37"/>
      <c r="U3821" s="21" t="s">
        <v>5511</v>
      </c>
      <c r="V3821" s="21" t="str">
        <f>VLOOKUP(P3821,'Customer List'!B:C,2,)</f>
        <v>Mumbai</v>
      </c>
      <c r="W3821" s="38"/>
      <c r="X3821" s="30">
        <v>45959</v>
      </c>
      <c r="Y3821" s="21">
        <f t="shared" si="399"/>
        <v>1</v>
      </c>
      <c r="Z3821" s="21" t="str">
        <f t="shared" si="400"/>
        <v>Tuesday</v>
      </c>
      <c r="AA3821" s="21" t="str">
        <f t="shared" si="401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3821</v>
      </c>
      <c r="B3822" s="21" t="s">
        <v>5510</v>
      </c>
      <c r="C3822" s="30" t="s">
        <v>5510</v>
      </c>
      <c r="D3822" s="30">
        <v>45958</v>
      </c>
      <c r="E3822" s="47">
        <v>609</v>
      </c>
      <c r="F3822" s="47">
        <f t="shared" si="396"/>
        <v>53592</v>
      </c>
      <c r="G3822" s="48">
        <f t="shared" si="397"/>
        <v>107184</v>
      </c>
      <c r="H3822" s="21">
        <v>313238</v>
      </c>
      <c r="I3822" s="21"/>
      <c r="J3822" s="21">
        <v>2</v>
      </c>
      <c r="K3822" s="21">
        <v>2</v>
      </c>
      <c r="L3822" s="21">
        <f t="shared" si="398"/>
        <v>0</v>
      </c>
      <c r="M3822" s="21" t="s">
        <v>5579</v>
      </c>
      <c r="N3822" s="30">
        <v>45958</v>
      </c>
      <c r="O3822" s="48">
        <v>74385</v>
      </c>
      <c r="P3822" s="21" t="s">
        <v>242</v>
      </c>
      <c r="Q3822" s="21">
        <v>58157511506</v>
      </c>
      <c r="R3822" s="21" t="s">
        <v>40</v>
      </c>
      <c r="S3822" s="3">
        <v>4</v>
      </c>
      <c r="T3822" s="37"/>
      <c r="U3822" s="21" t="s">
        <v>5511</v>
      </c>
      <c r="V3822" s="21" t="str">
        <f>VLOOKUP(P3822,'Customer List'!B:C,2,)</f>
        <v>Mumbai</v>
      </c>
      <c r="W3822" s="38"/>
      <c r="X3822" s="30">
        <v>45959</v>
      </c>
      <c r="Y3822" s="21">
        <f t="shared" si="399"/>
        <v>1</v>
      </c>
      <c r="Z3822" s="21" t="str">
        <f t="shared" si="400"/>
        <v>Tuesday</v>
      </c>
      <c r="AA3822" s="21" t="str">
        <f t="shared" si="401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3822</v>
      </c>
      <c r="B3823" s="21" t="s">
        <v>5510</v>
      </c>
      <c r="C3823" s="30" t="s">
        <v>5510</v>
      </c>
      <c r="D3823" s="30">
        <v>45958</v>
      </c>
      <c r="E3823" s="47">
        <v>201</v>
      </c>
      <c r="F3823" s="47">
        <f t="shared" si="396"/>
        <v>17688</v>
      </c>
      <c r="G3823" s="48">
        <f t="shared" si="397"/>
        <v>17688</v>
      </c>
      <c r="H3823" s="21">
        <v>372208</v>
      </c>
      <c r="I3823" s="21"/>
      <c r="J3823" s="21">
        <v>1</v>
      </c>
      <c r="K3823" s="21">
        <v>1</v>
      </c>
      <c r="L3823" s="21">
        <f t="shared" si="398"/>
        <v>0</v>
      </c>
      <c r="M3823" s="21" t="s">
        <v>5635</v>
      </c>
      <c r="N3823" s="30">
        <v>45958</v>
      </c>
      <c r="O3823" s="48">
        <v>31155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5511</v>
      </c>
      <c r="V3823" s="21" t="str">
        <f>VLOOKUP(P3823,'Customer List'!B:C,2,)</f>
        <v>Kolkata</v>
      </c>
      <c r="W3823" s="38"/>
      <c r="X3823" s="30">
        <v>45959</v>
      </c>
      <c r="Y3823" s="21">
        <f t="shared" si="399"/>
        <v>1</v>
      </c>
      <c r="Z3823" s="21" t="str">
        <f t="shared" si="400"/>
        <v>Tuesday</v>
      </c>
      <c r="AA3823" s="21" t="str">
        <f t="shared" si="401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3823</v>
      </c>
      <c r="B3824" s="21" t="s">
        <v>5510</v>
      </c>
      <c r="C3824" s="30" t="s">
        <v>5510</v>
      </c>
      <c r="D3824" s="30">
        <v>45958</v>
      </c>
      <c r="E3824" s="47">
        <v>292.60000000000002</v>
      </c>
      <c r="F3824" s="47">
        <f t="shared" si="396"/>
        <v>25748.800000000003</v>
      </c>
      <c r="G3824" s="48">
        <f t="shared" si="397"/>
        <v>25748.800000000003</v>
      </c>
      <c r="H3824" s="21">
        <v>344740</v>
      </c>
      <c r="I3824" s="21"/>
      <c r="J3824" s="21">
        <v>1</v>
      </c>
      <c r="K3824" s="21">
        <v>1</v>
      </c>
      <c r="L3824" s="21">
        <f t="shared" si="398"/>
        <v>0</v>
      </c>
      <c r="M3824" s="21" t="s">
        <v>5635</v>
      </c>
      <c r="N3824" s="30">
        <v>45958</v>
      </c>
      <c r="O3824" s="48">
        <v>38874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5511</v>
      </c>
      <c r="V3824" s="21" t="str">
        <f>VLOOKUP(P3824,'Customer List'!B:C,2,)</f>
        <v>Kolkata</v>
      </c>
      <c r="W3824" s="38"/>
      <c r="X3824" s="30">
        <v>45959</v>
      </c>
      <c r="Y3824" s="21">
        <f t="shared" si="399"/>
        <v>1</v>
      </c>
      <c r="Z3824" s="21" t="str">
        <f t="shared" si="400"/>
        <v>Tuesday</v>
      </c>
      <c r="AA3824" s="21" t="str">
        <f t="shared" si="401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3824</v>
      </c>
      <c r="B3825" s="21" t="s">
        <v>5510</v>
      </c>
      <c r="C3825" s="30" t="s">
        <v>5510</v>
      </c>
      <c r="D3825" s="30">
        <v>45958</v>
      </c>
      <c r="E3825" s="47">
        <v>222</v>
      </c>
      <c r="F3825" s="47">
        <f t="shared" si="396"/>
        <v>19536</v>
      </c>
      <c r="G3825" s="48">
        <f t="shared" si="397"/>
        <v>19536</v>
      </c>
      <c r="H3825" s="21">
        <v>621616</v>
      </c>
      <c r="I3825" s="21"/>
      <c r="J3825" s="21">
        <v>1</v>
      </c>
      <c r="K3825" s="21">
        <v>1</v>
      </c>
      <c r="L3825" s="21">
        <f t="shared" si="398"/>
        <v>0</v>
      </c>
      <c r="M3825" s="21" t="s">
        <v>5635</v>
      </c>
      <c r="N3825" s="30">
        <v>45958</v>
      </c>
      <c r="O3825" s="48">
        <v>34410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5511</v>
      </c>
      <c r="V3825" s="21" t="str">
        <f>VLOOKUP(P3825,'Customer List'!B:C,2,)</f>
        <v>Kolkata</v>
      </c>
      <c r="W3825" s="38"/>
      <c r="X3825" s="30">
        <v>45959</v>
      </c>
      <c r="Y3825" s="21">
        <f t="shared" si="399"/>
        <v>1</v>
      </c>
      <c r="Z3825" s="21" t="str">
        <f t="shared" si="400"/>
        <v>Tuesday</v>
      </c>
      <c r="AA3825" s="21" t="str">
        <f t="shared" si="401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3825</v>
      </c>
      <c r="B3826" s="21" t="s">
        <v>5510</v>
      </c>
      <c r="C3826" s="30" t="s">
        <v>5510</v>
      </c>
      <c r="D3826" s="30">
        <v>45958</v>
      </c>
      <c r="E3826" s="47">
        <v>85.2</v>
      </c>
      <c r="F3826" s="47">
        <f t="shared" si="396"/>
        <v>7497.6</v>
      </c>
      <c r="G3826" s="48">
        <f t="shared" si="397"/>
        <v>7497.6</v>
      </c>
      <c r="H3826" s="21">
        <v>134609</v>
      </c>
      <c r="I3826" s="21"/>
      <c r="J3826" s="21">
        <v>1</v>
      </c>
      <c r="K3826" s="21">
        <v>1</v>
      </c>
      <c r="L3826" s="21">
        <f t="shared" si="398"/>
        <v>0</v>
      </c>
      <c r="M3826" s="21" t="s">
        <v>5635</v>
      </c>
      <c r="N3826" s="30">
        <v>45958</v>
      </c>
      <c r="O3826" s="48">
        <v>13206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5511</v>
      </c>
      <c r="V3826" s="21" t="str">
        <f>VLOOKUP(P3826,'Customer List'!B:C,2,)</f>
        <v>Kolkata</v>
      </c>
      <c r="W3826" s="38"/>
      <c r="X3826" s="30">
        <v>45959</v>
      </c>
      <c r="Y3826" s="21">
        <f t="shared" si="399"/>
        <v>1</v>
      </c>
      <c r="Z3826" s="21" t="str">
        <f t="shared" si="400"/>
        <v>Tuesday</v>
      </c>
      <c r="AA3826" s="21" t="str">
        <f t="shared" si="401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3826</v>
      </c>
      <c r="B3827" s="21" t="s">
        <v>5510</v>
      </c>
      <c r="C3827" s="30" t="s">
        <v>5510</v>
      </c>
      <c r="D3827" s="30">
        <v>45958</v>
      </c>
      <c r="E3827" s="47">
        <v>95.4</v>
      </c>
      <c r="F3827" s="47">
        <f t="shared" si="396"/>
        <v>8395.2000000000007</v>
      </c>
      <c r="G3827" s="48">
        <f t="shared" si="397"/>
        <v>8395.2000000000007</v>
      </c>
      <c r="H3827" s="21">
        <v>425401</v>
      </c>
      <c r="I3827" s="21"/>
      <c r="J3827" s="21">
        <v>1</v>
      </c>
      <c r="K3827" s="21">
        <v>1</v>
      </c>
      <c r="L3827" s="21">
        <f t="shared" si="398"/>
        <v>0</v>
      </c>
      <c r="M3827" s="21" t="s">
        <v>5587</v>
      </c>
      <c r="N3827" s="30">
        <v>45961</v>
      </c>
      <c r="O3827" s="48">
        <v>17251.5</v>
      </c>
      <c r="P3827" s="21" t="s">
        <v>3562</v>
      </c>
      <c r="Q3827" s="21" t="s">
        <v>2070</v>
      </c>
      <c r="R3827" s="21" t="s">
        <v>637</v>
      </c>
      <c r="S3827" s="3">
        <v>4</v>
      </c>
      <c r="T3827" s="37"/>
      <c r="U3827" s="21" t="s">
        <v>5511</v>
      </c>
      <c r="V3827" s="21" t="str">
        <f>VLOOKUP(P3827,'Customer List'!B:C,2,)</f>
        <v>DELHI</v>
      </c>
      <c r="W3827" s="38"/>
      <c r="X3827" s="30">
        <f>IF(OR(R3827 = "PRIYANKA MADAM", R3827 = "DEEPAK", R3827 = "PORTER"),N3827,"")</f>
        <v>45961</v>
      </c>
      <c r="Y3827" s="21">
        <f t="shared" si="399"/>
        <v>0</v>
      </c>
      <c r="Z3827" s="21" t="str">
        <f t="shared" si="400"/>
        <v>Friday</v>
      </c>
      <c r="AA3827" s="21" t="str">
        <f t="shared" si="401"/>
        <v>Friday</v>
      </c>
      <c r="AB3827" s="21" t="str">
        <f>VLOOKUP(U3827,'Currency Sheet'!A:C,3,)</f>
        <v>DOLLAR</v>
      </c>
      <c r="AC3827" s="42" t="str">
        <f>VLOOKUP(P3827,'Customer List'!B:D,3,)</f>
        <v>Local</v>
      </c>
    </row>
    <row r="3828" spans="1:29" x14ac:dyDescent="0.25">
      <c r="A3828" s="21">
        <v>3827</v>
      </c>
      <c r="B3828" s="21" t="s">
        <v>5510</v>
      </c>
      <c r="C3828" s="30" t="s">
        <v>5510</v>
      </c>
      <c r="D3828" s="30">
        <v>45958</v>
      </c>
      <c r="E3828" s="47">
        <v>84.6</v>
      </c>
      <c r="F3828" s="47">
        <f t="shared" si="396"/>
        <v>7444.7999999999993</v>
      </c>
      <c r="G3828" s="48">
        <f t="shared" si="397"/>
        <v>7444.7999999999993</v>
      </c>
      <c r="H3828" s="21">
        <v>422401</v>
      </c>
      <c r="I3828" s="21"/>
      <c r="J3828" s="21">
        <v>1</v>
      </c>
      <c r="K3828" s="21">
        <v>1</v>
      </c>
      <c r="L3828" s="21">
        <f t="shared" si="398"/>
        <v>0</v>
      </c>
      <c r="M3828" s="21" t="s">
        <v>5587</v>
      </c>
      <c r="N3828" s="30">
        <v>45961</v>
      </c>
      <c r="O3828" s="48">
        <v>15298.5</v>
      </c>
      <c r="P3828" s="21" t="s">
        <v>3562</v>
      </c>
      <c r="Q3828" s="21" t="s">
        <v>2070</v>
      </c>
      <c r="R3828" s="21" t="s">
        <v>637</v>
      </c>
      <c r="S3828" s="3">
        <v>4</v>
      </c>
      <c r="T3828" s="37"/>
      <c r="U3828" s="21" t="s">
        <v>5511</v>
      </c>
      <c r="V3828" s="21" t="str">
        <f>VLOOKUP(P3828,'Customer List'!B:C,2,)</f>
        <v>DELHI</v>
      </c>
      <c r="W3828" s="38"/>
      <c r="X3828" s="30">
        <f>IF(OR(R3828 = "PRIYANKA MADAM", R3828 = "DEEPAK", R3828 = "PORTER"),N3828,"")</f>
        <v>45961</v>
      </c>
      <c r="Y3828" s="21">
        <f t="shared" si="399"/>
        <v>0</v>
      </c>
      <c r="Z3828" s="21" t="str">
        <f t="shared" si="400"/>
        <v>Friday</v>
      </c>
      <c r="AA3828" s="21" t="str">
        <f t="shared" si="401"/>
        <v>Friday</v>
      </c>
      <c r="AB3828" s="21" t="str">
        <f>VLOOKUP(U3828,'Currency Sheet'!A:C,3,)</f>
        <v>DOLLAR</v>
      </c>
      <c r="AC3828" s="42" t="str">
        <f>VLOOKUP(P3828,'Customer List'!B:D,3,)</f>
        <v>Local</v>
      </c>
    </row>
    <row r="3829" spans="1:29" x14ac:dyDescent="0.25">
      <c r="A3829" s="21">
        <v>3828</v>
      </c>
      <c r="B3829" s="21" t="s">
        <v>5510</v>
      </c>
      <c r="C3829" s="30" t="s">
        <v>5510</v>
      </c>
      <c r="D3829" s="30">
        <v>45958</v>
      </c>
      <c r="E3829" s="47">
        <v>274.8</v>
      </c>
      <c r="F3829" s="47">
        <f t="shared" si="396"/>
        <v>24182.400000000001</v>
      </c>
      <c r="G3829" s="48">
        <f t="shared" si="397"/>
        <v>48364.800000000003</v>
      </c>
      <c r="H3829" s="21">
        <v>422302</v>
      </c>
      <c r="I3829" s="21"/>
      <c r="J3829" s="21">
        <v>2</v>
      </c>
      <c r="K3829" s="21">
        <v>2</v>
      </c>
      <c r="L3829" s="21">
        <f t="shared" si="398"/>
        <v>0</v>
      </c>
      <c r="M3829" s="21" t="s">
        <v>5583</v>
      </c>
      <c r="N3829" s="30">
        <v>45959</v>
      </c>
      <c r="O3829" s="48">
        <v>49693</v>
      </c>
      <c r="P3829" s="21" t="s">
        <v>2046</v>
      </c>
      <c r="Q3829" s="21">
        <v>58157548400</v>
      </c>
      <c r="R3829" s="21" t="s">
        <v>40</v>
      </c>
      <c r="S3829" s="3">
        <v>4</v>
      </c>
      <c r="T3829" s="37"/>
      <c r="U3829" s="21" t="s">
        <v>5511</v>
      </c>
      <c r="V3829" s="21" t="str">
        <f>VLOOKUP(P3829,'Customer List'!B:C,2,)</f>
        <v>Banglore</v>
      </c>
      <c r="W3829" s="38"/>
      <c r="X3829" s="30">
        <v>45960</v>
      </c>
      <c r="Y3829" s="21">
        <f t="shared" si="399"/>
        <v>1</v>
      </c>
      <c r="Z3829" s="21" t="str">
        <f t="shared" si="400"/>
        <v>Wednesday</v>
      </c>
      <c r="AA3829" s="21" t="str">
        <f t="shared" si="401"/>
        <v>Thursday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3829</v>
      </c>
      <c r="B3830" s="21" t="s">
        <v>5510</v>
      </c>
      <c r="C3830" s="30" t="s">
        <v>5510</v>
      </c>
      <c r="D3830" s="30">
        <v>45958</v>
      </c>
      <c r="E3830" s="47">
        <v>28.2</v>
      </c>
      <c r="F3830" s="47">
        <f t="shared" si="396"/>
        <v>2481.6</v>
      </c>
      <c r="G3830" s="48">
        <f t="shared" si="397"/>
        <v>2481.6</v>
      </c>
      <c r="H3830" s="21">
        <v>400405</v>
      </c>
      <c r="I3830" s="21"/>
      <c r="J3830" s="21">
        <v>1</v>
      </c>
      <c r="K3830" s="21">
        <v>1</v>
      </c>
      <c r="L3830" s="21">
        <f t="shared" si="398"/>
        <v>0</v>
      </c>
      <c r="M3830" s="21" t="s">
        <v>5712</v>
      </c>
      <c r="N3830" s="30">
        <v>45959</v>
      </c>
      <c r="O3830" s="48">
        <v>5099.5</v>
      </c>
      <c r="P3830" s="21" t="s">
        <v>671</v>
      </c>
      <c r="Q3830" s="21">
        <v>58157548400</v>
      </c>
      <c r="R3830" s="21" t="s">
        <v>40</v>
      </c>
      <c r="S3830" s="3">
        <v>4</v>
      </c>
      <c r="T3830" s="37"/>
      <c r="U3830" s="21" t="s">
        <v>5511</v>
      </c>
      <c r="V3830" s="21" t="str">
        <f>VLOOKUP(P3830,'Customer List'!B:C,2,)</f>
        <v>Hyderabad</v>
      </c>
      <c r="W3830" s="38"/>
      <c r="X3830" s="30">
        <v>45960</v>
      </c>
      <c r="Y3830" s="21">
        <f t="shared" si="399"/>
        <v>1</v>
      </c>
      <c r="Z3830" s="21" t="str">
        <f t="shared" si="400"/>
        <v>Wednesday</v>
      </c>
      <c r="AA3830" s="21" t="str">
        <f t="shared" si="401"/>
        <v>Thursday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3830</v>
      </c>
      <c r="B3831" s="21" t="s">
        <v>5510</v>
      </c>
      <c r="C3831" s="30" t="s">
        <v>5510</v>
      </c>
      <c r="D3831" s="30">
        <v>45958</v>
      </c>
      <c r="E3831" s="47">
        <v>292.60000000000002</v>
      </c>
      <c r="F3831" s="47">
        <f t="shared" si="396"/>
        <v>25748.800000000003</v>
      </c>
      <c r="G3831" s="48">
        <f t="shared" si="397"/>
        <v>25748.800000000003</v>
      </c>
      <c r="H3831" s="21">
        <v>300554</v>
      </c>
      <c r="I3831" s="21"/>
      <c r="J3831" s="21">
        <v>1</v>
      </c>
      <c r="K3831" s="21">
        <v>1</v>
      </c>
      <c r="L3831" s="21">
        <f t="shared" si="398"/>
        <v>0</v>
      </c>
      <c r="M3831" s="21" t="s">
        <v>5608</v>
      </c>
      <c r="N3831" s="30">
        <v>45959</v>
      </c>
      <c r="O3831" s="48">
        <v>25110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5511</v>
      </c>
      <c r="V3831" s="21" t="str">
        <f>VLOOKUP(P3831,'Customer List'!B:C,2,)</f>
        <v>Kerala</v>
      </c>
      <c r="W3831" s="38"/>
      <c r="X3831" s="30">
        <v>45962</v>
      </c>
      <c r="Y3831" s="21">
        <f t="shared" si="399"/>
        <v>3</v>
      </c>
      <c r="Z3831" s="21" t="str">
        <f t="shared" si="400"/>
        <v>Wednesday</v>
      </c>
      <c r="AA3831" s="21" t="str">
        <f t="shared" si="401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3831</v>
      </c>
      <c r="B3832" s="21" t="s">
        <v>5510</v>
      </c>
      <c r="C3832" s="30" t="s">
        <v>5510</v>
      </c>
      <c r="D3832" s="30">
        <v>45958</v>
      </c>
      <c r="E3832" s="47">
        <v>159</v>
      </c>
      <c r="F3832" s="47">
        <f t="shared" si="396"/>
        <v>13992</v>
      </c>
      <c r="G3832" s="48">
        <f t="shared" si="397"/>
        <v>13992</v>
      </c>
      <c r="H3832" s="21">
        <v>502516</v>
      </c>
      <c r="I3832" s="21"/>
      <c r="J3832" s="21">
        <v>1</v>
      </c>
      <c r="K3832" s="21">
        <v>1</v>
      </c>
      <c r="L3832" s="21">
        <f t="shared" si="398"/>
        <v>0</v>
      </c>
      <c r="M3832" s="21" t="s">
        <v>5608</v>
      </c>
      <c r="N3832" s="30">
        <v>45959</v>
      </c>
      <c r="O3832" s="48">
        <v>24645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5511</v>
      </c>
      <c r="V3832" s="21" t="str">
        <f>VLOOKUP(P3832,'Customer List'!B:C,2,)</f>
        <v>Kerala</v>
      </c>
      <c r="W3832" s="38"/>
      <c r="X3832" s="30">
        <v>45962</v>
      </c>
      <c r="Y3832" s="21">
        <f t="shared" si="399"/>
        <v>3</v>
      </c>
      <c r="Z3832" s="21" t="str">
        <f t="shared" si="400"/>
        <v>Wednesday</v>
      </c>
      <c r="AA3832" s="21" t="str">
        <f t="shared" si="401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3832</v>
      </c>
      <c r="B3833" s="21" t="s">
        <v>5510</v>
      </c>
      <c r="C3833" s="30" t="s">
        <v>5510</v>
      </c>
      <c r="D3833" s="30">
        <v>45958</v>
      </c>
      <c r="E3833" s="47">
        <v>162</v>
      </c>
      <c r="F3833" s="47">
        <f t="shared" si="396"/>
        <v>14256</v>
      </c>
      <c r="G3833" s="48">
        <f t="shared" si="397"/>
        <v>14256</v>
      </c>
      <c r="H3833" s="21">
        <v>379210</v>
      </c>
      <c r="I3833" s="21"/>
      <c r="J3833" s="21">
        <v>1</v>
      </c>
      <c r="K3833" s="21">
        <v>1</v>
      </c>
      <c r="L3833" s="21">
        <f t="shared" si="398"/>
        <v>0</v>
      </c>
      <c r="M3833" s="21" t="s">
        <v>5608</v>
      </c>
      <c r="N3833" s="30">
        <v>45959</v>
      </c>
      <c r="O3833" s="48">
        <v>25110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5511</v>
      </c>
      <c r="V3833" s="21" t="str">
        <f>VLOOKUP(P3833,'Customer List'!B:C,2,)</f>
        <v>Kerala</v>
      </c>
      <c r="W3833" s="38"/>
      <c r="X3833" s="30">
        <v>45962</v>
      </c>
      <c r="Y3833" s="21">
        <f t="shared" si="399"/>
        <v>3</v>
      </c>
      <c r="Z3833" s="21" t="str">
        <f t="shared" si="400"/>
        <v>Wednesday</v>
      </c>
      <c r="AA3833" s="21" t="str">
        <f t="shared" si="401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3833</v>
      </c>
      <c r="B3834" s="21" t="s">
        <v>5510</v>
      </c>
      <c r="C3834" s="30" t="s">
        <v>5510</v>
      </c>
      <c r="D3834" s="30">
        <v>45958</v>
      </c>
      <c r="E3834" s="47">
        <v>214.8</v>
      </c>
      <c r="F3834" s="47">
        <f t="shared" si="396"/>
        <v>18902.400000000001</v>
      </c>
      <c r="G3834" s="48">
        <f t="shared" si="397"/>
        <v>18902.400000000001</v>
      </c>
      <c r="H3834" s="21">
        <v>328630</v>
      </c>
      <c r="I3834" s="21"/>
      <c r="J3834" s="21">
        <v>1</v>
      </c>
      <c r="K3834" s="21">
        <v>1</v>
      </c>
      <c r="L3834" s="21">
        <f t="shared" si="398"/>
        <v>0</v>
      </c>
      <c r="M3834" s="21" t="s">
        <v>5608</v>
      </c>
      <c r="N3834" s="30">
        <v>45959</v>
      </c>
      <c r="O3834" s="48">
        <v>33294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5511</v>
      </c>
      <c r="V3834" s="21" t="str">
        <f>VLOOKUP(P3834,'Customer List'!B:C,2,)</f>
        <v>Kerala</v>
      </c>
      <c r="W3834" s="38"/>
      <c r="X3834" s="30">
        <v>45962</v>
      </c>
      <c r="Y3834" s="21">
        <f t="shared" si="399"/>
        <v>3</v>
      </c>
      <c r="Z3834" s="21" t="str">
        <f t="shared" si="400"/>
        <v>Wednesday</v>
      </c>
      <c r="AA3834" s="21" t="str">
        <f t="shared" si="401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3834</v>
      </c>
      <c r="B3835" s="21" t="s">
        <v>5510</v>
      </c>
      <c r="C3835" s="30" t="s">
        <v>5510</v>
      </c>
      <c r="D3835" s="30">
        <v>45958</v>
      </c>
      <c r="E3835" s="47">
        <v>250.2</v>
      </c>
      <c r="F3835" s="47">
        <f t="shared" si="396"/>
        <v>22017.599999999999</v>
      </c>
      <c r="G3835" s="48">
        <f t="shared" si="397"/>
        <v>22017.599999999999</v>
      </c>
      <c r="H3835" s="21">
        <v>331328</v>
      </c>
      <c r="I3835" s="21"/>
      <c r="J3835" s="21">
        <v>1</v>
      </c>
      <c r="K3835" s="21">
        <v>1</v>
      </c>
      <c r="L3835" s="21">
        <f t="shared" si="398"/>
        <v>0</v>
      </c>
      <c r="M3835" s="21" t="s">
        <v>5608</v>
      </c>
      <c r="N3835" s="30">
        <v>45959</v>
      </c>
      <c r="O3835" s="48">
        <v>38781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5511</v>
      </c>
      <c r="V3835" s="21" t="str">
        <f>VLOOKUP(P3835,'Customer List'!B:C,2,)</f>
        <v>Kerala</v>
      </c>
      <c r="W3835" s="38"/>
      <c r="X3835" s="30">
        <v>45962</v>
      </c>
      <c r="Y3835" s="21">
        <f t="shared" si="399"/>
        <v>3</v>
      </c>
      <c r="Z3835" s="21" t="str">
        <f t="shared" si="400"/>
        <v>Wednesday</v>
      </c>
      <c r="AA3835" s="21" t="str">
        <f t="shared" si="401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3835</v>
      </c>
      <c r="B3836" s="21" t="s">
        <v>5510</v>
      </c>
      <c r="C3836" s="30" t="s">
        <v>5510</v>
      </c>
      <c r="D3836" s="30">
        <v>45958</v>
      </c>
      <c r="E3836" s="47">
        <v>160.80000000000001</v>
      </c>
      <c r="F3836" s="47">
        <f t="shared" si="396"/>
        <v>14150.400000000001</v>
      </c>
      <c r="G3836" s="48">
        <f t="shared" si="397"/>
        <v>14150.400000000001</v>
      </c>
      <c r="H3836" s="21">
        <v>331408</v>
      </c>
      <c r="I3836" s="21"/>
      <c r="J3836" s="21">
        <v>1</v>
      </c>
      <c r="K3836" s="21">
        <v>1</v>
      </c>
      <c r="L3836" s="21">
        <f t="shared" si="398"/>
        <v>0</v>
      </c>
      <c r="M3836" s="21" t="s">
        <v>5608</v>
      </c>
      <c r="N3836" s="30">
        <v>45959</v>
      </c>
      <c r="O3836" s="48">
        <v>24924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5511</v>
      </c>
      <c r="V3836" s="21" t="str">
        <f>VLOOKUP(P3836,'Customer List'!B:C,2,)</f>
        <v>Kerala</v>
      </c>
      <c r="W3836" s="38"/>
      <c r="X3836" s="30">
        <v>45962</v>
      </c>
      <c r="Y3836" s="21">
        <f t="shared" si="399"/>
        <v>3</v>
      </c>
      <c r="Z3836" s="21" t="str">
        <f t="shared" si="400"/>
        <v>Wednesday</v>
      </c>
      <c r="AA3836" s="21" t="str">
        <f t="shared" si="401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3836</v>
      </c>
      <c r="B3837" s="21" t="s">
        <v>5515</v>
      </c>
      <c r="C3837" s="30">
        <v>45954</v>
      </c>
      <c r="D3837" s="30">
        <v>45958</v>
      </c>
      <c r="E3837" s="47">
        <v>627</v>
      </c>
      <c r="F3837" s="47">
        <f t="shared" si="396"/>
        <v>55176</v>
      </c>
      <c r="G3837" s="48">
        <f t="shared" si="397"/>
        <v>55176</v>
      </c>
      <c r="H3837" s="21" t="s">
        <v>3557</v>
      </c>
      <c r="I3837" s="21" t="s">
        <v>5512</v>
      </c>
      <c r="J3837" s="21">
        <v>1</v>
      </c>
      <c r="K3837" s="21">
        <v>1</v>
      </c>
      <c r="L3837" s="21">
        <f t="shared" si="398"/>
        <v>0</v>
      </c>
      <c r="M3837" s="21" t="s">
        <v>5626</v>
      </c>
      <c r="N3837" s="30">
        <v>45958</v>
      </c>
      <c r="O3837" s="48">
        <v>128012</v>
      </c>
      <c r="P3837" s="21" t="s">
        <v>26</v>
      </c>
      <c r="Q3837" s="21" t="s">
        <v>5520</v>
      </c>
      <c r="R3837" s="21" t="s">
        <v>40</v>
      </c>
      <c r="S3837" s="3">
        <v>-80</v>
      </c>
      <c r="T3837" s="37"/>
      <c r="U3837" s="21" t="s">
        <v>492</v>
      </c>
      <c r="V3837" s="21" t="str">
        <f>VLOOKUP(P3837,'Customer List'!B:C,2,)</f>
        <v>Chandigarh</v>
      </c>
      <c r="W3837" s="38"/>
      <c r="X3837" s="30">
        <v>45959</v>
      </c>
      <c r="Y3837" s="21">
        <f t="shared" si="399"/>
        <v>1</v>
      </c>
      <c r="Z3837" s="21" t="str">
        <f t="shared" si="400"/>
        <v>Tuesday</v>
      </c>
      <c r="AA3837" s="21" t="str">
        <f t="shared" si="40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3837</v>
      </c>
      <c r="B3838" s="21" t="s">
        <v>5515</v>
      </c>
      <c r="C3838" s="30">
        <v>45954</v>
      </c>
      <c r="D3838" s="30">
        <v>45958</v>
      </c>
      <c r="E3838" s="47">
        <v>93</v>
      </c>
      <c r="F3838" s="47">
        <f t="shared" si="396"/>
        <v>8184</v>
      </c>
      <c r="G3838" s="48">
        <f t="shared" si="397"/>
        <v>8184</v>
      </c>
      <c r="H3838" s="21" t="s">
        <v>5513</v>
      </c>
      <c r="I3838" s="21" t="s">
        <v>5514</v>
      </c>
      <c r="J3838" s="21">
        <v>1</v>
      </c>
      <c r="K3838" s="21">
        <v>1</v>
      </c>
      <c r="L3838" s="21">
        <f t="shared" si="398"/>
        <v>0</v>
      </c>
      <c r="M3838" s="21" t="s">
        <v>5627</v>
      </c>
      <c r="N3838" s="30">
        <v>45958</v>
      </c>
      <c r="O3838" s="48">
        <v>20253</v>
      </c>
      <c r="P3838" s="21" t="s">
        <v>26</v>
      </c>
      <c r="Q3838" s="21" t="s">
        <v>5520</v>
      </c>
      <c r="R3838" s="21" t="s">
        <v>40</v>
      </c>
      <c r="S3838" s="3">
        <v>-80</v>
      </c>
      <c r="T3838" s="37"/>
      <c r="U3838" s="21" t="s">
        <v>492</v>
      </c>
      <c r="V3838" s="21" t="str">
        <f>VLOOKUP(P3838,'Customer List'!B:C,2,)</f>
        <v>Chandigarh</v>
      </c>
      <c r="W3838" s="38"/>
      <c r="X3838" s="30">
        <v>45959</v>
      </c>
      <c r="Y3838" s="21">
        <f t="shared" si="399"/>
        <v>1</v>
      </c>
      <c r="Z3838" s="21" t="str">
        <f t="shared" si="400"/>
        <v>Tuesday</v>
      </c>
      <c r="AA3838" s="21" t="str">
        <f t="shared" si="401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3838</v>
      </c>
      <c r="B3839" s="21" t="s">
        <v>5421</v>
      </c>
      <c r="C3839" s="30">
        <v>45951</v>
      </c>
      <c r="D3839" s="30">
        <v>45958</v>
      </c>
      <c r="E3839" s="47">
        <v>587</v>
      </c>
      <c r="F3839" s="47">
        <f t="shared" si="396"/>
        <v>51656</v>
      </c>
      <c r="G3839" s="48">
        <f t="shared" si="397"/>
        <v>51656</v>
      </c>
      <c r="H3839" s="21" t="s">
        <v>5422</v>
      </c>
      <c r="I3839" s="21" t="s">
        <v>5423</v>
      </c>
      <c r="J3839" s="21">
        <v>1</v>
      </c>
      <c r="K3839" s="21">
        <v>1</v>
      </c>
      <c r="L3839" s="21">
        <f t="shared" si="398"/>
        <v>0</v>
      </c>
      <c r="M3839" s="21" t="s">
        <v>5692</v>
      </c>
      <c r="N3839" s="30">
        <v>45958</v>
      </c>
      <c r="O3839" s="48">
        <v>71734.5</v>
      </c>
      <c r="P3839" s="21" t="s">
        <v>16</v>
      </c>
      <c r="Q3839" s="21" t="s">
        <v>2070</v>
      </c>
      <c r="R3839" s="21" t="s">
        <v>637</v>
      </c>
      <c r="S3839" s="3">
        <v>-20</v>
      </c>
      <c r="T3839" s="37"/>
      <c r="U3839" s="21" t="s">
        <v>320</v>
      </c>
      <c r="V3839" s="21" t="str">
        <f>VLOOKUP(P3839,'Customer List'!B:C,2,)</f>
        <v>Delhi</v>
      </c>
      <c r="W3839" s="38"/>
      <c r="X3839" s="30">
        <f>IF(OR(R3839 = "PRIYANKA MADAM", R3839 = "DEEPAK", R3839 = "PORTER"),N3839,"")</f>
        <v>45958</v>
      </c>
      <c r="Y3839" s="21">
        <f t="shared" si="399"/>
        <v>0</v>
      </c>
      <c r="Z3839" s="21" t="str">
        <f t="shared" si="400"/>
        <v>Tuesday</v>
      </c>
      <c r="AA3839" s="21" t="str">
        <f t="shared" si="401"/>
        <v>Tuesday</v>
      </c>
      <c r="AB3839" s="21" t="str">
        <f>VLOOKUP(U3839,'Currency Sheet'!A:C,3,)</f>
        <v>DOLLAR</v>
      </c>
      <c r="AC3839" s="42" t="str">
        <f>VLOOKUP(P3839,'Customer List'!B:D,3,)</f>
        <v>Local</v>
      </c>
    </row>
    <row r="3840" spans="1:29" x14ac:dyDescent="0.25">
      <c r="A3840" s="21">
        <v>3839</v>
      </c>
      <c r="B3840" s="21" t="s">
        <v>5421</v>
      </c>
      <c r="C3840" s="30">
        <v>45951</v>
      </c>
      <c r="D3840" s="30">
        <v>45958</v>
      </c>
      <c r="E3840" s="47">
        <v>374</v>
      </c>
      <c r="F3840" s="47">
        <f t="shared" si="396"/>
        <v>32912</v>
      </c>
      <c r="G3840" s="48">
        <f t="shared" si="397"/>
        <v>32912</v>
      </c>
      <c r="H3840" s="21" t="s">
        <v>5424</v>
      </c>
      <c r="I3840" s="21" t="s">
        <v>5425</v>
      </c>
      <c r="J3840" s="21">
        <v>1</v>
      </c>
      <c r="K3840" s="21">
        <v>1</v>
      </c>
      <c r="L3840" s="21">
        <f t="shared" si="398"/>
        <v>0</v>
      </c>
      <c r="M3840" s="21" t="s">
        <v>5574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99"/>
        <v>1</v>
      </c>
      <c r="Z3840" s="21" t="str">
        <f t="shared" si="400"/>
        <v>Tuesday</v>
      </c>
      <c r="AA3840" s="21" t="str">
        <f t="shared" si="401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3840</v>
      </c>
      <c r="B3841" s="21" t="s">
        <v>5421</v>
      </c>
      <c r="C3841" s="30">
        <v>45951</v>
      </c>
      <c r="D3841" s="30">
        <v>45958</v>
      </c>
      <c r="E3841" s="47">
        <v>374</v>
      </c>
      <c r="F3841" s="47">
        <f t="shared" si="396"/>
        <v>32912</v>
      </c>
      <c r="G3841" s="48">
        <f t="shared" si="397"/>
        <v>32912</v>
      </c>
      <c r="H3841" s="21" t="s">
        <v>5426</v>
      </c>
      <c r="I3841" s="21" t="s">
        <v>5427</v>
      </c>
      <c r="J3841" s="21">
        <v>1</v>
      </c>
      <c r="K3841" s="21">
        <v>1</v>
      </c>
      <c r="L3841" s="21">
        <f t="shared" si="398"/>
        <v>0</v>
      </c>
      <c r="M3841" s="21" t="s">
        <v>5574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99"/>
        <v>1</v>
      </c>
      <c r="Z3841" s="21" t="str">
        <f t="shared" si="400"/>
        <v>Tuesday</v>
      </c>
      <c r="AA3841" s="21" t="str">
        <f t="shared" si="401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3841</v>
      </c>
      <c r="B3842" s="21" t="s">
        <v>5421</v>
      </c>
      <c r="C3842" s="30">
        <v>45951</v>
      </c>
      <c r="D3842" s="30">
        <v>45958</v>
      </c>
      <c r="E3842" s="47">
        <v>374</v>
      </c>
      <c r="F3842" s="47">
        <f t="shared" si="396"/>
        <v>32912</v>
      </c>
      <c r="G3842" s="48">
        <f t="shared" si="397"/>
        <v>32912</v>
      </c>
      <c r="H3842" s="21" t="s">
        <v>5428</v>
      </c>
      <c r="I3842" s="21" t="s">
        <v>5429</v>
      </c>
      <c r="J3842" s="21">
        <v>1</v>
      </c>
      <c r="K3842" s="21">
        <v>1</v>
      </c>
      <c r="L3842" s="21">
        <f t="shared" si="398"/>
        <v>0</v>
      </c>
      <c r="M3842" s="21" t="s">
        <v>5574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399"/>
        <v>1</v>
      </c>
      <c r="Z3842" s="21" t="str">
        <f t="shared" si="400"/>
        <v>Tuesday</v>
      </c>
      <c r="AA3842" s="21" t="str">
        <f t="shared" si="401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x14ac:dyDescent="0.25">
      <c r="A3843" s="21">
        <v>3842</v>
      </c>
      <c r="B3843" s="21" t="s">
        <v>5421</v>
      </c>
      <c r="C3843" s="30">
        <v>45951</v>
      </c>
      <c r="D3843" s="30">
        <v>45958</v>
      </c>
      <c r="E3843" s="47">
        <v>374</v>
      </c>
      <c r="F3843" s="47">
        <f t="shared" si="396"/>
        <v>32912</v>
      </c>
      <c r="G3843" s="48">
        <f t="shared" si="397"/>
        <v>32912</v>
      </c>
      <c r="H3843" s="21" t="s">
        <v>5430</v>
      </c>
      <c r="I3843" s="21" t="s">
        <v>5431</v>
      </c>
      <c r="J3843" s="21">
        <v>1</v>
      </c>
      <c r="K3843" s="21">
        <v>1</v>
      </c>
      <c r="L3843" s="21">
        <f t="shared" si="398"/>
        <v>0</v>
      </c>
      <c r="M3843" s="21" t="s">
        <v>5574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399"/>
        <v>1</v>
      </c>
      <c r="Z3843" s="21" t="str">
        <f t="shared" si="400"/>
        <v>Tuesday</v>
      </c>
      <c r="AA3843" s="21" t="str">
        <f t="shared" si="401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x14ac:dyDescent="0.25">
      <c r="A3844" s="21">
        <v>3843</v>
      </c>
      <c r="B3844" s="21" t="s">
        <v>5421</v>
      </c>
      <c r="C3844" s="30">
        <v>45951</v>
      </c>
      <c r="D3844" s="30">
        <v>45958</v>
      </c>
      <c r="E3844" s="47">
        <v>72</v>
      </c>
      <c r="F3844" s="47">
        <f t="shared" ref="F3844:F3907" si="402">IF(AB3844="DOLLAR",E3844*88,E3844)</f>
        <v>6336</v>
      </c>
      <c r="G3844" s="48">
        <f t="shared" ref="G3844:G3907" si="403">F3844*J3844</f>
        <v>6336</v>
      </c>
      <c r="H3844" s="21" t="s">
        <v>5432</v>
      </c>
      <c r="I3844" s="21" t="s">
        <v>5433</v>
      </c>
      <c r="J3844" s="21">
        <v>1</v>
      </c>
      <c r="K3844" s="21">
        <v>1</v>
      </c>
      <c r="L3844" s="21">
        <f t="shared" ref="L3844:L3907" si="404">J3844-K3844</f>
        <v>0</v>
      </c>
      <c r="M3844" s="21" t="s">
        <v>5653</v>
      </c>
      <c r="N3844" s="30">
        <v>45959</v>
      </c>
      <c r="O3844" s="48">
        <v>10815</v>
      </c>
      <c r="P3844" s="21" t="s">
        <v>658</v>
      </c>
      <c r="Q3844" s="21">
        <v>58157546156</v>
      </c>
      <c r="R3844" s="21" t="s">
        <v>40</v>
      </c>
      <c r="S3844" s="3">
        <v>-80</v>
      </c>
      <c r="T3844" s="37"/>
      <c r="U3844" s="21" t="s">
        <v>320</v>
      </c>
      <c r="V3844" s="21" t="str">
        <f>VLOOKUP(P3844,'Customer List'!B:C,2,)</f>
        <v>Bhopal</v>
      </c>
      <c r="W3844" s="38"/>
      <c r="X3844" s="30" t="str">
        <f>IF(OR(R3844 = "PRIYANKA MADAM", R3844 = "DEEPAK", R3844 = "PORTER"),N3844,"")</f>
        <v/>
      </c>
      <c r="Y3844" s="21" t="str">
        <f t="shared" ref="Y3844:Y3907" si="405">IF(X3844="", "", X3844-N3844)</f>
        <v/>
      </c>
      <c r="Z3844" s="21" t="str">
        <f t="shared" ref="Z3844:Z3907" si="406">IF(N3844="", "", TEXT(N3844, "dddd"))</f>
        <v>Wednesday</v>
      </c>
      <c r="AA3844" s="21" t="str">
        <f t="shared" ref="AA3844:AA3907" si="407">IF(X3844="", "", TEXT(X3844, "dddd"))</f>
        <v/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3844</v>
      </c>
      <c r="B3845" s="21" t="s">
        <v>5421</v>
      </c>
      <c r="C3845" s="30">
        <v>45951</v>
      </c>
      <c r="D3845" s="30">
        <v>45958</v>
      </c>
      <c r="E3845" s="47">
        <v>237</v>
      </c>
      <c r="F3845" s="47">
        <f t="shared" si="402"/>
        <v>20856</v>
      </c>
      <c r="G3845" s="48">
        <f t="shared" si="403"/>
        <v>20856</v>
      </c>
      <c r="H3845" s="21" t="s">
        <v>5434</v>
      </c>
      <c r="I3845" s="21" t="s">
        <v>5435</v>
      </c>
      <c r="J3845" s="21">
        <v>1</v>
      </c>
      <c r="K3845" s="21">
        <v>1</v>
      </c>
      <c r="L3845" s="21">
        <f t="shared" si="404"/>
        <v>0</v>
      </c>
      <c r="M3845" s="21" t="s">
        <v>5662</v>
      </c>
      <c r="N3845" s="30">
        <v>45958</v>
      </c>
      <c r="O3845" s="48">
        <v>35490</v>
      </c>
      <c r="P3845" s="21" t="s">
        <v>5439</v>
      </c>
      <c r="Q3845" s="21">
        <v>58157511823</v>
      </c>
      <c r="R3845" s="21" t="s">
        <v>40</v>
      </c>
      <c r="S3845" s="3">
        <v>4</v>
      </c>
      <c r="T3845" s="37"/>
      <c r="U3845" s="21" t="s">
        <v>320</v>
      </c>
      <c r="V3845" s="21" t="str">
        <f>VLOOKUP(P3845,'Customer List'!B:C,2,)</f>
        <v>BANGLORE</v>
      </c>
      <c r="W3845" s="38"/>
      <c r="X3845" s="30">
        <v>45960</v>
      </c>
      <c r="Y3845" s="21">
        <f t="shared" si="405"/>
        <v>2</v>
      </c>
      <c r="Z3845" s="21" t="str">
        <f t="shared" si="406"/>
        <v>Tuesday</v>
      </c>
      <c r="AA3845" s="21" t="str">
        <f t="shared" si="407"/>
        <v>Thursday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x14ac:dyDescent="0.25">
      <c r="A3846" s="21">
        <v>3845</v>
      </c>
      <c r="B3846" s="21" t="s">
        <v>5421</v>
      </c>
      <c r="C3846" s="30">
        <v>45951</v>
      </c>
      <c r="D3846" s="30">
        <v>45958</v>
      </c>
      <c r="E3846" s="47">
        <v>393</v>
      </c>
      <c r="F3846" s="47">
        <f t="shared" si="402"/>
        <v>34584</v>
      </c>
      <c r="G3846" s="48">
        <f t="shared" si="403"/>
        <v>34584</v>
      </c>
      <c r="H3846" s="21" t="s">
        <v>2757</v>
      </c>
      <c r="I3846" s="21" t="s">
        <v>5436</v>
      </c>
      <c r="J3846" s="21">
        <v>1</v>
      </c>
      <c r="K3846" s="21">
        <v>1</v>
      </c>
      <c r="L3846" s="21">
        <f t="shared" si="404"/>
        <v>0</v>
      </c>
      <c r="M3846" s="21" t="s">
        <v>5692</v>
      </c>
      <c r="N3846" s="30">
        <v>45958</v>
      </c>
      <c r="O3846" s="48">
        <v>48051</v>
      </c>
      <c r="P3846" s="21" t="s">
        <v>16</v>
      </c>
      <c r="Q3846" s="21" t="s">
        <v>2070</v>
      </c>
      <c r="R3846" s="21" t="s">
        <v>637</v>
      </c>
      <c r="S3846" s="3">
        <v>4</v>
      </c>
      <c r="T3846" s="37"/>
      <c r="U3846" s="21" t="s">
        <v>320</v>
      </c>
      <c r="V3846" s="21" t="str">
        <f>VLOOKUP(P3846,'Customer List'!B:C,2,)</f>
        <v>Delhi</v>
      </c>
      <c r="W3846" s="38"/>
      <c r="X3846" s="30">
        <f t="shared" ref="X3846:X3854" si="408">IF(OR(R3846 = "PRIYANKA MADAM", R3846 = "DEEPAK", R3846 = "PORTER"),N3846,"")</f>
        <v>45958</v>
      </c>
      <c r="Y3846" s="21">
        <f t="shared" si="405"/>
        <v>0</v>
      </c>
      <c r="Z3846" s="21" t="str">
        <f t="shared" si="406"/>
        <v>Tuesday</v>
      </c>
      <c r="AA3846" s="21" t="str">
        <f t="shared" si="407"/>
        <v>Tuesday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3846</v>
      </c>
      <c r="B3847" s="21" t="s">
        <v>5421</v>
      </c>
      <c r="C3847" s="30">
        <v>45951</v>
      </c>
      <c r="D3847" s="30">
        <v>45958</v>
      </c>
      <c r="E3847" s="47">
        <v>393</v>
      </c>
      <c r="F3847" s="47">
        <f t="shared" si="402"/>
        <v>34584</v>
      </c>
      <c r="G3847" s="48">
        <f t="shared" si="403"/>
        <v>34584</v>
      </c>
      <c r="H3847" s="21" t="s">
        <v>5437</v>
      </c>
      <c r="I3847" s="21" t="s">
        <v>5438</v>
      </c>
      <c r="J3847" s="21">
        <v>1</v>
      </c>
      <c r="K3847" s="21">
        <v>1</v>
      </c>
      <c r="L3847" s="21">
        <f t="shared" si="404"/>
        <v>0</v>
      </c>
      <c r="M3847" s="21" t="s">
        <v>5610</v>
      </c>
      <c r="N3847" s="30">
        <v>45959</v>
      </c>
      <c r="O3847" s="48">
        <v>50720.5</v>
      </c>
      <c r="P3847" s="21" t="s">
        <v>30</v>
      </c>
      <c r="Q3847" s="21" t="s">
        <v>2070</v>
      </c>
      <c r="R3847" s="21" t="s">
        <v>847</v>
      </c>
      <c r="S3847" s="3">
        <v>4</v>
      </c>
      <c r="T3847" s="37"/>
      <c r="U3847" s="21" t="s">
        <v>320</v>
      </c>
      <c r="V3847" s="21" t="str">
        <f>VLOOKUP(P3847,'Customer List'!B:C,2,)</f>
        <v>Delhi</v>
      </c>
      <c r="W3847" s="38"/>
      <c r="X3847" s="30">
        <f t="shared" si="408"/>
        <v>45959</v>
      </c>
      <c r="Y3847" s="21">
        <f t="shared" si="405"/>
        <v>0</v>
      </c>
      <c r="Z3847" s="21" t="str">
        <f t="shared" si="406"/>
        <v>Wednesday</v>
      </c>
      <c r="AA3847" s="21" t="str">
        <f t="shared" si="407"/>
        <v>Wednesday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3847</v>
      </c>
      <c r="B3848" s="21" t="s">
        <v>5440</v>
      </c>
      <c r="C3848" s="30">
        <v>45954</v>
      </c>
      <c r="D3848" s="30">
        <v>45958</v>
      </c>
      <c r="E3848" s="47">
        <v>18</v>
      </c>
      <c r="F3848" s="47">
        <f t="shared" si="402"/>
        <v>1584</v>
      </c>
      <c r="G3848" s="48">
        <f t="shared" si="403"/>
        <v>1584</v>
      </c>
      <c r="H3848" s="21" t="s">
        <v>5444</v>
      </c>
      <c r="I3848" s="21" t="s">
        <v>5477</v>
      </c>
      <c r="J3848" s="21">
        <v>1</v>
      </c>
      <c r="K3848" s="21">
        <v>1</v>
      </c>
      <c r="L3848" s="21">
        <f t="shared" si="404"/>
        <v>0</v>
      </c>
      <c r="M3848" s="21" t="s">
        <v>5687</v>
      </c>
      <c r="N3848" s="30">
        <v>45961</v>
      </c>
      <c r="O3848" s="48">
        <v>3915</v>
      </c>
      <c r="P3848" s="21" t="s">
        <v>625</v>
      </c>
      <c r="Q3848" s="21" t="s">
        <v>2070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08"/>
        <v>45961</v>
      </c>
      <c r="Y3848" s="21">
        <f t="shared" si="405"/>
        <v>0</v>
      </c>
      <c r="Z3848" s="21" t="str">
        <f t="shared" si="406"/>
        <v>Friday</v>
      </c>
      <c r="AA3848" s="21" t="str">
        <f t="shared" si="407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3848</v>
      </c>
      <c r="B3849" s="21" t="s">
        <v>5440</v>
      </c>
      <c r="C3849" s="30">
        <v>45954</v>
      </c>
      <c r="D3849" s="30">
        <v>45958</v>
      </c>
      <c r="E3849" s="47">
        <v>103.8</v>
      </c>
      <c r="F3849" s="47">
        <f t="shared" si="402"/>
        <v>9134.4</v>
      </c>
      <c r="G3849" s="48">
        <f t="shared" si="403"/>
        <v>9134.4</v>
      </c>
      <c r="H3849" s="21" t="s">
        <v>5445</v>
      </c>
      <c r="I3849" s="21" t="s">
        <v>5478</v>
      </c>
      <c r="J3849" s="21">
        <v>1</v>
      </c>
      <c r="K3849" s="21">
        <v>1</v>
      </c>
      <c r="L3849" s="21">
        <f t="shared" si="404"/>
        <v>0</v>
      </c>
      <c r="M3849" s="21" t="s">
        <v>5687</v>
      </c>
      <c r="N3849" s="30">
        <v>45961</v>
      </c>
      <c r="O3849" s="48">
        <v>22576.5</v>
      </c>
      <c r="P3849" s="21" t="s">
        <v>625</v>
      </c>
      <c r="Q3849" s="21" t="s">
        <v>2070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08"/>
        <v>45961</v>
      </c>
      <c r="Y3849" s="21">
        <f t="shared" si="405"/>
        <v>0</v>
      </c>
      <c r="Z3849" s="21" t="str">
        <f t="shared" si="406"/>
        <v>Friday</v>
      </c>
      <c r="AA3849" s="21" t="str">
        <f t="shared" si="407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3849</v>
      </c>
      <c r="B3850" s="21" t="s">
        <v>5440</v>
      </c>
      <c r="C3850" s="30">
        <v>45954</v>
      </c>
      <c r="D3850" s="30">
        <v>45958</v>
      </c>
      <c r="E3850" s="47">
        <v>43.8</v>
      </c>
      <c r="F3850" s="47">
        <f t="shared" si="402"/>
        <v>3854.3999999999996</v>
      </c>
      <c r="G3850" s="48">
        <f t="shared" si="403"/>
        <v>3854.3999999999996</v>
      </c>
      <c r="H3850" s="21" t="s">
        <v>5446</v>
      </c>
      <c r="I3850" s="21" t="s">
        <v>5479</v>
      </c>
      <c r="J3850" s="21">
        <v>1</v>
      </c>
      <c r="K3850" s="21">
        <v>1</v>
      </c>
      <c r="L3850" s="21">
        <f t="shared" si="404"/>
        <v>0</v>
      </c>
      <c r="M3850" s="21" t="s">
        <v>5687</v>
      </c>
      <c r="N3850" s="30">
        <v>45961</v>
      </c>
      <c r="O3850" s="48">
        <v>9526.5</v>
      </c>
      <c r="P3850" s="21" t="s">
        <v>625</v>
      </c>
      <c r="Q3850" s="21" t="s">
        <v>2070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08"/>
        <v>45961</v>
      </c>
      <c r="Y3850" s="21">
        <f t="shared" si="405"/>
        <v>0</v>
      </c>
      <c r="Z3850" s="21" t="str">
        <f t="shared" si="406"/>
        <v>Friday</v>
      </c>
      <c r="AA3850" s="21" t="str">
        <f t="shared" si="407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3850</v>
      </c>
      <c r="B3851" s="21" t="s">
        <v>5440</v>
      </c>
      <c r="C3851" s="30">
        <v>45954</v>
      </c>
      <c r="D3851" s="30">
        <v>45958</v>
      </c>
      <c r="E3851" s="47">
        <v>18.600000000000001</v>
      </c>
      <c r="F3851" s="47">
        <f t="shared" si="402"/>
        <v>1636.8000000000002</v>
      </c>
      <c r="G3851" s="48">
        <f t="shared" si="403"/>
        <v>1636.8000000000002</v>
      </c>
      <c r="H3851" s="21" t="s">
        <v>5447</v>
      </c>
      <c r="I3851" s="21" t="s">
        <v>5480</v>
      </c>
      <c r="J3851" s="21">
        <v>1</v>
      </c>
      <c r="K3851" s="21">
        <v>1</v>
      </c>
      <c r="L3851" s="21">
        <f t="shared" si="404"/>
        <v>0</v>
      </c>
      <c r="M3851" s="21" t="s">
        <v>5687</v>
      </c>
      <c r="N3851" s="30">
        <v>45961</v>
      </c>
      <c r="O3851" s="48">
        <v>4045.5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08"/>
        <v>45961</v>
      </c>
      <c r="Y3851" s="21">
        <f t="shared" si="405"/>
        <v>0</v>
      </c>
      <c r="Z3851" s="21" t="str">
        <f t="shared" si="406"/>
        <v>Friday</v>
      </c>
      <c r="AA3851" s="21" t="str">
        <f t="shared" si="407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3851</v>
      </c>
      <c r="B3852" s="21" t="s">
        <v>5440</v>
      </c>
      <c r="C3852" s="30">
        <v>45954</v>
      </c>
      <c r="D3852" s="30">
        <v>45958</v>
      </c>
      <c r="E3852" s="47">
        <v>17.399999999999999</v>
      </c>
      <c r="F3852" s="47">
        <f t="shared" si="402"/>
        <v>1531.1999999999998</v>
      </c>
      <c r="G3852" s="48">
        <f t="shared" si="403"/>
        <v>1531.1999999999998</v>
      </c>
      <c r="H3852" s="21" t="s">
        <v>5448</v>
      </c>
      <c r="I3852" s="21" t="s">
        <v>5481</v>
      </c>
      <c r="J3852" s="21">
        <v>1</v>
      </c>
      <c r="K3852" s="21">
        <v>1</v>
      </c>
      <c r="L3852" s="21">
        <f t="shared" si="404"/>
        <v>0</v>
      </c>
      <c r="M3852" s="21" t="s">
        <v>5687</v>
      </c>
      <c r="N3852" s="30">
        <v>45961</v>
      </c>
      <c r="O3852" s="48">
        <v>3784.5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08"/>
        <v>45961</v>
      </c>
      <c r="Y3852" s="21">
        <f t="shared" si="405"/>
        <v>0</v>
      </c>
      <c r="Z3852" s="21" t="str">
        <f t="shared" si="406"/>
        <v>Friday</v>
      </c>
      <c r="AA3852" s="21" t="str">
        <f t="shared" si="407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3852</v>
      </c>
      <c r="B3853" s="21" t="s">
        <v>5440</v>
      </c>
      <c r="C3853" s="30">
        <v>45954</v>
      </c>
      <c r="D3853" s="30">
        <v>45958</v>
      </c>
      <c r="E3853" s="47">
        <v>118.2</v>
      </c>
      <c r="F3853" s="47">
        <f t="shared" si="402"/>
        <v>10401.6</v>
      </c>
      <c r="G3853" s="48">
        <f t="shared" si="403"/>
        <v>10401.6</v>
      </c>
      <c r="H3853" s="21" t="s">
        <v>5449</v>
      </c>
      <c r="I3853" s="21" t="s">
        <v>5482</v>
      </c>
      <c r="J3853" s="21">
        <v>1</v>
      </c>
      <c r="K3853" s="21">
        <v>1</v>
      </c>
      <c r="L3853" s="21">
        <f t="shared" si="404"/>
        <v>0</v>
      </c>
      <c r="M3853" s="21" t="s">
        <v>5687</v>
      </c>
      <c r="N3853" s="30">
        <v>45961</v>
      </c>
      <c r="O3853" s="48">
        <v>25708.5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08"/>
        <v>45961</v>
      </c>
      <c r="Y3853" s="21">
        <f t="shared" si="405"/>
        <v>0</v>
      </c>
      <c r="Z3853" s="21" t="str">
        <f t="shared" si="406"/>
        <v>Friday</v>
      </c>
      <c r="AA3853" s="21" t="str">
        <f t="shared" si="407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3853</v>
      </c>
      <c r="B3854" s="21" t="s">
        <v>5441</v>
      </c>
      <c r="C3854" s="30">
        <v>45954</v>
      </c>
      <c r="D3854" s="30">
        <v>45958</v>
      </c>
      <c r="E3854" s="47">
        <v>133.19999999999999</v>
      </c>
      <c r="F3854" s="47">
        <f t="shared" si="402"/>
        <v>11721.599999999999</v>
      </c>
      <c r="G3854" s="48">
        <f t="shared" si="403"/>
        <v>11721.599999999999</v>
      </c>
      <c r="H3854" s="21" t="s">
        <v>5450</v>
      </c>
      <c r="I3854" s="21" t="s">
        <v>5483</v>
      </c>
      <c r="J3854" s="21">
        <v>1</v>
      </c>
      <c r="K3854" s="21">
        <v>1</v>
      </c>
      <c r="L3854" s="21">
        <f t="shared" si="404"/>
        <v>0</v>
      </c>
      <c r="M3854" s="21" t="s">
        <v>5611</v>
      </c>
      <c r="N3854" s="30">
        <v>45959</v>
      </c>
      <c r="O3854" s="48">
        <v>28971</v>
      </c>
      <c r="P3854" s="21" t="s">
        <v>30</v>
      </c>
      <c r="Q3854" s="21" t="s">
        <v>2070</v>
      </c>
      <c r="R3854" s="21" t="s">
        <v>847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08"/>
        <v>45959</v>
      </c>
      <c r="Y3854" s="21">
        <f t="shared" si="405"/>
        <v>0</v>
      </c>
      <c r="Z3854" s="21" t="str">
        <f t="shared" si="406"/>
        <v>Wednesday</v>
      </c>
      <c r="AA3854" s="21" t="str">
        <f t="shared" si="407"/>
        <v>Wednesday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x14ac:dyDescent="0.25">
      <c r="A3855" s="21">
        <v>3854</v>
      </c>
      <c r="B3855" s="21" t="s">
        <v>5442</v>
      </c>
      <c r="C3855" s="30">
        <v>45954</v>
      </c>
      <c r="D3855" s="30">
        <v>45958</v>
      </c>
      <c r="E3855" s="47">
        <v>21</v>
      </c>
      <c r="F3855" s="47">
        <f t="shared" si="402"/>
        <v>1848</v>
      </c>
      <c r="G3855" s="48">
        <f t="shared" si="403"/>
        <v>1848</v>
      </c>
      <c r="H3855" s="21" t="s">
        <v>5451</v>
      </c>
      <c r="I3855" s="21" t="s">
        <v>5484</v>
      </c>
      <c r="J3855" s="21">
        <v>1</v>
      </c>
      <c r="K3855" s="21">
        <v>1</v>
      </c>
      <c r="L3855" s="21">
        <f t="shared" si="404"/>
        <v>0</v>
      </c>
      <c r="M3855" s="21" t="s">
        <v>5593</v>
      </c>
      <c r="N3855" s="30">
        <v>45959</v>
      </c>
      <c r="O3855" s="48">
        <v>3298.75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05"/>
        <v>1</v>
      </c>
      <c r="Z3855" s="21" t="str">
        <f t="shared" si="406"/>
        <v>Wednesday</v>
      </c>
      <c r="AA3855" s="21" t="str">
        <f t="shared" si="407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3855</v>
      </c>
      <c r="B3856" s="21" t="s">
        <v>5442</v>
      </c>
      <c r="C3856" s="30">
        <v>45954</v>
      </c>
      <c r="D3856" s="30">
        <v>45958</v>
      </c>
      <c r="E3856" s="47">
        <v>31.2</v>
      </c>
      <c r="F3856" s="47">
        <f t="shared" si="402"/>
        <v>2745.6</v>
      </c>
      <c r="G3856" s="48">
        <f t="shared" si="403"/>
        <v>2745.6</v>
      </c>
      <c r="H3856" s="21" t="s">
        <v>5452</v>
      </c>
      <c r="I3856" s="21" t="s">
        <v>5485</v>
      </c>
      <c r="J3856" s="21">
        <v>1</v>
      </c>
      <c r="K3856" s="21">
        <v>1</v>
      </c>
      <c r="L3856" s="21">
        <f t="shared" si="404"/>
        <v>0</v>
      </c>
      <c r="M3856" s="21" t="s">
        <v>5593</v>
      </c>
      <c r="N3856" s="30">
        <v>45959</v>
      </c>
      <c r="O3856" s="48">
        <v>4901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05"/>
        <v>1</v>
      </c>
      <c r="Z3856" s="21" t="str">
        <f t="shared" si="406"/>
        <v>Wednesday</v>
      </c>
      <c r="AA3856" s="21" t="str">
        <f t="shared" si="407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3856</v>
      </c>
      <c r="B3857" s="21" t="s">
        <v>5442</v>
      </c>
      <c r="C3857" s="30">
        <v>45954</v>
      </c>
      <c r="D3857" s="30">
        <v>45958</v>
      </c>
      <c r="E3857" s="47">
        <v>23.4</v>
      </c>
      <c r="F3857" s="47">
        <f t="shared" si="402"/>
        <v>2059.1999999999998</v>
      </c>
      <c r="G3857" s="48">
        <f t="shared" si="403"/>
        <v>2059.1999999999998</v>
      </c>
      <c r="H3857" s="21" t="s">
        <v>5453</v>
      </c>
      <c r="I3857" s="21" t="s">
        <v>5486</v>
      </c>
      <c r="J3857" s="21">
        <v>1</v>
      </c>
      <c r="K3857" s="21">
        <v>1</v>
      </c>
      <c r="L3857" s="21">
        <f t="shared" si="404"/>
        <v>0</v>
      </c>
      <c r="M3857" s="21" t="s">
        <v>5593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05"/>
        <v>1</v>
      </c>
      <c r="Z3857" s="21" t="str">
        <f t="shared" si="406"/>
        <v>Wednesday</v>
      </c>
      <c r="AA3857" s="21" t="str">
        <f t="shared" si="407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3857</v>
      </c>
      <c r="B3858" s="21" t="s">
        <v>5442</v>
      </c>
      <c r="C3858" s="30">
        <v>45954</v>
      </c>
      <c r="D3858" s="30">
        <v>45958</v>
      </c>
      <c r="E3858" s="47">
        <v>19.8</v>
      </c>
      <c r="F3858" s="47">
        <f t="shared" si="402"/>
        <v>1742.4</v>
      </c>
      <c r="G3858" s="48">
        <f t="shared" si="403"/>
        <v>1742.4</v>
      </c>
      <c r="H3858" s="21" t="s">
        <v>5454</v>
      </c>
      <c r="I3858" s="21" t="s">
        <v>5487</v>
      </c>
      <c r="J3858" s="21">
        <v>1</v>
      </c>
      <c r="K3858" s="21">
        <v>1</v>
      </c>
      <c r="L3858" s="21">
        <f t="shared" si="404"/>
        <v>0</v>
      </c>
      <c r="M3858" s="21" t="s">
        <v>5593</v>
      </c>
      <c r="N3858" s="30">
        <v>45959</v>
      </c>
      <c r="O3858" s="48">
        <v>3110.25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05"/>
        <v>1</v>
      </c>
      <c r="Z3858" s="21" t="str">
        <f t="shared" si="406"/>
        <v>Wednesday</v>
      </c>
      <c r="AA3858" s="21" t="str">
        <f t="shared" si="407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3858</v>
      </c>
      <c r="B3859" s="21" t="s">
        <v>5442</v>
      </c>
      <c r="C3859" s="30">
        <v>45954</v>
      </c>
      <c r="D3859" s="30">
        <v>45958</v>
      </c>
      <c r="E3859" s="47">
        <v>18</v>
      </c>
      <c r="F3859" s="47">
        <f t="shared" si="402"/>
        <v>1584</v>
      </c>
      <c r="G3859" s="48">
        <f t="shared" si="403"/>
        <v>1584</v>
      </c>
      <c r="H3859" s="21" t="s">
        <v>5455</v>
      </c>
      <c r="I3859" s="21" t="s">
        <v>5488</v>
      </c>
      <c r="J3859" s="21">
        <v>1</v>
      </c>
      <c r="K3859" s="21">
        <v>1</v>
      </c>
      <c r="L3859" s="21">
        <f t="shared" si="404"/>
        <v>0</v>
      </c>
      <c r="M3859" s="21" t="s">
        <v>5593</v>
      </c>
      <c r="N3859" s="30">
        <v>45959</v>
      </c>
      <c r="O3859" s="48">
        <v>2827.5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05"/>
        <v>1</v>
      </c>
      <c r="Z3859" s="21" t="str">
        <f t="shared" si="406"/>
        <v>Wednesday</v>
      </c>
      <c r="AA3859" s="21" t="str">
        <f t="shared" si="407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3859</v>
      </c>
      <c r="B3860" s="21" t="s">
        <v>5442</v>
      </c>
      <c r="C3860" s="30">
        <v>45954</v>
      </c>
      <c r="D3860" s="30">
        <v>45958</v>
      </c>
      <c r="E3860" s="47">
        <v>17.399999999999999</v>
      </c>
      <c r="F3860" s="47">
        <f t="shared" si="402"/>
        <v>1531.1999999999998</v>
      </c>
      <c r="G3860" s="48">
        <f t="shared" si="403"/>
        <v>0</v>
      </c>
      <c r="H3860" s="21" t="s">
        <v>5456</v>
      </c>
      <c r="I3860" s="21" t="s">
        <v>5489</v>
      </c>
      <c r="J3860" s="21">
        <v>0</v>
      </c>
      <c r="K3860" s="21"/>
      <c r="L3860" s="21">
        <f t="shared" si="404"/>
        <v>0</v>
      </c>
      <c r="M3860" s="21" t="s">
        <v>3628</v>
      </c>
      <c r="N3860" s="30"/>
      <c r="O3860" s="48"/>
      <c r="P3860" s="21" t="s">
        <v>621</v>
      </c>
      <c r="Q3860" s="21"/>
      <c r="R3860" s="21"/>
      <c r="S3860" s="3">
        <v>-20</v>
      </c>
      <c r="T3860" s="37" t="s">
        <v>5517</v>
      </c>
      <c r="U3860" s="21" t="s">
        <v>520</v>
      </c>
      <c r="V3860" s="21" t="str">
        <f>VLOOKUP(P3860,'Customer List'!B:C,2,)</f>
        <v>Hyderabad</v>
      </c>
      <c r="W3860" s="38"/>
      <c r="X3860" s="30" t="str">
        <f>IF(OR(R3860 = "PRIYANKA MADAM", R3860 = "DEEPAK", R3860 = "PORTER"),N3860,"")</f>
        <v/>
      </c>
      <c r="Y3860" s="21" t="str">
        <f t="shared" si="405"/>
        <v/>
      </c>
      <c r="Z3860" s="21" t="str">
        <f t="shared" si="406"/>
        <v/>
      </c>
      <c r="AA3860" s="21" t="str">
        <f t="shared" si="407"/>
        <v/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3860</v>
      </c>
      <c r="B3861" s="21" t="s">
        <v>5442</v>
      </c>
      <c r="C3861" s="30">
        <v>45954</v>
      </c>
      <c r="D3861" s="30">
        <v>45958</v>
      </c>
      <c r="E3861" s="47">
        <v>23.4</v>
      </c>
      <c r="F3861" s="47">
        <f t="shared" si="402"/>
        <v>2059.1999999999998</v>
      </c>
      <c r="G3861" s="48">
        <f t="shared" si="403"/>
        <v>2059.1999999999998</v>
      </c>
      <c r="H3861" s="21" t="s">
        <v>5457</v>
      </c>
      <c r="I3861" s="21" t="s">
        <v>5490</v>
      </c>
      <c r="J3861" s="21">
        <v>1</v>
      </c>
      <c r="K3861" s="21">
        <v>1</v>
      </c>
      <c r="L3861" s="21">
        <f t="shared" si="404"/>
        <v>0</v>
      </c>
      <c r="M3861" s="21" t="s">
        <v>5593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05"/>
        <v>1</v>
      </c>
      <c r="Z3861" s="21" t="str">
        <f t="shared" si="406"/>
        <v>Wednesday</v>
      </c>
      <c r="AA3861" s="21" t="str">
        <f t="shared" si="407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3861</v>
      </c>
      <c r="B3862" s="21" t="s">
        <v>5442</v>
      </c>
      <c r="C3862" s="30">
        <v>45954</v>
      </c>
      <c r="D3862" s="30">
        <v>45958</v>
      </c>
      <c r="E3862" s="47">
        <v>26.4</v>
      </c>
      <c r="F3862" s="47">
        <f t="shared" si="402"/>
        <v>2323.1999999999998</v>
      </c>
      <c r="G3862" s="48">
        <f t="shared" si="403"/>
        <v>2323.1999999999998</v>
      </c>
      <c r="H3862" s="21" t="s">
        <v>5458</v>
      </c>
      <c r="I3862" s="21" t="s">
        <v>5491</v>
      </c>
      <c r="J3862" s="21">
        <v>1</v>
      </c>
      <c r="K3862" s="21">
        <v>1</v>
      </c>
      <c r="L3862" s="21">
        <f t="shared" si="404"/>
        <v>0</v>
      </c>
      <c r="M3862" s="21" t="s">
        <v>5593</v>
      </c>
      <c r="N3862" s="30">
        <v>45959</v>
      </c>
      <c r="O3862" s="48">
        <v>4147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05"/>
        <v>1</v>
      </c>
      <c r="Z3862" s="21" t="str">
        <f t="shared" si="406"/>
        <v>Wednesday</v>
      </c>
      <c r="AA3862" s="21" t="str">
        <f t="shared" si="407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3862</v>
      </c>
      <c r="B3863" s="21" t="s">
        <v>5442</v>
      </c>
      <c r="C3863" s="30">
        <v>45954</v>
      </c>
      <c r="D3863" s="30">
        <v>45958</v>
      </c>
      <c r="E3863" s="47">
        <v>19.2</v>
      </c>
      <c r="F3863" s="47">
        <f t="shared" si="402"/>
        <v>1689.6</v>
      </c>
      <c r="G3863" s="48">
        <f t="shared" si="403"/>
        <v>1689.6</v>
      </c>
      <c r="H3863" s="21" t="s">
        <v>5459</v>
      </c>
      <c r="I3863" s="21" t="s">
        <v>5492</v>
      </c>
      <c r="J3863" s="21">
        <v>1</v>
      </c>
      <c r="K3863" s="21">
        <v>1</v>
      </c>
      <c r="L3863" s="21">
        <f t="shared" si="404"/>
        <v>0</v>
      </c>
      <c r="M3863" s="21" t="s">
        <v>5593</v>
      </c>
      <c r="N3863" s="30">
        <v>45959</v>
      </c>
      <c r="O3863" s="48">
        <v>3016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05"/>
        <v>1</v>
      </c>
      <c r="Z3863" s="21" t="str">
        <f t="shared" si="406"/>
        <v>Wednesday</v>
      </c>
      <c r="AA3863" s="21" t="str">
        <f t="shared" si="407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3863</v>
      </c>
      <c r="B3864" s="21" t="s">
        <v>5442</v>
      </c>
      <c r="C3864" s="30">
        <v>45954</v>
      </c>
      <c r="D3864" s="30">
        <v>45958</v>
      </c>
      <c r="E3864" s="47">
        <v>26.4</v>
      </c>
      <c r="F3864" s="47">
        <f t="shared" si="402"/>
        <v>2323.1999999999998</v>
      </c>
      <c r="G3864" s="48">
        <f t="shared" si="403"/>
        <v>2323.1999999999998</v>
      </c>
      <c r="H3864" s="21" t="s">
        <v>5460</v>
      </c>
      <c r="I3864" s="21" t="s">
        <v>5493</v>
      </c>
      <c r="J3864" s="21">
        <v>1</v>
      </c>
      <c r="K3864" s="21">
        <v>1</v>
      </c>
      <c r="L3864" s="21">
        <f t="shared" si="404"/>
        <v>0</v>
      </c>
      <c r="M3864" s="21" t="s">
        <v>5593</v>
      </c>
      <c r="N3864" s="30">
        <v>45959</v>
      </c>
      <c r="O3864" s="48">
        <v>4147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05"/>
        <v>1</v>
      </c>
      <c r="Z3864" s="21" t="str">
        <f t="shared" si="406"/>
        <v>Wednesday</v>
      </c>
      <c r="AA3864" s="21" t="str">
        <f t="shared" si="407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3864</v>
      </c>
      <c r="B3865" s="21" t="s">
        <v>5442</v>
      </c>
      <c r="C3865" s="30">
        <v>45954</v>
      </c>
      <c r="D3865" s="30">
        <v>45958</v>
      </c>
      <c r="E3865" s="47">
        <v>17.399999999999999</v>
      </c>
      <c r="F3865" s="47">
        <f t="shared" si="402"/>
        <v>1531.1999999999998</v>
      </c>
      <c r="G3865" s="48">
        <f t="shared" si="403"/>
        <v>1531.1999999999998</v>
      </c>
      <c r="H3865" s="21" t="s">
        <v>5461</v>
      </c>
      <c r="I3865" s="21" t="s">
        <v>5494</v>
      </c>
      <c r="J3865" s="21">
        <v>1</v>
      </c>
      <c r="K3865" s="21">
        <v>1</v>
      </c>
      <c r="L3865" s="21">
        <f t="shared" si="404"/>
        <v>0</v>
      </c>
      <c r="M3865" s="21" t="s">
        <v>5593</v>
      </c>
      <c r="N3865" s="30">
        <v>45959</v>
      </c>
      <c r="O3865" s="48">
        <v>2733.25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05"/>
        <v>1</v>
      </c>
      <c r="Z3865" s="21" t="str">
        <f t="shared" si="406"/>
        <v>Wednesday</v>
      </c>
      <c r="AA3865" s="21" t="str">
        <f t="shared" si="407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3865</v>
      </c>
      <c r="B3866" s="21" t="s">
        <v>5442</v>
      </c>
      <c r="C3866" s="30">
        <v>45954</v>
      </c>
      <c r="D3866" s="30">
        <v>45958</v>
      </c>
      <c r="E3866" s="47">
        <v>18</v>
      </c>
      <c r="F3866" s="47">
        <f t="shared" si="402"/>
        <v>1584</v>
      </c>
      <c r="G3866" s="48">
        <f t="shared" si="403"/>
        <v>1584</v>
      </c>
      <c r="H3866" s="21" t="s">
        <v>5462</v>
      </c>
      <c r="I3866" s="21" t="s">
        <v>5495</v>
      </c>
      <c r="J3866" s="21">
        <v>1</v>
      </c>
      <c r="K3866" s="21">
        <v>1</v>
      </c>
      <c r="L3866" s="21">
        <f t="shared" si="404"/>
        <v>0</v>
      </c>
      <c r="M3866" s="21" t="s">
        <v>5593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05"/>
        <v>1</v>
      </c>
      <c r="Z3866" s="21" t="str">
        <f t="shared" si="406"/>
        <v>Wednesday</v>
      </c>
      <c r="AA3866" s="21" t="str">
        <f t="shared" si="407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3866</v>
      </c>
      <c r="B3867" s="21" t="s">
        <v>5442</v>
      </c>
      <c r="C3867" s="30">
        <v>45954</v>
      </c>
      <c r="D3867" s="30">
        <v>45958</v>
      </c>
      <c r="E3867" s="47">
        <v>22.2</v>
      </c>
      <c r="F3867" s="47">
        <f t="shared" si="402"/>
        <v>1953.6</v>
      </c>
      <c r="G3867" s="48">
        <f t="shared" si="403"/>
        <v>1953.6</v>
      </c>
      <c r="H3867" s="21" t="s">
        <v>5463</v>
      </c>
      <c r="I3867" s="21" t="s">
        <v>5496</v>
      </c>
      <c r="J3867" s="21">
        <v>1</v>
      </c>
      <c r="K3867" s="21">
        <v>1</v>
      </c>
      <c r="L3867" s="21">
        <f t="shared" si="404"/>
        <v>0</v>
      </c>
      <c r="M3867" s="21" t="s">
        <v>5593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05"/>
        <v>1</v>
      </c>
      <c r="Z3867" s="21" t="str">
        <f t="shared" si="406"/>
        <v>Wednesday</v>
      </c>
      <c r="AA3867" s="21" t="str">
        <f t="shared" si="407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3867</v>
      </c>
      <c r="B3868" s="21" t="s">
        <v>5442</v>
      </c>
      <c r="C3868" s="30">
        <v>45954</v>
      </c>
      <c r="D3868" s="30">
        <v>45958</v>
      </c>
      <c r="E3868" s="47">
        <v>27</v>
      </c>
      <c r="F3868" s="47">
        <f t="shared" si="402"/>
        <v>2376</v>
      </c>
      <c r="G3868" s="48">
        <f t="shared" si="403"/>
        <v>2376</v>
      </c>
      <c r="H3868" s="21" t="s">
        <v>5464</v>
      </c>
      <c r="I3868" s="21" t="s">
        <v>5497</v>
      </c>
      <c r="J3868" s="21">
        <v>1</v>
      </c>
      <c r="K3868" s="21">
        <v>1</v>
      </c>
      <c r="L3868" s="21">
        <f t="shared" si="404"/>
        <v>0</v>
      </c>
      <c r="M3868" s="21" t="s">
        <v>5593</v>
      </c>
      <c r="N3868" s="30">
        <v>45959</v>
      </c>
      <c r="O3868" s="48">
        <v>4241.25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05"/>
        <v>1</v>
      </c>
      <c r="Z3868" s="21" t="str">
        <f t="shared" si="406"/>
        <v>Wednesday</v>
      </c>
      <c r="AA3868" s="21" t="str">
        <f t="shared" si="407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3868</v>
      </c>
      <c r="B3869" s="21" t="s">
        <v>5442</v>
      </c>
      <c r="C3869" s="30">
        <v>45954</v>
      </c>
      <c r="D3869" s="30">
        <v>45958</v>
      </c>
      <c r="E3869" s="47">
        <v>25.8</v>
      </c>
      <c r="F3869" s="47">
        <f t="shared" si="402"/>
        <v>2270.4</v>
      </c>
      <c r="G3869" s="48">
        <f t="shared" si="403"/>
        <v>2270.4</v>
      </c>
      <c r="H3869" s="21" t="s">
        <v>5465</v>
      </c>
      <c r="I3869" s="21" t="s">
        <v>5498</v>
      </c>
      <c r="J3869" s="21">
        <v>1</v>
      </c>
      <c r="K3869" s="21">
        <v>1</v>
      </c>
      <c r="L3869" s="21">
        <f t="shared" si="404"/>
        <v>0</v>
      </c>
      <c r="M3869" s="21" t="s">
        <v>5593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05"/>
        <v>1</v>
      </c>
      <c r="Z3869" s="21" t="str">
        <f t="shared" si="406"/>
        <v>Wednesday</v>
      </c>
      <c r="AA3869" s="21" t="str">
        <f t="shared" si="407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3869</v>
      </c>
      <c r="B3870" s="21" t="s">
        <v>5442</v>
      </c>
      <c r="C3870" s="30">
        <v>45954</v>
      </c>
      <c r="D3870" s="30">
        <v>45958</v>
      </c>
      <c r="E3870" s="47">
        <v>28.2</v>
      </c>
      <c r="F3870" s="47">
        <f t="shared" si="402"/>
        <v>2481.6</v>
      </c>
      <c r="G3870" s="48">
        <f t="shared" si="403"/>
        <v>2481.6</v>
      </c>
      <c r="H3870" s="21" t="s">
        <v>5466</v>
      </c>
      <c r="I3870" s="21" t="s">
        <v>5499</v>
      </c>
      <c r="J3870" s="21">
        <v>1</v>
      </c>
      <c r="K3870" s="21">
        <v>1</v>
      </c>
      <c r="L3870" s="21">
        <f t="shared" si="404"/>
        <v>0</v>
      </c>
      <c r="M3870" s="21" t="s">
        <v>5593</v>
      </c>
      <c r="N3870" s="30">
        <v>45959</v>
      </c>
      <c r="O3870" s="48">
        <v>4429.75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05"/>
        <v>1</v>
      </c>
      <c r="Z3870" s="21" t="str">
        <f t="shared" si="406"/>
        <v>Wednesday</v>
      </c>
      <c r="AA3870" s="21" t="str">
        <f t="shared" si="407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3870</v>
      </c>
      <c r="B3871" s="21" t="s">
        <v>5442</v>
      </c>
      <c r="C3871" s="30">
        <v>45954</v>
      </c>
      <c r="D3871" s="30">
        <v>45958</v>
      </c>
      <c r="E3871" s="47">
        <v>19</v>
      </c>
      <c r="F3871" s="47">
        <f t="shared" si="402"/>
        <v>1672</v>
      </c>
      <c r="G3871" s="48">
        <f t="shared" si="403"/>
        <v>1672</v>
      </c>
      <c r="H3871" s="21" t="s">
        <v>5467</v>
      </c>
      <c r="I3871" s="21" t="s">
        <v>5500</v>
      </c>
      <c r="J3871" s="21">
        <v>1</v>
      </c>
      <c r="K3871" s="21">
        <v>1</v>
      </c>
      <c r="L3871" s="21">
        <f t="shared" si="404"/>
        <v>0</v>
      </c>
      <c r="M3871" s="21" t="s">
        <v>5593</v>
      </c>
      <c r="N3871" s="30">
        <v>45959</v>
      </c>
      <c r="O3871" s="48">
        <v>2827.5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05"/>
        <v>1</v>
      </c>
      <c r="Z3871" s="21" t="str">
        <f t="shared" si="406"/>
        <v>Wednesday</v>
      </c>
      <c r="AA3871" s="21" t="str">
        <f t="shared" si="407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3871</v>
      </c>
      <c r="B3872" s="21" t="s">
        <v>5442</v>
      </c>
      <c r="C3872" s="30">
        <v>45954</v>
      </c>
      <c r="D3872" s="30">
        <v>45958</v>
      </c>
      <c r="E3872" s="47">
        <v>22.2</v>
      </c>
      <c r="F3872" s="47">
        <f t="shared" si="402"/>
        <v>1953.6</v>
      </c>
      <c r="G3872" s="48">
        <f t="shared" si="403"/>
        <v>1953.6</v>
      </c>
      <c r="H3872" s="21" t="s">
        <v>5468</v>
      </c>
      <c r="I3872" s="21" t="s">
        <v>5501</v>
      </c>
      <c r="J3872" s="21">
        <v>1</v>
      </c>
      <c r="K3872" s="21">
        <v>1</v>
      </c>
      <c r="L3872" s="21">
        <f t="shared" si="404"/>
        <v>0</v>
      </c>
      <c r="M3872" s="21" t="s">
        <v>5593</v>
      </c>
      <c r="N3872" s="30">
        <v>45959</v>
      </c>
      <c r="O3872" s="48">
        <v>3487.25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05"/>
        <v>1</v>
      </c>
      <c r="Z3872" s="21" t="str">
        <f t="shared" si="406"/>
        <v>Wednesday</v>
      </c>
      <c r="AA3872" s="21" t="str">
        <f t="shared" si="407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3872</v>
      </c>
      <c r="B3873" s="21" t="s">
        <v>5442</v>
      </c>
      <c r="C3873" s="30">
        <v>45954</v>
      </c>
      <c r="D3873" s="30">
        <v>45958</v>
      </c>
      <c r="E3873" s="47">
        <v>25.8</v>
      </c>
      <c r="F3873" s="47">
        <f t="shared" si="402"/>
        <v>2270.4</v>
      </c>
      <c r="G3873" s="48">
        <f t="shared" si="403"/>
        <v>2270.4</v>
      </c>
      <c r="H3873" s="21" t="s">
        <v>5469</v>
      </c>
      <c r="I3873" s="21" t="s">
        <v>5502</v>
      </c>
      <c r="J3873" s="21">
        <v>1</v>
      </c>
      <c r="K3873" s="21">
        <v>1</v>
      </c>
      <c r="L3873" s="21">
        <f t="shared" si="404"/>
        <v>0</v>
      </c>
      <c r="M3873" s="21" t="s">
        <v>5593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05"/>
        <v>1</v>
      </c>
      <c r="Z3873" s="21" t="str">
        <f t="shared" si="406"/>
        <v>Wednesday</v>
      </c>
      <c r="AA3873" s="21" t="str">
        <f t="shared" si="407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3873</v>
      </c>
      <c r="B3874" s="21" t="s">
        <v>5442</v>
      </c>
      <c r="C3874" s="30">
        <v>45954</v>
      </c>
      <c r="D3874" s="30">
        <v>45958</v>
      </c>
      <c r="E3874" s="47">
        <v>22.8</v>
      </c>
      <c r="F3874" s="47">
        <f t="shared" si="402"/>
        <v>2006.4</v>
      </c>
      <c r="G3874" s="48">
        <f t="shared" si="403"/>
        <v>2006.4</v>
      </c>
      <c r="H3874" s="21" t="s">
        <v>5470</v>
      </c>
      <c r="I3874" s="21" t="s">
        <v>5503</v>
      </c>
      <c r="J3874" s="21">
        <v>1</v>
      </c>
      <c r="K3874" s="21">
        <v>1</v>
      </c>
      <c r="L3874" s="21">
        <f t="shared" si="404"/>
        <v>0</v>
      </c>
      <c r="M3874" s="21" t="s">
        <v>5593</v>
      </c>
      <c r="N3874" s="30">
        <v>45959</v>
      </c>
      <c r="O3874" s="48">
        <v>3581.5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05"/>
        <v>1</v>
      </c>
      <c r="Z3874" s="21" t="str">
        <f t="shared" si="406"/>
        <v>Wednesday</v>
      </c>
      <c r="AA3874" s="21" t="str">
        <f t="shared" si="407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3874</v>
      </c>
      <c r="B3875" s="21" t="s">
        <v>5442</v>
      </c>
      <c r="C3875" s="30">
        <v>45954</v>
      </c>
      <c r="D3875" s="30">
        <v>45958</v>
      </c>
      <c r="E3875" s="47">
        <v>24</v>
      </c>
      <c r="F3875" s="47">
        <f t="shared" si="402"/>
        <v>2112</v>
      </c>
      <c r="G3875" s="48">
        <f t="shared" si="403"/>
        <v>2112</v>
      </c>
      <c r="H3875" s="21" t="s">
        <v>5471</v>
      </c>
      <c r="I3875" s="21" t="s">
        <v>5504</v>
      </c>
      <c r="J3875" s="21">
        <v>1</v>
      </c>
      <c r="K3875" s="21">
        <v>1</v>
      </c>
      <c r="L3875" s="21">
        <f t="shared" si="404"/>
        <v>0</v>
      </c>
      <c r="M3875" s="21" t="s">
        <v>5593</v>
      </c>
      <c r="N3875" s="30">
        <v>45959</v>
      </c>
      <c r="O3875" s="48">
        <v>3770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05"/>
        <v>1</v>
      </c>
      <c r="Z3875" s="21" t="str">
        <f t="shared" si="406"/>
        <v>Wednesday</v>
      </c>
      <c r="AA3875" s="21" t="str">
        <f t="shared" si="407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3875</v>
      </c>
      <c r="B3876" s="21" t="s">
        <v>5442</v>
      </c>
      <c r="C3876" s="30">
        <v>45954</v>
      </c>
      <c r="D3876" s="30">
        <v>45958</v>
      </c>
      <c r="E3876" s="47">
        <v>36</v>
      </c>
      <c r="F3876" s="47">
        <f t="shared" si="402"/>
        <v>3168</v>
      </c>
      <c r="G3876" s="48">
        <f t="shared" si="403"/>
        <v>3168</v>
      </c>
      <c r="H3876" s="21" t="s">
        <v>5472</v>
      </c>
      <c r="I3876" s="21" t="s">
        <v>5505</v>
      </c>
      <c r="J3876" s="21">
        <v>1</v>
      </c>
      <c r="K3876" s="21">
        <v>1</v>
      </c>
      <c r="L3876" s="21">
        <f t="shared" si="404"/>
        <v>0</v>
      </c>
      <c r="M3876" s="21" t="s">
        <v>5593</v>
      </c>
      <c r="N3876" s="30">
        <v>45959</v>
      </c>
      <c r="O3876" s="48">
        <v>5655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05"/>
        <v>1</v>
      </c>
      <c r="Z3876" s="21" t="str">
        <f t="shared" si="406"/>
        <v>Wednesday</v>
      </c>
      <c r="AA3876" s="21" t="str">
        <f t="shared" si="407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3876</v>
      </c>
      <c r="B3877" s="21" t="s">
        <v>5442</v>
      </c>
      <c r="C3877" s="30">
        <v>45954</v>
      </c>
      <c r="D3877" s="30">
        <v>45958</v>
      </c>
      <c r="E3877" s="47">
        <v>25.8</v>
      </c>
      <c r="F3877" s="47">
        <f t="shared" si="402"/>
        <v>2270.4</v>
      </c>
      <c r="G3877" s="48">
        <f t="shared" si="403"/>
        <v>2270.4</v>
      </c>
      <c r="H3877" s="21" t="s">
        <v>5473</v>
      </c>
      <c r="I3877" s="21" t="s">
        <v>5506</v>
      </c>
      <c r="J3877" s="21">
        <v>1</v>
      </c>
      <c r="K3877" s="21">
        <v>1</v>
      </c>
      <c r="L3877" s="21">
        <f t="shared" si="404"/>
        <v>0</v>
      </c>
      <c r="M3877" s="21" t="s">
        <v>5593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05"/>
        <v>1</v>
      </c>
      <c r="Z3877" s="21" t="str">
        <f t="shared" si="406"/>
        <v>Wednesday</v>
      </c>
      <c r="AA3877" s="21" t="str">
        <f t="shared" si="407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3877</v>
      </c>
      <c r="B3878" s="21" t="s">
        <v>5442</v>
      </c>
      <c r="C3878" s="30">
        <v>45954</v>
      </c>
      <c r="D3878" s="30">
        <v>45958</v>
      </c>
      <c r="E3878" s="47">
        <v>24</v>
      </c>
      <c r="F3878" s="47">
        <f t="shared" si="402"/>
        <v>2112</v>
      </c>
      <c r="G3878" s="48">
        <f t="shared" si="403"/>
        <v>2112</v>
      </c>
      <c r="H3878" s="21" t="s">
        <v>5474</v>
      </c>
      <c r="I3878" s="21" t="s">
        <v>5507</v>
      </c>
      <c r="J3878" s="21">
        <v>1</v>
      </c>
      <c r="K3878" s="21">
        <v>1</v>
      </c>
      <c r="L3878" s="21">
        <f t="shared" si="404"/>
        <v>0</v>
      </c>
      <c r="M3878" s="21" t="s">
        <v>5593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05"/>
        <v>1</v>
      </c>
      <c r="Z3878" s="21" t="str">
        <f t="shared" si="406"/>
        <v>Wednesday</v>
      </c>
      <c r="AA3878" s="21" t="str">
        <f t="shared" si="407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3878</v>
      </c>
      <c r="B3879" s="21" t="s">
        <v>5442</v>
      </c>
      <c r="C3879" s="30">
        <v>45954</v>
      </c>
      <c r="D3879" s="30">
        <v>45958</v>
      </c>
      <c r="E3879" s="47">
        <v>28.2</v>
      </c>
      <c r="F3879" s="47">
        <f t="shared" si="402"/>
        <v>2481.6</v>
      </c>
      <c r="G3879" s="48">
        <f t="shared" si="403"/>
        <v>2481.6</v>
      </c>
      <c r="H3879" s="21" t="s">
        <v>5475</v>
      </c>
      <c r="I3879" s="21" t="s">
        <v>5508</v>
      </c>
      <c r="J3879" s="21">
        <v>1</v>
      </c>
      <c r="K3879" s="21">
        <v>1</v>
      </c>
      <c r="L3879" s="21">
        <f t="shared" si="404"/>
        <v>0</v>
      </c>
      <c r="M3879" s="21" t="s">
        <v>5593</v>
      </c>
      <c r="N3879" s="30">
        <v>45959</v>
      </c>
      <c r="O3879" s="48">
        <v>4429.75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05"/>
        <v>1</v>
      </c>
      <c r="Z3879" s="21" t="str">
        <f t="shared" si="406"/>
        <v>Wednesday</v>
      </c>
      <c r="AA3879" s="21" t="str">
        <f t="shared" si="407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x14ac:dyDescent="0.25">
      <c r="A3880" s="21">
        <v>3879</v>
      </c>
      <c r="B3880" s="21" t="s">
        <v>5443</v>
      </c>
      <c r="C3880" s="30" t="s">
        <v>5443</v>
      </c>
      <c r="D3880" s="30">
        <v>45958</v>
      </c>
      <c r="E3880" s="47">
        <v>0</v>
      </c>
      <c r="F3880" s="47">
        <f t="shared" si="402"/>
        <v>0</v>
      </c>
      <c r="G3880" s="48">
        <f t="shared" si="403"/>
        <v>0</v>
      </c>
      <c r="H3880" s="21" t="s">
        <v>5476</v>
      </c>
      <c r="I3880" s="21"/>
      <c r="J3880" s="21">
        <v>1</v>
      </c>
      <c r="K3880" s="21"/>
      <c r="L3880" s="21">
        <f t="shared" si="404"/>
        <v>1</v>
      </c>
      <c r="M3880" s="21"/>
      <c r="N3880" s="30"/>
      <c r="O3880" s="48"/>
      <c r="P3880" s="21" t="s">
        <v>1145</v>
      </c>
      <c r="Q3880" s="21"/>
      <c r="R3880" s="21"/>
      <c r="S3880" s="3">
        <v>-20</v>
      </c>
      <c r="T3880" s="37" t="s">
        <v>5443</v>
      </c>
      <c r="U3880" s="21" t="s">
        <v>520</v>
      </c>
      <c r="V3880" s="21" t="str">
        <f>VLOOKUP(P3880,'Customer List'!B:C,2,)</f>
        <v>STOCK</v>
      </c>
      <c r="W3880" s="38" t="s">
        <v>1145</v>
      </c>
      <c r="X3880" s="30" t="str">
        <f>IF(OR(R3880 = "PRIYANKA MADAM", R3880 = "DEEPAK", R3880 = "PORTER"),N3880,"")</f>
        <v/>
      </c>
      <c r="Y3880" s="21" t="str">
        <f t="shared" si="405"/>
        <v/>
      </c>
      <c r="Z3880" s="21" t="str">
        <f t="shared" si="406"/>
        <v/>
      </c>
      <c r="AA3880" s="21" t="str">
        <f t="shared" si="407"/>
        <v/>
      </c>
      <c r="AB3880" s="21" t="str">
        <f>VLOOKUP(U3880,'Currency Sheet'!A:C,3,)</f>
        <v>DOLLAR</v>
      </c>
      <c r="AC3880" s="42" t="str">
        <f>VLOOKUP(P3880,'Customer List'!B:D,3,)</f>
        <v>STOCK</v>
      </c>
    </row>
    <row r="3881" spans="1:29" x14ac:dyDescent="0.25">
      <c r="A3881" s="21">
        <v>3880</v>
      </c>
      <c r="B3881" s="21" t="s">
        <v>5562</v>
      </c>
      <c r="C3881" s="30">
        <v>45954</v>
      </c>
      <c r="D3881" s="30">
        <v>45960</v>
      </c>
      <c r="E3881" s="47">
        <v>19.8</v>
      </c>
      <c r="F3881" s="47">
        <f t="shared" si="402"/>
        <v>1742.4</v>
      </c>
      <c r="G3881" s="48">
        <f t="shared" si="403"/>
        <v>1742.4</v>
      </c>
      <c r="H3881" s="21">
        <v>100311</v>
      </c>
      <c r="I3881" s="21" t="s">
        <v>5160</v>
      </c>
      <c r="J3881" s="21">
        <v>1</v>
      </c>
      <c r="K3881" s="21">
        <v>1</v>
      </c>
      <c r="L3881" s="21">
        <f t="shared" si="404"/>
        <v>0</v>
      </c>
      <c r="M3881" s="21" t="s">
        <v>5613</v>
      </c>
      <c r="N3881" s="30">
        <v>45961</v>
      </c>
      <c r="O3881" s="48">
        <v>4859.25</v>
      </c>
      <c r="P3881" s="21" t="s">
        <v>30</v>
      </c>
      <c r="Q3881" s="21" t="s">
        <v>2070</v>
      </c>
      <c r="R3881" s="21" t="s">
        <v>847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405"/>
        <v>0</v>
      </c>
      <c r="Z3881" s="21" t="str">
        <f t="shared" si="406"/>
        <v>Friday</v>
      </c>
      <c r="AA3881" s="21" t="str">
        <f t="shared" si="407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x14ac:dyDescent="0.25">
      <c r="A3882" s="21">
        <v>3881</v>
      </c>
      <c r="B3882" s="21" t="s">
        <v>5562</v>
      </c>
      <c r="C3882" s="30">
        <v>45954</v>
      </c>
      <c r="D3882" s="30">
        <v>45960</v>
      </c>
      <c r="E3882" s="47">
        <v>59.4</v>
      </c>
      <c r="F3882" s="47">
        <f t="shared" si="402"/>
        <v>5227.2</v>
      </c>
      <c r="G3882" s="48">
        <f t="shared" si="403"/>
        <v>5227.2</v>
      </c>
      <c r="H3882" s="21">
        <v>100406</v>
      </c>
      <c r="I3882" s="21" t="s">
        <v>4758</v>
      </c>
      <c r="J3882" s="21">
        <v>1</v>
      </c>
      <c r="K3882" s="21">
        <v>1</v>
      </c>
      <c r="L3882" s="21">
        <f t="shared" si="404"/>
        <v>0</v>
      </c>
      <c r="M3882" s="21" t="s">
        <v>5617</v>
      </c>
      <c r="N3882" s="30">
        <v>45962</v>
      </c>
      <c r="O3882" s="48">
        <v>11508.75</v>
      </c>
      <c r="P3882" s="21" t="s">
        <v>3593</v>
      </c>
      <c r="Q3882" s="21">
        <v>58157690710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Kharagpur</v>
      </c>
      <c r="W3882" s="38"/>
      <c r="X3882" s="30">
        <v>45964</v>
      </c>
      <c r="Y3882" s="21">
        <f t="shared" si="405"/>
        <v>2</v>
      </c>
      <c r="Z3882" s="21" t="str">
        <f t="shared" si="406"/>
        <v>Saturday</v>
      </c>
      <c r="AA3882" s="21" t="str">
        <f t="shared" si="407"/>
        <v>Monday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x14ac:dyDescent="0.25">
      <c r="A3883" s="21">
        <v>3882</v>
      </c>
      <c r="B3883" s="21" t="s">
        <v>5562</v>
      </c>
      <c r="C3883" s="30">
        <v>45954</v>
      </c>
      <c r="D3883" s="30">
        <v>45960</v>
      </c>
      <c r="E3883" s="47">
        <v>191.8</v>
      </c>
      <c r="F3883" s="47">
        <f t="shared" si="402"/>
        <v>16878.400000000001</v>
      </c>
      <c r="G3883" s="48">
        <f t="shared" si="403"/>
        <v>33756.800000000003</v>
      </c>
      <c r="H3883" s="21">
        <v>100449</v>
      </c>
      <c r="I3883" s="21" t="s">
        <v>4758</v>
      </c>
      <c r="J3883" s="21">
        <v>2</v>
      </c>
      <c r="K3883" s="21">
        <v>2</v>
      </c>
      <c r="L3883" s="21">
        <f t="shared" si="404"/>
        <v>0</v>
      </c>
      <c r="M3883" s="21" t="s">
        <v>5694</v>
      </c>
      <c r="N3883" s="30">
        <v>45961</v>
      </c>
      <c r="O3883" s="48">
        <v>43209.8</v>
      </c>
      <c r="P3883" s="21" t="s">
        <v>16</v>
      </c>
      <c r="Q3883" s="21" t="s">
        <v>5960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405"/>
        <v>0</v>
      </c>
      <c r="Z3883" s="21" t="str">
        <f t="shared" si="406"/>
        <v>Friday</v>
      </c>
      <c r="AA3883" s="21" t="str">
        <f t="shared" si="407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3883</v>
      </c>
      <c r="B3884" s="21" t="s">
        <v>5562</v>
      </c>
      <c r="C3884" s="30">
        <v>45954</v>
      </c>
      <c r="D3884" s="30">
        <v>45960</v>
      </c>
      <c r="E3884" s="47">
        <v>56.4</v>
      </c>
      <c r="F3884" s="47">
        <f t="shared" si="402"/>
        <v>4963.2</v>
      </c>
      <c r="G3884" s="48">
        <f t="shared" si="403"/>
        <v>4963.2</v>
      </c>
      <c r="H3884" s="21">
        <v>100534</v>
      </c>
      <c r="I3884" s="21" t="s">
        <v>4758</v>
      </c>
      <c r="J3884" s="21">
        <v>1</v>
      </c>
      <c r="K3884" s="21">
        <v>1</v>
      </c>
      <c r="L3884" s="21">
        <f t="shared" si="404"/>
        <v>0</v>
      </c>
      <c r="M3884" s="21" t="s">
        <v>5613</v>
      </c>
      <c r="N3884" s="30">
        <v>45961</v>
      </c>
      <c r="O3884" s="48">
        <v>13841.5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05"/>
        <v>0</v>
      </c>
      <c r="Z3884" s="21" t="str">
        <f t="shared" si="406"/>
        <v>Friday</v>
      </c>
      <c r="AA3884" s="21" t="str">
        <f t="shared" si="407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3884</v>
      </c>
      <c r="B3885" s="21" t="s">
        <v>5562</v>
      </c>
      <c r="C3885" s="30">
        <v>45954</v>
      </c>
      <c r="D3885" s="30">
        <v>45960</v>
      </c>
      <c r="E3885" s="47">
        <v>191.1</v>
      </c>
      <c r="F3885" s="47">
        <f t="shared" si="402"/>
        <v>16816.8</v>
      </c>
      <c r="G3885" s="48">
        <f t="shared" si="403"/>
        <v>33633.599999999999</v>
      </c>
      <c r="H3885" s="21">
        <v>103059</v>
      </c>
      <c r="I3885" s="21" t="s">
        <v>5164</v>
      </c>
      <c r="J3885" s="21">
        <v>2</v>
      </c>
      <c r="K3885" s="21">
        <v>2</v>
      </c>
      <c r="L3885" s="21">
        <f t="shared" si="404"/>
        <v>0</v>
      </c>
      <c r="M3885" s="21" t="s">
        <v>5694</v>
      </c>
      <c r="N3885" s="30">
        <v>45961</v>
      </c>
      <c r="O3885" s="48">
        <v>43052.1</v>
      </c>
      <c r="P3885" s="21" t="s">
        <v>16</v>
      </c>
      <c r="Q3885" s="21" t="s">
        <v>5960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05"/>
        <v>0</v>
      </c>
      <c r="Z3885" s="21" t="str">
        <f t="shared" si="406"/>
        <v>Friday</v>
      </c>
      <c r="AA3885" s="21" t="str">
        <f t="shared" si="407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3885</v>
      </c>
      <c r="B3886" s="21" t="s">
        <v>5562</v>
      </c>
      <c r="C3886" s="30">
        <v>45954</v>
      </c>
      <c r="D3886" s="30">
        <v>45960</v>
      </c>
      <c r="E3886" s="47">
        <v>188.4</v>
      </c>
      <c r="F3886" s="47">
        <f t="shared" si="402"/>
        <v>16579.2</v>
      </c>
      <c r="G3886" s="48">
        <f t="shared" si="403"/>
        <v>33158.400000000001</v>
      </c>
      <c r="H3886" s="21">
        <v>344814</v>
      </c>
      <c r="I3886" s="21" t="s">
        <v>4768</v>
      </c>
      <c r="J3886" s="21">
        <v>2</v>
      </c>
      <c r="K3886" s="21">
        <v>2</v>
      </c>
      <c r="L3886" s="21">
        <f t="shared" si="404"/>
        <v>0</v>
      </c>
      <c r="M3886" s="21" t="s">
        <v>5688</v>
      </c>
      <c r="N3886" s="30">
        <v>45964</v>
      </c>
      <c r="O3886" s="48">
        <v>82739</v>
      </c>
      <c r="P3886" s="21" t="s">
        <v>625</v>
      </c>
      <c r="Q3886" s="21" t="s">
        <v>2070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45964</v>
      </c>
      <c r="Y3886" s="21">
        <f t="shared" si="405"/>
        <v>0</v>
      </c>
      <c r="Z3886" s="21" t="str">
        <f t="shared" si="406"/>
        <v>Monday</v>
      </c>
      <c r="AA3886" s="21" t="str">
        <f t="shared" si="407"/>
        <v>Monday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3886</v>
      </c>
      <c r="B3887" s="21" t="s">
        <v>5562</v>
      </c>
      <c r="C3887" s="30">
        <v>45954</v>
      </c>
      <c r="D3887" s="30">
        <v>45960</v>
      </c>
      <c r="E3887" s="47">
        <v>54</v>
      </c>
      <c r="F3887" s="47">
        <f t="shared" si="402"/>
        <v>4752</v>
      </c>
      <c r="G3887" s="48">
        <f t="shared" si="403"/>
        <v>4752</v>
      </c>
      <c r="H3887" s="21">
        <v>103319</v>
      </c>
      <c r="I3887" s="21" t="s">
        <v>5532</v>
      </c>
      <c r="J3887" s="21">
        <v>1</v>
      </c>
      <c r="K3887" s="21">
        <v>1</v>
      </c>
      <c r="L3887" s="21">
        <f t="shared" si="404"/>
        <v>0</v>
      </c>
      <c r="M3887" s="21" t="s">
        <v>5605</v>
      </c>
      <c r="N3887" s="30">
        <v>45962</v>
      </c>
      <c r="O3887" s="48">
        <v>8370</v>
      </c>
      <c r="P3887" s="21" t="s">
        <v>39</v>
      </c>
      <c r="Q3887" s="21">
        <v>58157689590</v>
      </c>
      <c r="R3887" s="21" t="s">
        <v>40</v>
      </c>
      <c r="S3887" s="3">
        <v>4</v>
      </c>
      <c r="T3887" s="37"/>
      <c r="U3887" s="21" t="s">
        <v>18</v>
      </c>
      <c r="V3887" s="21" t="str">
        <f>VLOOKUP(P3887,'Customer List'!B:C,2,)</f>
        <v>Pune</v>
      </c>
      <c r="W3887" s="38"/>
      <c r="X3887" s="30">
        <v>45966</v>
      </c>
      <c r="Y3887" s="21">
        <f t="shared" si="405"/>
        <v>4</v>
      </c>
      <c r="Z3887" s="21" t="str">
        <f t="shared" si="406"/>
        <v>Saturday</v>
      </c>
      <c r="AA3887" s="21" t="str">
        <f t="shared" si="407"/>
        <v>Wednesday</v>
      </c>
      <c r="AB3887" s="21" t="str">
        <f>VLOOKUP(U3887,'Currency Sheet'!A:C,3,)</f>
        <v>DOLLAR</v>
      </c>
      <c r="AC3887" s="42" t="str">
        <f>VLOOKUP(P3887,'Customer List'!B:D,3,)</f>
        <v>OutStation</v>
      </c>
    </row>
    <row r="3888" spans="1:29" x14ac:dyDescent="0.25">
      <c r="A3888" s="21">
        <v>3887</v>
      </c>
      <c r="B3888" s="21" t="s">
        <v>5562</v>
      </c>
      <c r="C3888" s="30">
        <v>45954</v>
      </c>
      <c r="D3888" s="30">
        <v>45960</v>
      </c>
      <c r="E3888" s="47">
        <v>175.8</v>
      </c>
      <c r="F3888" s="47">
        <f t="shared" si="402"/>
        <v>15470.400000000001</v>
      </c>
      <c r="G3888" s="48">
        <f t="shared" si="403"/>
        <v>15470.400000000001</v>
      </c>
      <c r="H3888" s="21">
        <v>104506</v>
      </c>
      <c r="I3888" s="21" t="s">
        <v>5166</v>
      </c>
      <c r="J3888" s="21">
        <v>1</v>
      </c>
      <c r="K3888" s="21">
        <v>1</v>
      </c>
      <c r="L3888" s="21">
        <f t="shared" si="404"/>
        <v>0</v>
      </c>
      <c r="M3888" s="21" t="s">
        <v>5694</v>
      </c>
      <c r="N3888" s="30">
        <v>45961</v>
      </c>
      <c r="O3888" s="48">
        <v>23103.05</v>
      </c>
      <c r="P3888" s="21" t="s">
        <v>16</v>
      </c>
      <c r="Q3888" s="21" t="s">
        <v>5960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05"/>
        <v>0</v>
      </c>
      <c r="Z3888" s="21" t="str">
        <f t="shared" si="406"/>
        <v>Friday</v>
      </c>
      <c r="AA3888" s="21" t="str">
        <f t="shared" si="407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3888</v>
      </c>
      <c r="B3889" s="21" t="s">
        <v>5562</v>
      </c>
      <c r="C3889" s="30">
        <v>45954</v>
      </c>
      <c r="D3889" s="30">
        <v>45960</v>
      </c>
      <c r="E3889" s="47">
        <v>193.8</v>
      </c>
      <c r="F3889" s="47">
        <f t="shared" si="402"/>
        <v>17054.400000000001</v>
      </c>
      <c r="G3889" s="48">
        <f t="shared" si="403"/>
        <v>17054.400000000001</v>
      </c>
      <c r="H3889" s="21">
        <v>108748</v>
      </c>
      <c r="I3889" s="21" t="s">
        <v>5533</v>
      </c>
      <c r="J3889" s="21">
        <v>1</v>
      </c>
      <c r="K3889" s="21">
        <v>1</v>
      </c>
      <c r="L3889" s="21">
        <f t="shared" si="404"/>
        <v>0</v>
      </c>
      <c r="M3889" s="21" t="s">
        <v>5694</v>
      </c>
      <c r="N3889" s="30">
        <v>45961</v>
      </c>
      <c r="O3889" s="48">
        <v>25468.55</v>
      </c>
      <c r="P3889" s="21" t="s">
        <v>16</v>
      </c>
      <c r="Q3889" s="21" t="s">
        <v>5960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05"/>
        <v>0</v>
      </c>
      <c r="Z3889" s="21" t="str">
        <f t="shared" si="406"/>
        <v>Friday</v>
      </c>
      <c r="AA3889" s="21" t="str">
        <f t="shared" si="407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3889</v>
      </c>
      <c r="B3890" s="21" t="s">
        <v>5562</v>
      </c>
      <c r="C3890" s="30">
        <v>45954</v>
      </c>
      <c r="D3890" s="30">
        <v>45960</v>
      </c>
      <c r="E3890" s="47">
        <v>66</v>
      </c>
      <c r="F3890" s="47">
        <f t="shared" si="402"/>
        <v>5808</v>
      </c>
      <c r="G3890" s="48">
        <f t="shared" si="403"/>
        <v>5808</v>
      </c>
      <c r="H3890" s="21">
        <v>119307</v>
      </c>
      <c r="I3890" s="21" t="s">
        <v>5534</v>
      </c>
      <c r="J3890" s="21">
        <v>1</v>
      </c>
      <c r="K3890" s="21">
        <v>1</v>
      </c>
      <c r="L3890" s="21">
        <f t="shared" si="404"/>
        <v>0</v>
      </c>
      <c r="M3890" s="21" t="s">
        <v>5596</v>
      </c>
      <c r="N3890" s="30">
        <v>45962</v>
      </c>
      <c r="O3890" s="48">
        <v>10230</v>
      </c>
      <c r="P3890" s="21" t="s">
        <v>621</v>
      </c>
      <c r="Q3890" s="21">
        <v>58157688982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Hyderabad</v>
      </c>
      <c r="W3890" s="38"/>
      <c r="X3890" s="30">
        <v>45964</v>
      </c>
      <c r="Y3890" s="21">
        <f t="shared" si="405"/>
        <v>2</v>
      </c>
      <c r="Z3890" s="21" t="str">
        <f t="shared" si="406"/>
        <v>Saturday</v>
      </c>
      <c r="AA3890" s="21" t="str">
        <f t="shared" si="407"/>
        <v>Monday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x14ac:dyDescent="0.25">
      <c r="A3891" s="21">
        <v>3890</v>
      </c>
      <c r="B3891" s="21" t="s">
        <v>5562</v>
      </c>
      <c r="C3891" s="30">
        <v>45954</v>
      </c>
      <c r="D3891" s="30">
        <v>45960</v>
      </c>
      <c r="E3891" s="47">
        <v>222</v>
      </c>
      <c r="F3891" s="47">
        <f t="shared" si="402"/>
        <v>19536</v>
      </c>
      <c r="G3891" s="48">
        <f t="shared" si="403"/>
        <v>19536</v>
      </c>
      <c r="H3891" s="21">
        <v>123146</v>
      </c>
      <c r="I3891" s="21" t="s">
        <v>4761</v>
      </c>
      <c r="J3891" s="21">
        <v>1</v>
      </c>
      <c r="K3891" s="21">
        <v>1</v>
      </c>
      <c r="L3891" s="21">
        <f t="shared" si="404"/>
        <v>0</v>
      </c>
      <c r="M3891" s="21" t="s">
        <v>5694</v>
      </c>
      <c r="N3891" s="30">
        <v>45961</v>
      </c>
      <c r="O3891" s="48">
        <v>29174.5</v>
      </c>
      <c r="P3891" s="21" t="s">
        <v>16</v>
      </c>
      <c r="Q3891" s="21" t="s">
        <v>5960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ref="X3891:X3899" si="409">IF(OR(R3891 = "PRIYANKA MADAM", R3891 = "DEEPAK", R3891 = "PORTER"),N3891,"")</f>
        <v>45961</v>
      </c>
      <c r="Y3891" s="21">
        <f t="shared" si="405"/>
        <v>0</v>
      </c>
      <c r="Z3891" s="21" t="str">
        <f t="shared" si="406"/>
        <v>Friday</v>
      </c>
      <c r="AA3891" s="21" t="str">
        <f t="shared" si="407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3891</v>
      </c>
      <c r="B3892" s="21" t="s">
        <v>5562</v>
      </c>
      <c r="C3892" s="30">
        <v>45954</v>
      </c>
      <c r="D3892" s="30">
        <v>45960</v>
      </c>
      <c r="E3892" s="47">
        <v>63</v>
      </c>
      <c r="F3892" s="47">
        <f t="shared" si="402"/>
        <v>5544</v>
      </c>
      <c r="G3892" s="48">
        <f t="shared" si="403"/>
        <v>5544</v>
      </c>
      <c r="H3892" s="21">
        <v>127611</v>
      </c>
      <c r="I3892" s="21" t="s">
        <v>5172</v>
      </c>
      <c r="J3892" s="21">
        <v>1</v>
      </c>
      <c r="K3892" s="21">
        <v>1</v>
      </c>
      <c r="L3892" s="21">
        <f t="shared" si="404"/>
        <v>0</v>
      </c>
      <c r="M3892" s="21" t="s">
        <v>5613</v>
      </c>
      <c r="N3892" s="30">
        <v>45961</v>
      </c>
      <c r="O3892" s="48">
        <v>15461</v>
      </c>
      <c r="P3892" s="21" t="s">
        <v>30</v>
      </c>
      <c r="Q3892" s="21" t="s">
        <v>2070</v>
      </c>
      <c r="R3892" s="21" t="s">
        <v>847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9"/>
        <v>45961</v>
      </c>
      <c r="Y3892" s="21">
        <f t="shared" si="405"/>
        <v>0</v>
      </c>
      <c r="Z3892" s="21" t="str">
        <f t="shared" si="406"/>
        <v>Friday</v>
      </c>
      <c r="AA3892" s="21" t="str">
        <f t="shared" si="407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3892</v>
      </c>
      <c r="B3893" s="21" t="s">
        <v>5562</v>
      </c>
      <c r="C3893" s="30">
        <v>45954</v>
      </c>
      <c r="D3893" s="30">
        <v>45960</v>
      </c>
      <c r="E3893" s="47">
        <v>207.9</v>
      </c>
      <c r="F3893" s="47">
        <f t="shared" si="402"/>
        <v>18295.2</v>
      </c>
      <c r="G3893" s="48">
        <f t="shared" si="403"/>
        <v>36590.400000000001</v>
      </c>
      <c r="H3893" s="21">
        <v>127641</v>
      </c>
      <c r="I3893" s="21" t="s">
        <v>5172</v>
      </c>
      <c r="J3893" s="21">
        <v>2</v>
      </c>
      <c r="K3893" s="21">
        <v>2</v>
      </c>
      <c r="L3893" s="21">
        <f t="shared" si="404"/>
        <v>0</v>
      </c>
      <c r="M3893" s="21" t="s">
        <v>5694</v>
      </c>
      <c r="N3893" s="30">
        <v>45961</v>
      </c>
      <c r="O3893" s="48">
        <v>46836</v>
      </c>
      <c r="P3893" s="21" t="s">
        <v>16</v>
      </c>
      <c r="Q3893" s="21" t="s">
        <v>5960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9"/>
        <v>45961</v>
      </c>
      <c r="Y3893" s="21">
        <f t="shared" si="405"/>
        <v>0</v>
      </c>
      <c r="Z3893" s="21" t="str">
        <f t="shared" si="406"/>
        <v>Friday</v>
      </c>
      <c r="AA3893" s="21" t="str">
        <f t="shared" si="407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3893</v>
      </c>
      <c r="B3894" s="21" t="s">
        <v>5562</v>
      </c>
      <c r="C3894" s="30">
        <v>45954</v>
      </c>
      <c r="D3894" s="30">
        <v>45960</v>
      </c>
      <c r="E3894" s="47">
        <v>312.2</v>
      </c>
      <c r="F3894" s="47">
        <f t="shared" si="402"/>
        <v>27473.599999999999</v>
      </c>
      <c r="G3894" s="48">
        <f t="shared" si="403"/>
        <v>54947.199999999997</v>
      </c>
      <c r="H3894" s="21">
        <v>500346</v>
      </c>
      <c r="I3894" s="21" t="s">
        <v>5079</v>
      </c>
      <c r="J3894" s="21">
        <v>2</v>
      </c>
      <c r="K3894" s="21">
        <v>2</v>
      </c>
      <c r="L3894" s="21">
        <f t="shared" si="404"/>
        <v>0</v>
      </c>
      <c r="M3894" s="21" t="s">
        <v>5683</v>
      </c>
      <c r="N3894" s="30">
        <v>45964</v>
      </c>
      <c r="O3894" s="48">
        <v>0</v>
      </c>
      <c r="P3894" s="21" t="s">
        <v>625</v>
      </c>
      <c r="Q3894" s="21" t="s">
        <v>2070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9"/>
        <v>45964</v>
      </c>
      <c r="Y3894" s="21">
        <f t="shared" si="405"/>
        <v>0</v>
      </c>
      <c r="Z3894" s="21" t="str">
        <f t="shared" si="406"/>
        <v>Monday</v>
      </c>
      <c r="AA3894" s="21" t="str">
        <f t="shared" si="407"/>
        <v>Monday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3894</v>
      </c>
      <c r="B3895" s="21" t="s">
        <v>5562</v>
      </c>
      <c r="C3895" s="30">
        <v>45954</v>
      </c>
      <c r="D3895" s="30">
        <v>45960</v>
      </c>
      <c r="E3895" s="47">
        <v>126.60000000000001</v>
      </c>
      <c r="F3895" s="47">
        <f t="shared" si="402"/>
        <v>11140.800000000001</v>
      </c>
      <c r="G3895" s="48">
        <f t="shared" si="403"/>
        <v>22281.600000000002</v>
      </c>
      <c r="H3895" s="21">
        <v>152316</v>
      </c>
      <c r="I3895" s="21" t="s">
        <v>5160</v>
      </c>
      <c r="J3895" s="21">
        <v>2</v>
      </c>
      <c r="K3895" s="21">
        <v>2</v>
      </c>
      <c r="L3895" s="21">
        <f t="shared" si="404"/>
        <v>0</v>
      </c>
      <c r="M3895" s="21" t="s">
        <v>5694</v>
      </c>
      <c r="N3895" s="30">
        <v>45961</v>
      </c>
      <c r="O3895" s="48">
        <v>33274.699999999997</v>
      </c>
      <c r="P3895" s="21" t="s">
        <v>16</v>
      </c>
      <c r="Q3895" s="21" t="s">
        <v>5960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9"/>
        <v>45961</v>
      </c>
      <c r="Y3895" s="21">
        <f t="shared" si="405"/>
        <v>0</v>
      </c>
      <c r="Z3895" s="21" t="str">
        <f t="shared" si="406"/>
        <v>Friday</v>
      </c>
      <c r="AA3895" s="21" t="str">
        <f t="shared" si="407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3895</v>
      </c>
      <c r="B3896" s="21" t="s">
        <v>5562</v>
      </c>
      <c r="C3896" s="30">
        <v>45954</v>
      </c>
      <c r="D3896" s="30">
        <v>45960</v>
      </c>
      <c r="E3896" s="47">
        <v>126.60000000000001</v>
      </c>
      <c r="F3896" s="47">
        <f t="shared" si="402"/>
        <v>11140.800000000001</v>
      </c>
      <c r="G3896" s="48">
        <f t="shared" si="403"/>
        <v>11140.800000000001</v>
      </c>
      <c r="H3896" s="21">
        <v>152316</v>
      </c>
      <c r="I3896" s="21" t="s">
        <v>5160</v>
      </c>
      <c r="J3896" s="21">
        <v>1</v>
      </c>
      <c r="K3896" s="21">
        <v>1</v>
      </c>
      <c r="L3896" s="21">
        <f t="shared" si="404"/>
        <v>0</v>
      </c>
      <c r="M3896" s="21" t="s">
        <v>5694</v>
      </c>
      <c r="N3896" s="30">
        <v>45961</v>
      </c>
      <c r="O3896" s="48">
        <v>0</v>
      </c>
      <c r="P3896" s="21" t="s">
        <v>16</v>
      </c>
      <c r="Q3896" s="21" t="s">
        <v>2070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09"/>
        <v>45961</v>
      </c>
      <c r="Y3896" s="21">
        <f t="shared" si="405"/>
        <v>0</v>
      </c>
      <c r="Z3896" s="21" t="str">
        <f t="shared" si="406"/>
        <v>Friday</v>
      </c>
      <c r="AA3896" s="21" t="str">
        <f t="shared" si="407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3896</v>
      </c>
      <c r="B3897" s="21" t="s">
        <v>5562</v>
      </c>
      <c r="C3897" s="30">
        <v>45954</v>
      </c>
      <c r="D3897" s="30">
        <v>45960</v>
      </c>
      <c r="E3897" s="47">
        <v>189</v>
      </c>
      <c r="F3897" s="47">
        <f t="shared" si="402"/>
        <v>16632</v>
      </c>
      <c r="G3897" s="48">
        <f t="shared" si="403"/>
        <v>16632</v>
      </c>
      <c r="H3897" s="21">
        <v>152423</v>
      </c>
      <c r="I3897" s="21" t="s">
        <v>5167</v>
      </c>
      <c r="J3897" s="21">
        <v>1</v>
      </c>
      <c r="K3897" s="21">
        <v>1</v>
      </c>
      <c r="L3897" s="21">
        <f t="shared" si="404"/>
        <v>0</v>
      </c>
      <c r="M3897" s="21" t="s">
        <v>5694</v>
      </c>
      <c r="N3897" s="30">
        <v>45961</v>
      </c>
      <c r="O3897" s="48">
        <v>21289.5</v>
      </c>
      <c r="P3897" s="21" t="s">
        <v>16</v>
      </c>
      <c r="Q3897" s="21" t="s">
        <v>5960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09"/>
        <v>45961</v>
      </c>
      <c r="Y3897" s="21">
        <f t="shared" si="405"/>
        <v>0</v>
      </c>
      <c r="Z3897" s="21" t="str">
        <f t="shared" si="406"/>
        <v>Friday</v>
      </c>
      <c r="AA3897" s="21" t="str">
        <f t="shared" si="407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3897</v>
      </c>
      <c r="B3898" s="21" t="s">
        <v>5562</v>
      </c>
      <c r="C3898" s="30">
        <v>45954</v>
      </c>
      <c r="D3898" s="30">
        <v>45960</v>
      </c>
      <c r="E3898" s="47">
        <v>236.6</v>
      </c>
      <c r="F3898" s="47">
        <f t="shared" si="402"/>
        <v>20820.8</v>
      </c>
      <c r="G3898" s="48">
        <f t="shared" si="403"/>
        <v>20820.8</v>
      </c>
      <c r="H3898" s="21">
        <v>155545</v>
      </c>
      <c r="I3898" s="21" t="s">
        <v>5176</v>
      </c>
      <c r="J3898" s="21">
        <v>1</v>
      </c>
      <c r="K3898" s="21">
        <v>1</v>
      </c>
      <c r="L3898" s="21">
        <f t="shared" si="404"/>
        <v>0</v>
      </c>
      <c r="M3898" s="21" t="s">
        <v>5694</v>
      </c>
      <c r="N3898" s="30">
        <v>45961</v>
      </c>
      <c r="O3898" s="48">
        <v>26651.3</v>
      </c>
      <c r="P3898" s="21" t="s">
        <v>16</v>
      </c>
      <c r="Q3898" s="21" t="s">
        <v>5960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09"/>
        <v>45961</v>
      </c>
      <c r="Y3898" s="21">
        <f t="shared" si="405"/>
        <v>0</v>
      </c>
      <c r="Z3898" s="21" t="str">
        <f t="shared" si="406"/>
        <v>Friday</v>
      </c>
      <c r="AA3898" s="21" t="str">
        <f t="shared" si="407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3898</v>
      </c>
      <c r="B3899" s="21" t="s">
        <v>5562</v>
      </c>
      <c r="C3899" s="30">
        <v>45954</v>
      </c>
      <c r="D3899" s="30">
        <v>45960</v>
      </c>
      <c r="E3899" s="47">
        <v>30</v>
      </c>
      <c r="F3899" s="47">
        <f t="shared" si="402"/>
        <v>2640</v>
      </c>
      <c r="G3899" s="48">
        <f t="shared" si="403"/>
        <v>2640</v>
      </c>
      <c r="H3899" s="21">
        <v>300406</v>
      </c>
      <c r="I3899" s="21" t="s">
        <v>4768</v>
      </c>
      <c r="J3899" s="21">
        <v>1</v>
      </c>
      <c r="K3899" s="21">
        <v>1</v>
      </c>
      <c r="L3899" s="21">
        <f t="shared" si="404"/>
        <v>0</v>
      </c>
      <c r="M3899" s="21" t="s">
        <v>5565</v>
      </c>
      <c r="N3899" s="30">
        <v>45961</v>
      </c>
      <c r="O3899" s="48">
        <v>0</v>
      </c>
      <c r="P3899" s="21" t="s">
        <v>625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09"/>
        <v>45961</v>
      </c>
      <c r="Y3899" s="21">
        <f t="shared" si="405"/>
        <v>0</v>
      </c>
      <c r="Z3899" s="21" t="str">
        <f t="shared" si="406"/>
        <v>Friday</v>
      </c>
      <c r="AA3899" s="21" t="str">
        <f t="shared" si="407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3899</v>
      </c>
      <c r="B3900" s="21" t="s">
        <v>5562</v>
      </c>
      <c r="C3900" s="30">
        <v>45954</v>
      </c>
      <c r="D3900" s="30">
        <v>45960</v>
      </c>
      <c r="E3900" s="47">
        <v>160.80000000000001</v>
      </c>
      <c r="F3900" s="47">
        <f t="shared" si="402"/>
        <v>14150.400000000001</v>
      </c>
      <c r="G3900" s="48">
        <f t="shared" si="403"/>
        <v>28300.800000000003</v>
      </c>
      <c r="H3900" s="21">
        <v>301028</v>
      </c>
      <c r="I3900" s="21" t="s">
        <v>4769</v>
      </c>
      <c r="J3900" s="21">
        <v>2</v>
      </c>
      <c r="K3900" s="21">
        <v>2</v>
      </c>
      <c r="L3900" s="21">
        <f t="shared" si="404"/>
        <v>0</v>
      </c>
      <c r="M3900" s="21" t="s">
        <v>5647</v>
      </c>
      <c r="N3900" s="30">
        <v>45962</v>
      </c>
      <c r="O3900" s="48">
        <v>49848</v>
      </c>
      <c r="P3900" s="21" t="s">
        <v>2201</v>
      </c>
      <c r="Q3900" s="21">
        <v>58157690846</v>
      </c>
      <c r="R3900" s="21" t="s">
        <v>40</v>
      </c>
      <c r="S3900" s="3">
        <v>4</v>
      </c>
      <c r="T3900" s="37"/>
      <c r="U3900" s="21" t="s">
        <v>18</v>
      </c>
      <c r="V3900" s="21" t="str">
        <f>VLOOKUP(P3900,'Customer List'!B:C,2,)</f>
        <v>ASSAM</v>
      </c>
      <c r="W3900" s="38"/>
      <c r="X3900" s="30">
        <v>45964</v>
      </c>
      <c r="Y3900" s="21">
        <f t="shared" si="405"/>
        <v>2</v>
      </c>
      <c r="Z3900" s="21" t="str">
        <f t="shared" si="406"/>
        <v>Saturday</v>
      </c>
      <c r="AA3900" s="21" t="str">
        <f t="shared" si="407"/>
        <v>Monday</v>
      </c>
      <c r="AB3900" s="21" t="str">
        <f>VLOOKUP(U3900,'Currency Sheet'!A:C,3,)</f>
        <v>DOLLAR</v>
      </c>
      <c r="AC3900" s="42" t="str">
        <f>VLOOKUP(P3900,'Customer List'!B:D,3,)</f>
        <v>OutStation</v>
      </c>
    </row>
    <row r="3901" spans="1:29" x14ac:dyDescent="0.25">
      <c r="A3901" s="21">
        <v>3900</v>
      </c>
      <c r="B3901" s="21" t="s">
        <v>5562</v>
      </c>
      <c r="C3901" s="30">
        <v>45954</v>
      </c>
      <c r="D3901" s="30">
        <v>45960</v>
      </c>
      <c r="E3901" s="47">
        <v>304.5</v>
      </c>
      <c r="F3901" s="47">
        <f t="shared" si="402"/>
        <v>26796</v>
      </c>
      <c r="G3901" s="48">
        <f t="shared" si="403"/>
        <v>26796</v>
      </c>
      <c r="H3901" s="21">
        <v>301334</v>
      </c>
      <c r="I3901" s="21" t="s">
        <v>5178</v>
      </c>
      <c r="J3901" s="21">
        <v>1</v>
      </c>
      <c r="K3901" s="21">
        <v>1</v>
      </c>
      <c r="L3901" s="21">
        <f t="shared" si="404"/>
        <v>0</v>
      </c>
      <c r="M3901" s="21" t="s">
        <v>5597</v>
      </c>
      <c r="N3901" s="30">
        <v>45962</v>
      </c>
      <c r="O3901" s="48">
        <v>40455</v>
      </c>
      <c r="P3901" s="21" t="s">
        <v>621</v>
      </c>
      <c r="Q3901" s="21">
        <v>58157688982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Hyderabad</v>
      </c>
      <c r="W3901" s="38"/>
      <c r="X3901" s="30">
        <v>45964</v>
      </c>
      <c r="Y3901" s="21">
        <f t="shared" si="405"/>
        <v>2</v>
      </c>
      <c r="Z3901" s="21" t="str">
        <f t="shared" si="406"/>
        <v>Saturday</v>
      </c>
      <c r="AA3901" s="21" t="str">
        <f t="shared" si="407"/>
        <v>Monday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3901</v>
      </c>
      <c r="B3902" s="21" t="s">
        <v>5562</v>
      </c>
      <c r="C3902" s="30">
        <v>45954</v>
      </c>
      <c r="D3902" s="30">
        <v>45960</v>
      </c>
      <c r="E3902" s="47">
        <v>61.8</v>
      </c>
      <c r="F3902" s="47">
        <f t="shared" si="402"/>
        <v>5438.4</v>
      </c>
      <c r="G3902" s="48">
        <f t="shared" si="403"/>
        <v>5438.4</v>
      </c>
      <c r="H3902" s="21">
        <v>302206</v>
      </c>
      <c r="I3902" s="21" t="s">
        <v>4770</v>
      </c>
      <c r="J3902" s="21">
        <v>1</v>
      </c>
      <c r="K3902" s="21">
        <v>1</v>
      </c>
      <c r="L3902" s="21">
        <f t="shared" si="404"/>
        <v>0</v>
      </c>
      <c r="M3902" s="21" t="s">
        <v>5565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05"/>
        <v>0</v>
      </c>
      <c r="Z3902" s="21" t="str">
        <f t="shared" si="406"/>
        <v>Friday</v>
      </c>
      <c r="AA3902" s="21" t="str">
        <f t="shared" si="407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3902</v>
      </c>
      <c r="B3903" s="21" t="s">
        <v>5562</v>
      </c>
      <c r="C3903" s="30">
        <v>45954</v>
      </c>
      <c r="D3903" s="30">
        <v>45960</v>
      </c>
      <c r="E3903" s="47">
        <v>85.8</v>
      </c>
      <c r="F3903" s="47">
        <f t="shared" si="402"/>
        <v>7550.4</v>
      </c>
      <c r="G3903" s="48">
        <f t="shared" si="403"/>
        <v>7550.4</v>
      </c>
      <c r="H3903" s="21">
        <v>302347</v>
      </c>
      <c r="I3903" s="21" t="s">
        <v>5376</v>
      </c>
      <c r="J3903" s="21">
        <v>1</v>
      </c>
      <c r="K3903" s="21">
        <v>1</v>
      </c>
      <c r="L3903" s="21">
        <f t="shared" si="404"/>
        <v>0</v>
      </c>
      <c r="M3903" s="21" t="s">
        <v>5616</v>
      </c>
      <c r="N3903" s="30">
        <v>45962</v>
      </c>
      <c r="O3903" s="48">
        <v>15515.5</v>
      </c>
      <c r="P3903" s="21" t="s">
        <v>194</v>
      </c>
      <c r="Q3903" s="21">
        <v>58157689085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Kanpur</v>
      </c>
      <c r="W3903" s="38"/>
      <c r="X3903" s="30">
        <v>45965</v>
      </c>
      <c r="Y3903" s="21">
        <f t="shared" si="405"/>
        <v>3</v>
      </c>
      <c r="Z3903" s="21" t="str">
        <f t="shared" si="406"/>
        <v>Saturday</v>
      </c>
      <c r="AA3903" s="21" t="str">
        <f t="shared" si="407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x14ac:dyDescent="0.25">
      <c r="A3904" s="21">
        <v>3903</v>
      </c>
      <c r="B3904" s="21" t="s">
        <v>5562</v>
      </c>
      <c r="C3904" s="30">
        <v>45954</v>
      </c>
      <c r="D3904" s="30">
        <v>45960</v>
      </c>
      <c r="E3904" s="47">
        <v>191.1</v>
      </c>
      <c r="F3904" s="47">
        <f t="shared" si="402"/>
        <v>16816.8</v>
      </c>
      <c r="G3904" s="48">
        <f t="shared" si="403"/>
        <v>33633.599999999999</v>
      </c>
      <c r="H3904" s="21">
        <v>506349</v>
      </c>
      <c r="I3904" s="21" t="s">
        <v>4826</v>
      </c>
      <c r="J3904" s="21">
        <v>2</v>
      </c>
      <c r="K3904" s="21">
        <v>2</v>
      </c>
      <c r="L3904" s="21">
        <f t="shared" si="404"/>
        <v>0</v>
      </c>
      <c r="M3904" s="21" t="s">
        <v>5568</v>
      </c>
      <c r="N3904" s="30">
        <v>45961</v>
      </c>
      <c r="O3904" s="48">
        <v>0</v>
      </c>
      <c r="P3904" s="21" t="s">
        <v>625</v>
      </c>
      <c r="Q3904" s="21" t="s">
        <v>2070</v>
      </c>
      <c r="R3904" s="21" t="s">
        <v>637</v>
      </c>
      <c r="S3904" s="3">
        <v>4</v>
      </c>
      <c r="T3904" s="37" t="s">
        <v>5570</v>
      </c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405"/>
        <v>0</v>
      </c>
      <c r="Z3904" s="21" t="str">
        <f t="shared" si="406"/>
        <v>Friday</v>
      </c>
      <c r="AA3904" s="21" t="str">
        <f t="shared" si="407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x14ac:dyDescent="0.25">
      <c r="A3905" s="21">
        <v>3904</v>
      </c>
      <c r="B3905" s="21" t="s">
        <v>5562</v>
      </c>
      <c r="C3905" s="30">
        <v>45954</v>
      </c>
      <c r="D3905" s="30">
        <v>45960</v>
      </c>
      <c r="E3905" s="47">
        <v>88.2</v>
      </c>
      <c r="F3905" s="47">
        <f t="shared" si="402"/>
        <v>7761.6</v>
      </c>
      <c r="G3905" s="48">
        <f t="shared" si="403"/>
        <v>7761.6</v>
      </c>
      <c r="H3905" s="21">
        <v>306014</v>
      </c>
      <c r="I3905" s="21" t="s">
        <v>5535</v>
      </c>
      <c r="J3905" s="21">
        <v>1</v>
      </c>
      <c r="K3905" s="21">
        <v>1</v>
      </c>
      <c r="L3905" s="21">
        <f t="shared" si="404"/>
        <v>0</v>
      </c>
      <c r="M3905" s="21" t="s">
        <v>5565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05"/>
        <v>0</v>
      </c>
      <c r="Z3905" s="21" t="str">
        <f t="shared" si="406"/>
        <v>Friday</v>
      </c>
      <c r="AA3905" s="21" t="str">
        <f t="shared" si="407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x14ac:dyDescent="0.25">
      <c r="A3906" s="21">
        <v>3905</v>
      </c>
      <c r="B3906" s="21" t="s">
        <v>5562</v>
      </c>
      <c r="C3906" s="30">
        <v>45954</v>
      </c>
      <c r="D3906" s="30">
        <v>45960</v>
      </c>
      <c r="E3906" s="47">
        <v>281.39999999999998</v>
      </c>
      <c r="F3906" s="47">
        <f t="shared" si="402"/>
        <v>24763.199999999997</v>
      </c>
      <c r="G3906" s="48">
        <f t="shared" si="403"/>
        <v>49526.399999999994</v>
      </c>
      <c r="H3906" s="21">
        <v>506538</v>
      </c>
      <c r="I3906" s="21" t="s">
        <v>5080</v>
      </c>
      <c r="J3906" s="21">
        <v>2</v>
      </c>
      <c r="K3906" s="21">
        <v>2</v>
      </c>
      <c r="L3906" s="21">
        <f t="shared" si="404"/>
        <v>0</v>
      </c>
      <c r="M3906" s="21" t="s">
        <v>5683</v>
      </c>
      <c r="N3906" s="30">
        <v>45964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45964</v>
      </c>
      <c r="Y3906" s="21">
        <f t="shared" si="405"/>
        <v>0</v>
      </c>
      <c r="Z3906" s="21" t="str">
        <f t="shared" si="406"/>
        <v>Monday</v>
      </c>
      <c r="AA3906" s="21" t="str">
        <f t="shared" si="407"/>
        <v>Monday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3906</v>
      </c>
      <c r="B3907" s="21" t="s">
        <v>5562</v>
      </c>
      <c r="C3907" s="30">
        <v>45954</v>
      </c>
      <c r="D3907" s="30">
        <v>45960</v>
      </c>
      <c r="E3907" s="47">
        <v>175.2</v>
      </c>
      <c r="F3907" s="47">
        <f t="shared" si="402"/>
        <v>15417.599999999999</v>
      </c>
      <c r="G3907" s="48">
        <f t="shared" si="403"/>
        <v>30835.199999999997</v>
      </c>
      <c r="H3907" s="21">
        <v>307618</v>
      </c>
      <c r="I3907" s="21" t="s">
        <v>4777</v>
      </c>
      <c r="J3907" s="21">
        <v>2</v>
      </c>
      <c r="K3907" s="21">
        <v>2</v>
      </c>
      <c r="L3907" s="21">
        <f t="shared" si="404"/>
        <v>0</v>
      </c>
      <c r="M3907" s="21" t="s">
        <v>5655</v>
      </c>
      <c r="N3907" s="30">
        <v>45962</v>
      </c>
      <c r="O3907" s="48">
        <v>63364</v>
      </c>
      <c r="P3907" s="21" t="s">
        <v>37</v>
      </c>
      <c r="Q3907" s="21">
        <v>58157691922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45965</v>
      </c>
      <c r="Y3907" s="21">
        <f t="shared" si="405"/>
        <v>3</v>
      </c>
      <c r="Z3907" s="21" t="str">
        <f t="shared" si="406"/>
        <v>Saturday</v>
      </c>
      <c r="AA3907" s="21" t="str">
        <f t="shared" si="407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3907</v>
      </c>
      <c r="B3908" s="21" t="s">
        <v>5562</v>
      </c>
      <c r="C3908" s="30">
        <v>45954</v>
      </c>
      <c r="D3908" s="30">
        <v>45960</v>
      </c>
      <c r="E3908" s="47">
        <v>191.1</v>
      </c>
      <c r="F3908" s="47">
        <f t="shared" ref="F3908:F3971" si="410">IF(AB3908="DOLLAR",E3908*88,E3908)</f>
        <v>16816.8</v>
      </c>
      <c r="G3908" s="48">
        <f t="shared" ref="G3908:G3971" si="411">F3908*J3908</f>
        <v>16816.8</v>
      </c>
      <c r="H3908" s="21">
        <v>103246</v>
      </c>
      <c r="I3908" s="21" t="s">
        <v>5531</v>
      </c>
      <c r="J3908" s="21">
        <v>1</v>
      </c>
      <c r="K3908" s="21">
        <v>1</v>
      </c>
      <c r="L3908" s="21">
        <f t="shared" ref="L3908:L3971" si="412">J3908-K3908</f>
        <v>0</v>
      </c>
      <c r="M3908" s="21" t="s">
        <v>5568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ref="Y3908:Y3971" si="413">IF(X3908="", "", X3908-N3908)</f>
        <v>0</v>
      </c>
      <c r="Z3908" s="21" t="str">
        <f t="shared" ref="Z3908:Z3971" si="414">IF(N3908="", "", TEXT(N3908, "dddd"))</f>
        <v>Friday</v>
      </c>
      <c r="AA3908" s="21" t="str">
        <f t="shared" ref="AA3908:AA3971" si="415">IF(X3908="", "", TEXT(X3908, "dddd"))</f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3908</v>
      </c>
      <c r="B3909" s="21" t="s">
        <v>5562</v>
      </c>
      <c r="C3909" s="30">
        <v>45954</v>
      </c>
      <c r="D3909" s="30">
        <v>45960</v>
      </c>
      <c r="E3909" s="47">
        <v>298.89999999999998</v>
      </c>
      <c r="F3909" s="47">
        <f t="shared" si="410"/>
        <v>26303.199999999997</v>
      </c>
      <c r="G3909" s="48">
        <f t="shared" si="411"/>
        <v>26303.199999999997</v>
      </c>
      <c r="H3909" s="21">
        <v>304236</v>
      </c>
      <c r="I3909" s="21" t="s">
        <v>5380</v>
      </c>
      <c r="J3909" s="21">
        <v>1</v>
      </c>
      <c r="K3909" s="21">
        <v>1</v>
      </c>
      <c r="L3909" s="21">
        <f t="shared" si="412"/>
        <v>0</v>
      </c>
      <c r="M3909" s="21" t="s">
        <v>5688</v>
      </c>
      <c r="N3909" s="30">
        <v>45964</v>
      </c>
      <c r="O3909" s="48">
        <v>58242.8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13"/>
        <v>0</v>
      </c>
      <c r="Z3909" s="21" t="str">
        <f t="shared" si="414"/>
        <v>Monday</v>
      </c>
      <c r="AA3909" s="21" t="str">
        <f t="shared" si="415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3909</v>
      </c>
      <c r="B3910" s="21" t="s">
        <v>5562</v>
      </c>
      <c r="C3910" s="30">
        <v>45954</v>
      </c>
      <c r="D3910" s="30">
        <v>45960</v>
      </c>
      <c r="E3910" s="47">
        <v>222</v>
      </c>
      <c r="F3910" s="47">
        <f t="shared" si="410"/>
        <v>19536</v>
      </c>
      <c r="G3910" s="48">
        <f t="shared" si="411"/>
        <v>19536</v>
      </c>
      <c r="H3910" s="21">
        <v>313226</v>
      </c>
      <c r="I3910" s="21" t="s">
        <v>5536</v>
      </c>
      <c r="J3910" s="21">
        <v>1</v>
      </c>
      <c r="K3910" s="21">
        <v>1</v>
      </c>
      <c r="L3910" s="21">
        <f t="shared" si="412"/>
        <v>0</v>
      </c>
      <c r="M3910" s="21" t="s">
        <v>5647</v>
      </c>
      <c r="N3910" s="30">
        <v>45962</v>
      </c>
      <c r="O3910" s="48">
        <v>34410</v>
      </c>
      <c r="P3910" s="21" t="s">
        <v>2201</v>
      </c>
      <c r="Q3910" s="21">
        <v>58157690846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ASSAM</v>
      </c>
      <c r="W3910" s="38"/>
      <c r="X3910" s="30">
        <v>45964</v>
      </c>
      <c r="Y3910" s="21">
        <f t="shared" si="413"/>
        <v>2</v>
      </c>
      <c r="Z3910" s="21" t="str">
        <f t="shared" si="414"/>
        <v>Saturday</v>
      </c>
      <c r="AA3910" s="21" t="str">
        <f t="shared" si="415"/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x14ac:dyDescent="0.25">
      <c r="A3911" s="21">
        <v>3910</v>
      </c>
      <c r="B3911" s="21" t="s">
        <v>5562</v>
      </c>
      <c r="C3911" s="30">
        <v>45954</v>
      </c>
      <c r="D3911" s="30">
        <v>45960</v>
      </c>
      <c r="E3911" s="47">
        <v>33</v>
      </c>
      <c r="F3911" s="47">
        <f t="shared" si="410"/>
        <v>2904</v>
      </c>
      <c r="G3911" s="48">
        <f t="shared" si="411"/>
        <v>2904</v>
      </c>
      <c r="H3911" s="21">
        <v>317306</v>
      </c>
      <c r="I3911" s="21" t="s">
        <v>4768</v>
      </c>
      <c r="J3911" s="21">
        <v>1</v>
      </c>
      <c r="K3911" s="21">
        <v>1</v>
      </c>
      <c r="L3911" s="21">
        <f t="shared" si="412"/>
        <v>0</v>
      </c>
      <c r="M3911" s="21" t="s">
        <v>5616</v>
      </c>
      <c r="N3911" s="30">
        <v>45962</v>
      </c>
      <c r="O3911" s="48">
        <v>5967.5</v>
      </c>
      <c r="P3911" s="21" t="s">
        <v>194</v>
      </c>
      <c r="Q3911" s="21">
        <v>58157689085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Kanpur</v>
      </c>
      <c r="W3911" s="38"/>
      <c r="X3911" s="30">
        <v>45965</v>
      </c>
      <c r="Y3911" s="21">
        <f t="shared" si="413"/>
        <v>3</v>
      </c>
      <c r="Z3911" s="21" t="str">
        <f t="shared" si="414"/>
        <v>Saturday</v>
      </c>
      <c r="AA3911" s="21" t="str">
        <f t="shared" si="415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3911</v>
      </c>
      <c r="B3912" s="21" t="s">
        <v>5562</v>
      </c>
      <c r="C3912" s="30">
        <v>45954</v>
      </c>
      <c r="D3912" s="30">
        <v>45960</v>
      </c>
      <c r="E3912" s="47">
        <v>39.6</v>
      </c>
      <c r="F3912" s="47">
        <f t="shared" si="410"/>
        <v>3484.8</v>
      </c>
      <c r="G3912" s="48">
        <f t="shared" si="411"/>
        <v>3484.8</v>
      </c>
      <c r="H3912" s="21">
        <v>317410</v>
      </c>
      <c r="I3912" s="21" t="s">
        <v>4779</v>
      </c>
      <c r="J3912" s="21">
        <v>1</v>
      </c>
      <c r="K3912" s="21">
        <v>1</v>
      </c>
      <c r="L3912" s="21">
        <f t="shared" si="412"/>
        <v>0</v>
      </c>
      <c r="M3912" s="21" t="s">
        <v>5565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13"/>
        <v>0</v>
      </c>
      <c r="Z3912" s="21" t="str">
        <f t="shared" si="414"/>
        <v>Friday</v>
      </c>
      <c r="AA3912" s="21" t="str">
        <f t="shared" si="415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3912</v>
      </c>
      <c r="B3913" s="21" t="s">
        <v>5562</v>
      </c>
      <c r="C3913" s="30">
        <v>45954</v>
      </c>
      <c r="D3913" s="30">
        <v>45960</v>
      </c>
      <c r="E3913" s="47">
        <v>296.8</v>
      </c>
      <c r="F3913" s="47">
        <f t="shared" si="410"/>
        <v>26118.400000000001</v>
      </c>
      <c r="G3913" s="48">
        <f t="shared" si="411"/>
        <v>26118.400000000001</v>
      </c>
      <c r="H3913" s="21">
        <v>317438</v>
      </c>
      <c r="I3913" s="21" t="s">
        <v>4779</v>
      </c>
      <c r="J3913" s="21">
        <v>1</v>
      </c>
      <c r="K3913" s="21">
        <v>1</v>
      </c>
      <c r="L3913" s="21">
        <f t="shared" si="412"/>
        <v>0</v>
      </c>
      <c r="M3913" s="21" t="s">
        <v>5600</v>
      </c>
      <c r="N3913" s="30">
        <v>45962</v>
      </c>
      <c r="O3913" s="48">
        <v>39432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 t="shared" si="413"/>
        <v>2</v>
      </c>
      <c r="Z3913" s="21" t="str">
        <f t="shared" si="414"/>
        <v>Saturday</v>
      </c>
      <c r="AA3913" s="21" t="str">
        <f t="shared" si="415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x14ac:dyDescent="0.25">
      <c r="A3914" s="21">
        <v>3913</v>
      </c>
      <c r="B3914" s="21" t="s">
        <v>5562</v>
      </c>
      <c r="C3914" s="30">
        <v>45954</v>
      </c>
      <c r="D3914" s="30">
        <v>45960</v>
      </c>
      <c r="E3914" s="47">
        <v>126.6</v>
      </c>
      <c r="F3914" s="47">
        <f t="shared" si="410"/>
        <v>11140.8</v>
      </c>
      <c r="G3914" s="48">
        <f t="shared" si="411"/>
        <v>11140.8</v>
      </c>
      <c r="H3914" s="21">
        <v>318304</v>
      </c>
      <c r="I3914" s="21" t="s">
        <v>4780</v>
      </c>
      <c r="J3914" s="21">
        <v>1</v>
      </c>
      <c r="K3914" s="21">
        <v>1</v>
      </c>
      <c r="L3914" s="21">
        <f t="shared" si="412"/>
        <v>0</v>
      </c>
      <c r="M3914" s="21" t="s">
        <v>5565</v>
      </c>
      <c r="N3914" s="30">
        <v>45961</v>
      </c>
      <c r="O3914" s="48">
        <v>0</v>
      </c>
      <c r="P3914" s="21" t="s">
        <v>625</v>
      </c>
      <c r="Q3914" s="21" t="s">
        <v>2070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 t="shared" si="413"/>
        <v>0</v>
      </c>
      <c r="Z3914" s="21" t="str">
        <f t="shared" si="414"/>
        <v>Friday</v>
      </c>
      <c r="AA3914" s="21" t="str">
        <f t="shared" si="415"/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3914</v>
      </c>
      <c r="B3915" s="21" t="s">
        <v>5562</v>
      </c>
      <c r="C3915" s="30">
        <v>45954</v>
      </c>
      <c r="D3915" s="30">
        <v>45960</v>
      </c>
      <c r="E3915" s="47">
        <v>131.6</v>
      </c>
      <c r="F3915" s="47">
        <f t="shared" si="410"/>
        <v>11580.8</v>
      </c>
      <c r="G3915" s="48">
        <f t="shared" si="411"/>
        <v>11580.8</v>
      </c>
      <c r="H3915" s="21">
        <v>320011</v>
      </c>
      <c r="I3915" s="21" t="s">
        <v>5537</v>
      </c>
      <c r="J3915" s="21">
        <v>1</v>
      </c>
      <c r="K3915" s="21">
        <v>1</v>
      </c>
      <c r="L3915" s="21">
        <f t="shared" si="412"/>
        <v>0</v>
      </c>
      <c r="M3915" s="21" t="s">
        <v>5636</v>
      </c>
      <c r="N3915" s="30">
        <v>45962</v>
      </c>
      <c r="O3915" s="48">
        <v>17484</v>
      </c>
      <c r="P3915" s="21" t="s">
        <v>172</v>
      </c>
      <c r="Q3915" s="21">
        <v>58157690953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Kolkata</v>
      </c>
      <c r="W3915" s="38"/>
      <c r="X3915" s="30">
        <v>45964</v>
      </c>
      <c r="Y3915" s="21">
        <f t="shared" si="413"/>
        <v>2</v>
      </c>
      <c r="Z3915" s="21" t="str">
        <f t="shared" si="414"/>
        <v>Saturday</v>
      </c>
      <c r="AA3915" s="21" t="str">
        <f t="shared" si="415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3915</v>
      </c>
      <c r="B3916" s="21" t="s">
        <v>5562</v>
      </c>
      <c r="C3916" s="30">
        <v>45954</v>
      </c>
      <c r="D3916" s="30">
        <v>45960</v>
      </c>
      <c r="E3916" s="47">
        <v>126.6</v>
      </c>
      <c r="F3916" s="47">
        <f t="shared" si="410"/>
        <v>11140.8</v>
      </c>
      <c r="G3916" s="48">
        <f t="shared" si="411"/>
        <v>11140.8</v>
      </c>
      <c r="H3916" s="21">
        <v>325604</v>
      </c>
      <c r="I3916" s="21" t="s">
        <v>5179</v>
      </c>
      <c r="J3916" s="21">
        <v>1</v>
      </c>
      <c r="K3916" s="21">
        <v>1</v>
      </c>
      <c r="L3916" s="21">
        <f t="shared" si="412"/>
        <v>0</v>
      </c>
      <c r="M3916" s="21" t="s">
        <v>5565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13"/>
        <v>0</v>
      </c>
      <c r="Z3916" s="21" t="str">
        <f t="shared" si="414"/>
        <v>Friday</v>
      </c>
      <c r="AA3916" s="21" t="str">
        <f t="shared" si="415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3916</v>
      </c>
      <c r="B3917" s="21" t="s">
        <v>5562</v>
      </c>
      <c r="C3917" s="30">
        <v>45954</v>
      </c>
      <c r="D3917" s="30">
        <v>45960</v>
      </c>
      <c r="E3917" s="47">
        <v>175.8</v>
      </c>
      <c r="F3917" s="47">
        <f t="shared" si="410"/>
        <v>15470.400000000001</v>
      </c>
      <c r="G3917" s="48">
        <f t="shared" si="411"/>
        <v>15470.400000000001</v>
      </c>
      <c r="H3917" s="21">
        <v>328612</v>
      </c>
      <c r="I3917" s="21" t="s">
        <v>5067</v>
      </c>
      <c r="J3917" s="21">
        <v>1</v>
      </c>
      <c r="K3917" s="21">
        <v>1</v>
      </c>
      <c r="L3917" s="21">
        <f t="shared" si="412"/>
        <v>0</v>
      </c>
      <c r="M3917" s="21" t="s">
        <v>5615</v>
      </c>
      <c r="N3917" s="30">
        <v>45962</v>
      </c>
      <c r="O3917" s="48">
        <v>27249</v>
      </c>
      <c r="P3917" s="21" t="s">
        <v>2511</v>
      </c>
      <c r="Q3917" s="21">
        <v>58157689240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MOHALI (PUNJAB)</v>
      </c>
      <c r="W3917" s="38"/>
      <c r="X3917" s="30">
        <v>45965</v>
      </c>
      <c r="Y3917" s="21">
        <f t="shared" si="413"/>
        <v>3</v>
      </c>
      <c r="Z3917" s="21" t="str">
        <f t="shared" si="414"/>
        <v>Saturday</v>
      </c>
      <c r="AA3917" s="21" t="str">
        <f t="shared" si="415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3917</v>
      </c>
      <c r="B3918" s="21" t="s">
        <v>5562</v>
      </c>
      <c r="C3918" s="30">
        <v>45954</v>
      </c>
      <c r="D3918" s="30">
        <v>45960</v>
      </c>
      <c r="E3918" s="47">
        <v>193.8</v>
      </c>
      <c r="F3918" s="47">
        <f t="shared" si="410"/>
        <v>17054.400000000001</v>
      </c>
      <c r="G3918" s="48">
        <f t="shared" si="411"/>
        <v>17054.400000000001</v>
      </c>
      <c r="H3918" s="21">
        <v>333618</v>
      </c>
      <c r="I3918" s="21" t="s">
        <v>5385</v>
      </c>
      <c r="J3918" s="21">
        <v>1</v>
      </c>
      <c r="K3918" s="21">
        <v>1</v>
      </c>
      <c r="L3918" s="21">
        <f t="shared" si="412"/>
        <v>0</v>
      </c>
      <c r="M3918" s="21" t="s">
        <v>5600</v>
      </c>
      <c r="N3918" s="30">
        <v>45962</v>
      </c>
      <c r="O3918" s="48">
        <v>30039</v>
      </c>
      <c r="P3918" s="21" t="s">
        <v>288</v>
      </c>
      <c r="Q3918" s="21">
        <v>58157688540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Banglore</v>
      </c>
      <c r="W3918" s="38"/>
      <c r="X3918" s="30">
        <v>45964</v>
      </c>
      <c r="Y3918" s="21">
        <f t="shared" si="413"/>
        <v>2</v>
      </c>
      <c r="Z3918" s="21" t="str">
        <f t="shared" si="414"/>
        <v>Saturday</v>
      </c>
      <c r="AA3918" s="21" t="str">
        <f t="shared" si="415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x14ac:dyDescent="0.25">
      <c r="A3919" s="21">
        <v>3918</v>
      </c>
      <c r="B3919" s="21" t="s">
        <v>5562</v>
      </c>
      <c r="C3919" s="30">
        <v>45954</v>
      </c>
      <c r="D3919" s="30">
        <v>45960</v>
      </c>
      <c r="E3919" s="47">
        <v>169.2</v>
      </c>
      <c r="F3919" s="47">
        <f t="shared" si="410"/>
        <v>14889.599999999999</v>
      </c>
      <c r="G3919" s="48">
        <f t="shared" si="411"/>
        <v>14889.599999999999</v>
      </c>
      <c r="H3919" s="21">
        <v>334608</v>
      </c>
      <c r="I3919" s="21" t="s">
        <v>5538</v>
      </c>
      <c r="J3919" s="21">
        <v>1</v>
      </c>
      <c r="K3919" s="21">
        <v>1</v>
      </c>
      <c r="L3919" s="21">
        <f t="shared" si="412"/>
        <v>0</v>
      </c>
      <c r="M3919" s="21" t="s">
        <v>5565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13"/>
        <v>0</v>
      </c>
      <c r="Z3919" s="21" t="str">
        <f t="shared" si="414"/>
        <v>Friday</v>
      </c>
      <c r="AA3919" s="21" t="str">
        <f t="shared" si="415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3919</v>
      </c>
      <c r="B3920" s="21" t="s">
        <v>5562</v>
      </c>
      <c r="C3920" s="30">
        <v>45954</v>
      </c>
      <c r="D3920" s="30">
        <v>45960</v>
      </c>
      <c r="E3920" s="47">
        <v>296.8</v>
      </c>
      <c r="F3920" s="47">
        <f t="shared" si="410"/>
        <v>26118.400000000001</v>
      </c>
      <c r="G3920" s="48">
        <f t="shared" si="411"/>
        <v>26118.400000000001</v>
      </c>
      <c r="H3920" s="21">
        <v>309820</v>
      </c>
      <c r="I3920" s="21" t="s">
        <v>5065</v>
      </c>
      <c r="J3920" s="21">
        <v>1</v>
      </c>
      <c r="K3920" s="21">
        <v>1</v>
      </c>
      <c r="L3920" s="21">
        <f t="shared" si="412"/>
        <v>0</v>
      </c>
      <c r="M3920" s="21" t="s">
        <v>5683</v>
      </c>
      <c r="N3920" s="30">
        <v>45964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13"/>
        <v>0</v>
      </c>
      <c r="Z3920" s="21" t="str">
        <f t="shared" si="414"/>
        <v>Monday</v>
      </c>
      <c r="AA3920" s="21" t="str">
        <f t="shared" si="415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3920</v>
      </c>
      <c r="B3921" s="21" t="s">
        <v>5562</v>
      </c>
      <c r="C3921" s="30">
        <v>45954</v>
      </c>
      <c r="D3921" s="30">
        <v>45960</v>
      </c>
      <c r="E3921" s="47">
        <v>222</v>
      </c>
      <c r="F3921" s="47">
        <f t="shared" si="410"/>
        <v>19536</v>
      </c>
      <c r="G3921" s="48">
        <f t="shared" si="411"/>
        <v>19536</v>
      </c>
      <c r="H3921" s="21">
        <v>338816</v>
      </c>
      <c r="I3921" s="21" t="s">
        <v>5401</v>
      </c>
      <c r="J3921" s="21">
        <v>1</v>
      </c>
      <c r="K3921" s="21">
        <v>1</v>
      </c>
      <c r="L3921" s="21">
        <f t="shared" si="412"/>
        <v>0</v>
      </c>
      <c r="M3921" s="21" t="s">
        <v>5601</v>
      </c>
      <c r="N3921" s="30">
        <v>45962</v>
      </c>
      <c r="O3921" s="48">
        <v>40145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13"/>
        <v>2</v>
      </c>
      <c r="Z3921" s="21" t="str">
        <f t="shared" si="414"/>
        <v>Saturday</v>
      </c>
      <c r="AA3921" s="21" t="str">
        <f t="shared" si="415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3921</v>
      </c>
      <c r="B3922" s="21" t="s">
        <v>5562</v>
      </c>
      <c r="C3922" s="30">
        <v>45954</v>
      </c>
      <c r="D3922" s="30">
        <v>45960</v>
      </c>
      <c r="E3922" s="47">
        <v>277.2</v>
      </c>
      <c r="F3922" s="47">
        <f t="shared" si="410"/>
        <v>24393.599999999999</v>
      </c>
      <c r="G3922" s="48">
        <f t="shared" si="411"/>
        <v>24393.599999999999</v>
      </c>
      <c r="H3922" s="21">
        <v>310932</v>
      </c>
      <c r="I3922" s="21" t="s">
        <v>4778</v>
      </c>
      <c r="J3922" s="21">
        <v>1</v>
      </c>
      <c r="K3922" s="21">
        <v>1</v>
      </c>
      <c r="L3922" s="21">
        <f t="shared" si="412"/>
        <v>0</v>
      </c>
      <c r="M3922" s="21" t="s">
        <v>5688</v>
      </c>
      <c r="N3922" s="30">
        <v>45964</v>
      </c>
      <c r="O3922" s="48">
        <v>54014.400000000001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45964</v>
      </c>
      <c r="Y3922" s="21">
        <f t="shared" si="413"/>
        <v>0</v>
      </c>
      <c r="Z3922" s="21" t="str">
        <f t="shared" si="414"/>
        <v>Monday</v>
      </c>
      <c r="AA3922" s="21" t="str">
        <f t="shared" si="415"/>
        <v>Monday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x14ac:dyDescent="0.25">
      <c r="A3923" s="21">
        <v>3922</v>
      </c>
      <c r="B3923" s="21" t="s">
        <v>5562</v>
      </c>
      <c r="C3923" s="30">
        <v>45954</v>
      </c>
      <c r="D3923" s="30">
        <v>45960</v>
      </c>
      <c r="E3923" s="47">
        <v>85.8</v>
      </c>
      <c r="F3923" s="47">
        <f t="shared" si="410"/>
        <v>7550.4</v>
      </c>
      <c r="G3923" s="48">
        <f t="shared" si="411"/>
        <v>7550.4</v>
      </c>
      <c r="H3923" s="21">
        <v>344815</v>
      </c>
      <c r="I3923" s="21" t="s">
        <v>4768</v>
      </c>
      <c r="J3923" s="21">
        <v>1</v>
      </c>
      <c r="K3923" s="21">
        <v>1</v>
      </c>
      <c r="L3923" s="21">
        <f t="shared" si="412"/>
        <v>0</v>
      </c>
      <c r="M3923" s="21" t="s">
        <v>5616</v>
      </c>
      <c r="N3923" s="30">
        <v>45962</v>
      </c>
      <c r="O3923" s="48">
        <v>15515.5</v>
      </c>
      <c r="P3923" s="21" t="s">
        <v>194</v>
      </c>
      <c r="Q3923" s="21">
        <v>58157689085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Kanpur</v>
      </c>
      <c r="W3923" s="38"/>
      <c r="X3923" s="30">
        <v>45965</v>
      </c>
      <c r="Y3923" s="21">
        <f t="shared" si="413"/>
        <v>3</v>
      </c>
      <c r="Z3923" s="21" t="str">
        <f t="shared" si="414"/>
        <v>Saturday</v>
      </c>
      <c r="AA3923" s="21" t="str">
        <f t="shared" si="415"/>
        <v>Tuesday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x14ac:dyDescent="0.25">
      <c r="A3924" s="21">
        <v>3923</v>
      </c>
      <c r="B3924" s="21" t="s">
        <v>5562</v>
      </c>
      <c r="C3924" s="30">
        <v>45954</v>
      </c>
      <c r="D3924" s="30">
        <v>45960</v>
      </c>
      <c r="E3924" s="47">
        <v>281.39999999999998</v>
      </c>
      <c r="F3924" s="47">
        <f t="shared" si="410"/>
        <v>24763.199999999997</v>
      </c>
      <c r="G3924" s="48">
        <f t="shared" si="411"/>
        <v>24763.199999999997</v>
      </c>
      <c r="H3924" s="21">
        <v>337226</v>
      </c>
      <c r="I3924" s="21" t="s">
        <v>5390</v>
      </c>
      <c r="J3924" s="21">
        <v>1</v>
      </c>
      <c r="K3924" s="21">
        <v>1</v>
      </c>
      <c r="L3924" s="21">
        <f t="shared" si="412"/>
        <v>0</v>
      </c>
      <c r="M3924" s="21" t="s">
        <v>5683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13"/>
        <v>0</v>
      </c>
      <c r="Z3924" s="21" t="str">
        <f t="shared" si="414"/>
        <v>Monday</v>
      </c>
      <c r="AA3924" s="21" t="str">
        <f t="shared" si="415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x14ac:dyDescent="0.25">
      <c r="A3925" s="21">
        <v>3924</v>
      </c>
      <c r="B3925" s="21" t="s">
        <v>5562</v>
      </c>
      <c r="C3925" s="30">
        <v>45954</v>
      </c>
      <c r="D3925" s="30">
        <v>45960</v>
      </c>
      <c r="E3925" s="47">
        <v>296.8</v>
      </c>
      <c r="F3925" s="47">
        <f t="shared" si="410"/>
        <v>26118.400000000001</v>
      </c>
      <c r="G3925" s="48">
        <f t="shared" si="411"/>
        <v>26118.400000000001</v>
      </c>
      <c r="H3925" s="21">
        <v>348920</v>
      </c>
      <c r="I3925" s="21" t="s">
        <v>5539</v>
      </c>
      <c r="J3925" s="21">
        <v>1</v>
      </c>
      <c r="K3925" s="21">
        <v>1</v>
      </c>
      <c r="L3925" s="21">
        <f t="shared" si="412"/>
        <v>0</v>
      </c>
      <c r="M3925" s="21" t="s">
        <v>5683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13"/>
        <v>0</v>
      </c>
      <c r="Z3925" s="21" t="str">
        <f t="shared" si="414"/>
        <v>Monday</v>
      </c>
      <c r="AA3925" s="21" t="str">
        <f t="shared" si="415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3925</v>
      </c>
      <c r="B3926" s="21" t="s">
        <v>5562</v>
      </c>
      <c r="C3926" s="30">
        <v>45954</v>
      </c>
      <c r="D3926" s="30">
        <v>45960</v>
      </c>
      <c r="E3926" s="47">
        <v>304.5</v>
      </c>
      <c r="F3926" s="47">
        <f t="shared" si="410"/>
        <v>26796</v>
      </c>
      <c r="G3926" s="48">
        <f t="shared" si="411"/>
        <v>26796</v>
      </c>
      <c r="H3926" s="21">
        <v>350120</v>
      </c>
      <c r="I3926" s="21" t="s">
        <v>5541</v>
      </c>
      <c r="J3926" s="21">
        <v>1</v>
      </c>
      <c r="K3926" s="21">
        <v>1</v>
      </c>
      <c r="L3926" s="21">
        <f t="shared" si="412"/>
        <v>0</v>
      </c>
      <c r="M3926" s="21" t="s">
        <v>5565</v>
      </c>
      <c r="N3926" s="30">
        <v>45961</v>
      </c>
      <c r="O3926" s="48">
        <v>0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 t="shared" si="413"/>
        <v>0</v>
      </c>
      <c r="Z3926" s="21" t="str">
        <f t="shared" si="414"/>
        <v>Friday</v>
      </c>
      <c r="AA3926" s="21" t="str">
        <f t="shared" si="415"/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3926</v>
      </c>
      <c r="B3927" s="21" t="s">
        <v>5562</v>
      </c>
      <c r="C3927" s="30">
        <v>45954</v>
      </c>
      <c r="D3927" s="30">
        <v>45960</v>
      </c>
      <c r="E3927" s="47">
        <v>188.4</v>
      </c>
      <c r="F3927" s="47">
        <f t="shared" si="410"/>
        <v>16579.2</v>
      </c>
      <c r="G3927" s="48">
        <f t="shared" si="411"/>
        <v>33158.400000000001</v>
      </c>
      <c r="H3927" s="21">
        <v>351316</v>
      </c>
      <c r="I3927" s="21" t="s">
        <v>4791</v>
      </c>
      <c r="J3927" s="21">
        <v>2</v>
      </c>
      <c r="K3927" s="21">
        <v>2</v>
      </c>
      <c r="L3927" s="21">
        <f t="shared" si="412"/>
        <v>0</v>
      </c>
      <c r="M3927" s="21" t="s">
        <v>5647</v>
      </c>
      <c r="N3927" s="30">
        <v>45962</v>
      </c>
      <c r="O3927" s="48">
        <v>58404</v>
      </c>
      <c r="P3927" s="21" t="s">
        <v>2201</v>
      </c>
      <c r="Q3927" s="21">
        <v>58157690846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ASSAM</v>
      </c>
      <c r="W3927" s="38"/>
      <c r="X3927" s="30">
        <v>45964</v>
      </c>
      <c r="Y3927" s="21">
        <f t="shared" si="413"/>
        <v>2</v>
      </c>
      <c r="Z3927" s="21" t="str">
        <f t="shared" si="414"/>
        <v>Saturday</v>
      </c>
      <c r="AA3927" s="21" t="str">
        <f t="shared" si="415"/>
        <v>Monday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x14ac:dyDescent="0.25">
      <c r="A3928" s="21">
        <v>3927</v>
      </c>
      <c r="B3928" s="21" t="s">
        <v>5562</v>
      </c>
      <c r="C3928" s="30">
        <v>45954</v>
      </c>
      <c r="D3928" s="30">
        <v>45960</v>
      </c>
      <c r="E3928" s="47">
        <v>243</v>
      </c>
      <c r="F3928" s="47">
        <f t="shared" si="410"/>
        <v>21384</v>
      </c>
      <c r="G3928" s="48">
        <f t="shared" si="411"/>
        <v>21384</v>
      </c>
      <c r="H3928" s="21">
        <v>351348</v>
      </c>
      <c r="I3928" s="21" t="s">
        <v>4791</v>
      </c>
      <c r="J3928" s="21">
        <v>1</v>
      </c>
      <c r="K3928" s="21">
        <v>1</v>
      </c>
      <c r="L3928" s="21">
        <f t="shared" si="412"/>
        <v>0</v>
      </c>
      <c r="M3928" s="21" t="s">
        <v>5647</v>
      </c>
      <c r="N3928" s="30">
        <v>45962</v>
      </c>
      <c r="O3928" s="48">
        <v>37665</v>
      </c>
      <c r="P3928" s="21" t="s">
        <v>2201</v>
      </c>
      <c r="Q3928" s="21">
        <v>58157690846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ASSAM</v>
      </c>
      <c r="W3928" s="38"/>
      <c r="X3928" s="30">
        <v>45964</v>
      </c>
      <c r="Y3928" s="21">
        <f t="shared" si="413"/>
        <v>2</v>
      </c>
      <c r="Z3928" s="21" t="str">
        <f t="shared" si="414"/>
        <v>Saturday</v>
      </c>
      <c r="AA3928" s="21" t="str">
        <f t="shared" si="415"/>
        <v>Monday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x14ac:dyDescent="0.25">
      <c r="A3929" s="21">
        <v>3928</v>
      </c>
      <c r="B3929" s="21" t="s">
        <v>5562</v>
      </c>
      <c r="C3929" s="30">
        <v>45954</v>
      </c>
      <c r="D3929" s="30">
        <v>45960</v>
      </c>
      <c r="E3929" s="47">
        <v>195</v>
      </c>
      <c r="F3929" s="47">
        <f t="shared" si="410"/>
        <v>17160</v>
      </c>
      <c r="G3929" s="48">
        <f t="shared" si="411"/>
        <v>17160</v>
      </c>
      <c r="H3929" s="21">
        <v>353280</v>
      </c>
      <c r="I3929" s="21" t="s">
        <v>5074</v>
      </c>
      <c r="J3929" s="21">
        <v>1</v>
      </c>
      <c r="K3929" s="21">
        <v>1</v>
      </c>
      <c r="L3929" s="21">
        <f t="shared" si="412"/>
        <v>0</v>
      </c>
      <c r="M3929" s="21" t="s">
        <v>5566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13"/>
        <v>0</v>
      </c>
      <c r="Z3929" s="21" t="str">
        <f t="shared" si="414"/>
        <v>Friday</v>
      </c>
      <c r="AA3929" s="21" t="str">
        <f t="shared" si="415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3929</v>
      </c>
      <c r="B3930" s="21" t="s">
        <v>5562</v>
      </c>
      <c r="C3930" s="30">
        <v>45954</v>
      </c>
      <c r="D3930" s="30">
        <v>45960</v>
      </c>
      <c r="E3930" s="47">
        <v>175.8</v>
      </c>
      <c r="F3930" s="47">
        <f t="shared" si="410"/>
        <v>15470.400000000001</v>
      </c>
      <c r="G3930" s="48">
        <f t="shared" si="411"/>
        <v>15470.400000000001</v>
      </c>
      <c r="H3930" s="21">
        <v>354312</v>
      </c>
      <c r="I3930" s="21" t="s">
        <v>5542</v>
      </c>
      <c r="J3930" s="21">
        <v>1</v>
      </c>
      <c r="K3930" s="21">
        <v>1</v>
      </c>
      <c r="L3930" s="21">
        <f t="shared" si="412"/>
        <v>0</v>
      </c>
      <c r="M3930" s="21" t="s">
        <v>5615</v>
      </c>
      <c r="N3930" s="30">
        <v>45962</v>
      </c>
      <c r="O3930" s="48">
        <v>27249</v>
      </c>
      <c r="P3930" s="21" t="s">
        <v>2511</v>
      </c>
      <c r="Q3930" s="21">
        <v>58157689240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MOHALI (PUNJAB)</v>
      </c>
      <c r="W3930" s="38"/>
      <c r="X3930" s="30">
        <v>45965</v>
      </c>
      <c r="Y3930" s="21">
        <f t="shared" si="413"/>
        <v>3</v>
      </c>
      <c r="Z3930" s="21" t="str">
        <f t="shared" si="414"/>
        <v>Saturday</v>
      </c>
      <c r="AA3930" s="21" t="str">
        <f t="shared" si="415"/>
        <v>Tuesday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3930</v>
      </c>
      <c r="B3931" s="21" t="s">
        <v>5562</v>
      </c>
      <c r="C3931" s="30">
        <v>45954</v>
      </c>
      <c r="D3931" s="30">
        <v>45960</v>
      </c>
      <c r="E3931" s="47">
        <v>195.6</v>
      </c>
      <c r="F3931" s="47">
        <f t="shared" si="410"/>
        <v>17212.8</v>
      </c>
      <c r="G3931" s="48">
        <f t="shared" si="411"/>
        <v>17212.8</v>
      </c>
      <c r="H3931" s="21">
        <v>360706</v>
      </c>
      <c r="I3931" s="21" t="s">
        <v>5180</v>
      </c>
      <c r="J3931" s="21">
        <v>1</v>
      </c>
      <c r="K3931" s="21">
        <v>1</v>
      </c>
      <c r="L3931" s="21">
        <f t="shared" si="412"/>
        <v>0</v>
      </c>
      <c r="M3931" s="21" t="s">
        <v>5565</v>
      </c>
      <c r="N3931" s="30">
        <v>45961</v>
      </c>
      <c r="O3931" s="48">
        <v>0</v>
      </c>
      <c r="P3931" s="21" t="s">
        <v>625</v>
      </c>
      <c r="Q3931" s="21" t="s">
        <v>2070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45961</v>
      </c>
      <c r="Y3931" s="21">
        <f t="shared" si="413"/>
        <v>0</v>
      </c>
      <c r="Z3931" s="21" t="str">
        <f t="shared" si="414"/>
        <v>Friday</v>
      </c>
      <c r="AA3931" s="21" t="str">
        <f t="shared" si="415"/>
        <v>Friday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3931</v>
      </c>
      <c r="B3932" s="21" t="s">
        <v>5562</v>
      </c>
      <c r="C3932" s="30">
        <v>45954</v>
      </c>
      <c r="D3932" s="30">
        <v>45960</v>
      </c>
      <c r="E3932" s="47">
        <v>129.6</v>
      </c>
      <c r="F3932" s="47">
        <f t="shared" si="410"/>
        <v>11404.8</v>
      </c>
      <c r="G3932" s="48">
        <f t="shared" si="411"/>
        <v>11404.8</v>
      </c>
      <c r="H3932" s="21">
        <v>350004</v>
      </c>
      <c r="I3932" s="21" t="s">
        <v>5540</v>
      </c>
      <c r="J3932" s="21">
        <v>1</v>
      </c>
      <c r="K3932" s="21">
        <v>1</v>
      </c>
      <c r="L3932" s="21">
        <f t="shared" si="412"/>
        <v>0</v>
      </c>
      <c r="M3932" s="21" t="s">
        <v>5688</v>
      </c>
      <c r="N3932" s="30">
        <v>45964</v>
      </c>
      <c r="O3932" s="48">
        <v>28458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13"/>
        <v>0</v>
      </c>
      <c r="Z3932" s="21" t="str">
        <f t="shared" si="414"/>
        <v>Monday</v>
      </c>
      <c r="AA3932" s="21" t="str">
        <f t="shared" si="415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3932</v>
      </c>
      <c r="B3933" s="21" t="s">
        <v>5562</v>
      </c>
      <c r="C3933" s="30">
        <v>45954</v>
      </c>
      <c r="D3933" s="30">
        <v>45960</v>
      </c>
      <c r="E3933" s="47">
        <v>276.5</v>
      </c>
      <c r="F3933" s="47">
        <f t="shared" si="410"/>
        <v>24332</v>
      </c>
      <c r="G3933" s="48">
        <f t="shared" si="411"/>
        <v>24332</v>
      </c>
      <c r="H3933" s="21">
        <v>364808</v>
      </c>
      <c r="I3933" s="21" t="s">
        <v>5072</v>
      </c>
      <c r="J3933" s="21">
        <v>1</v>
      </c>
      <c r="K3933" s="21">
        <v>1</v>
      </c>
      <c r="L3933" s="21">
        <f t="shared" si="412"/>
        <v>0</v>
      </c>
      <c r="M3933" s="21" t="s">
        <v>5688</v>
      </c>
      <c r="N3933" s="30">
        <v>45964</v>
      </c>
      <c r="O3933" s="48">
        <v>53878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13"/>
        <v>0</v>
      </c>
      <c r="Z3933" s="21" t="str">
        <f t="shared" si="414"/>
        <v>Monday</v>
      </c>
      <c r="AA3933" s="21" t="str">
        <f t="shared" si="415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3933</v>
      </c>
      <c r="B3934" s="21" t="s">
        <v>5562</v>
      </c>
      <c r="C3934" s="30">
        <v>45954</v>
      </c>
      <c r="D3934" s="30">
        <v>45960</v>
      </c>
      <c r="E3934" s="47">
        <v>300.3</v>
      </c>
      <c r="F3934" s="47">
        <f t="shared" si="410"/>
        <v>26426.400000000001</v>
      </c>
      <c r="G3934" s="48">
        <f t="shared" si="411"/>
        <v>26426.400000000001</v>
      </c>
      <c r="H3934" s="21">
        <v>367140</v>
      </c>
      <c r="I3934" s="21" t="s">
        <v>5179</v>
      </c>
      <c r="J3934" s="21">
        <v>1</v>
      </c>
      <c r="K3934" s="21">
        <v>1</v>
      </c>
      <c r="L3934" s="21">
        <f t="shared" si="412"/>
        <v>0</v>
      </c>
      <c r="M3934" s="21" t="s">
        <v>5683</v>
      </c>
      <c r="N3934" s="30">
        <v>45964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13"/>
        <v>0</v>
      </c>
      <c r="Z3934" s="21" t="str">
        <f t="shared" si="414"/>
        <v>Monday</v>
      </c>
      <c r="AA3934" s="21" t="str">
        <f t="shared" si="415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3934</v>
      </c>
      <c r="B3935" s="21" t="s">
        <v>5562</v>
      </c>
      <c r="C3935" s="30">
        <v>45954</v>
      </c>
      <c r="D3935" s="30">
        <v>45960</v>
      </c>
      <c r="E3935" s="47">
        <v>235.8</v>
      </c>
      <c r="F3935" s="47">
        <f t="shared" si="410"/>
        <v>20750.400000000001</v>
      </c>
      <c r="G3935" s="48">
        <f t="shared" si="411"/>
        <v>20750.400000000001</v>
      </c>
      <c r="H3935" s="21">
        <v>369308</v>
      </c>
      <c r="I3935" s="21" t="s">
        <v>5076</v>
      </c>
      <c r="J3935" s="21">
        <v>1</v>
      </c>
      <c r="K3935" s="21">
        <v>1</v>
      </c>
      <c r="L3935" s="21">
        <f t="shared" si="412"/>
        <v>0</v>
      </c>
      <c r="M3935" s="21" t="s">
        <v>5688</v>
      </c>
      <c r="N3935" s="30">
        <v>45964</v>
      </c>
      <c r="O3935" s="48">
        <v>51777.75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13"/>
        <v>0</v>
      </c>
      <c r="Z3935" s="21" t="str">
        <f t="shared" si="414"/>
        <v>Monday</v>
      </c>
      <c r="AA3935" s="21" t="str">
        <f t="shared" si="415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3935</v>
      </c>
      <c r="B3936" s="21" t="s">
        <v>5562</v>
      </c>
      <c r="C3936" s="30">
        <v>45954</v>
      </c>
      <c r="D3936" s="30">
        <v>45960</v>
      </c>
      <c r="E3936" s="47">
        <v>222</v>
      </c>
      <c r="F3936" s="47">
        <f t="shared" si="410"/>
        <v>19536</v>
      </c>
      <c r="G3936" s="48">
        <f t="shared" si="411"/>
        <v>19536</v>
      </c>
      <c r="H3936" s="21">
        <v>372214</v>
      </c>
      <c r="I3936" s="21" t="s">
        <v>5078</v>
      </c>
      <c r="J3936" s="21">
        <v>1</v>
      </c>
      <c r="K3936" s="21">
        <v>1</v>
      </c>
      <c r="L3936" s="21">
        <f t="shared" si="412"/>
        <v>0</v>
      </c>
      <c r="M3936" s="21" t="s">
        <v>5600</v>
      </c>
      <c r="N3936" s="30">
        <v>45962</v>
      </c>
      <c r="O3936" s="48">
        <v>34410</v>
      </c>
      <c r="P3936" s="21" t="s">
        <v>288</v>
      </c>
      <c r="Q3936" s="21">
        <v>58157688540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Banglore</v>
      </c>
      <c r="W3936" s="38"/>
      <c r="X3936" s="30">
        <v>45964</v>
      </c>
      <c r="Y3936" s="21">
        <f t="shared" si="413"/>
        <v>2</v>
      </c>
      <c r="Z3936" s="21" t="str">
        <f t="shared" si="414"/>
        <v>Saturday</v>
      </c>
      <c r="AA3936" s="21" t="str">
        <f t="shared" si="415"/>
        <v>Monday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3936</v>
      </c>
      <c r="B3937" s="21" t="s">
        <v>5562</v>
      </c>
      <c r="C3937" s="30">
        <v>45954</v>
      </c>
      <c r="D3937" s="30">
        <v>45960</v>
      </c>
      <c r="E3937" s="47">
        <v>300.3</v>
      </c>
      <c r="F3937" s="47">
        <f t="shared" si="410"/>
        <v>26426.400000000001</v>
      </c>
      <c r="G3937" s="48">
        <f t="shared" si="411"/>
        <v>26426.400000000001</v>
      </c>
      <c r="H3937" s="21">
        <v>369606</v>
      </c>
      <c r="I3937" s="21" t="s">
        <v>5077</v>
      </c>
      <c r="J3937" s="21">
        <v>1</v>
      </c>
      <c r="K3937" s="21">
        <v>1</v>
      </c>
      <c r="L3937" s="21">
        <f t="shared" si="412"/>
        <v>0</v>
      </c>
      <c r="M3937" s="21" t="s">
        <v>5688</v>
      </c>
      <c r="N3937" s="30">
        <v>45964</v>
      </c>
      <c r="O3937" s="48">
        <v>58515.6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13"/>
        <v>0</v>
      </c>
      <c r="Z3937" s="21" t="str">
        <f t="shared" si="414"/>
        <v>Monday</v>
      </c>
      <c r="AA3937" s="21" t="str">
        <f t="shared" si="415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3937</v>
      </c>
      <c r="B3938" s="21" t="s">
        <v>5562</v>
      </c>
      <c r="C3938" s="30">
        <v>45954</v>
      </c>
      <c r="D3938" s="30">
        <v>45960</v>
      </c>
      <c r="E3938" s="47">
        <v>252</v>
      </c>
      <c r="F3938" s="47">
        <f t="shared" si="410"/>
        <v>22176</v>
      </c>
      <c r="G3938" s="48">
        <f t="shared" si="411"/>
        <v>22176</v>
      </c>
      <c r="H3938" s="21">
        <v>372704</v>
      </c>
      <c r="I3938" s="21" t="s">
        <v>5543</v>
      </c>
      <c r="J3938" s="21">
        <v>1</v>
      </c>
      <c r="K3938" s="21">
        <v>1</v>
      </c>
      <c r="L3938" s="21">
        <f t="shared" si="412"/>
        <v>0</v>
      </c>
      <c r="M3938" s="21" t="s">
        <v>5688</v>
      </c>
      <c r="N3938" s="30">
        <v>45964</v>
      </c>
      <c r="O3938" s="48">
        <v>55335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13"/>
        <v>0</v>
      </c>
      <c r="Z3938" s="21" t="str">
        <f t="shared" si="414"/>
        <v>Monday</v>
      </c>
      <c r="AA3938" s="21" t="str">
        <f t="shared" si="415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3938</v>
      </c>
      <c r="B3939" s="21" t="s">
        <v>5562</v>
      </c>
      <c r="C3939" s="30">
        <v>45954</v>
      </c>
      <c r="D3939" s="30">
        <v>45960</v>
      </c>
      <c r="E3939" s="47">
        <v>239.4</v>
      </c>
      <c r="F3939" s="47">
        <f t="shared" si="410"/>
        <v>21067.200000000001</v>
      </c>
      <c r="G3939" s="48">
        <f t="shared" si="411"/>
        <v>21067.200000000001</v>
      </c>
      <c r="H3939" s="21">
        <v>381506</v>
      </c>
      <c r="I3939" s="21" t="s">
        <v>5544</v>
      </c>
      <c r="J3939" s="21">
        <v>1</v>
      </c>
      <c r="K3939" s="21">
        <v>1</v>
      </c>
      <c r="L3939" s="21">
        <f t="shared" si="412"/>
        <v>0</v>
      </c>
      <c r="M3939" s="21" t="s">
        <v>5694</v>
      </c>
      <c r="N3939" s="30">
        <v>45961</v>
      </c>
      <c r="O3939" s="48">
        <v>31461.15</v>
      </c>
      <c r="P3939" s="21" t="s">
        <v>16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 t="shared" si="413"/>
        <v>0</v>
      </c>
      <c r="Z3939" s="21" t="str">
        <f t="shared" si="414"/>
        <v>Friday</v>
      </c>
      <c r="AA3939" s="21" t="str">
        <f t="shared" si="415"/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3939</v>
      </c>
      <c r="B3940" s="21" t="s">
        <v>5562</v>
      </c>
      <c r="C3940" s="30">
        <v>45954</v>
      </c>
      <c r="D3940" s="30">
        <v>45960</v>
      </c>
      <c r="E3940" s="47">
        <v>171.5</v>
      </c>
      <c r="F3940" s="47">
        <f t="shared" si="410"/>
        <v>15092</v>
      </c>
      <c r="G3940" s="48">
        <f t="shared" si="411"/>
        <v>15092</v>
      </c>
      <c r="H3940" s="21">
        <v>399218</v>
      </c>
      <c r="I3940" s="21" t="s">
        <v>5179</v>
      </c>
      <c r="J3940" s="21">
        <v>1</v>
      </c>
      <c r="K3940" s="21">
        <v>1</v>
      </c>
      <c r="L3940" s="21">
        <f t="shared" si="412"/>
        <v>0</v>
      </c>
      <c r="M3940" s="21" t="s">
        <v>5652</v>
      </c>
      <c r="N3940" s="30">
        <v>45962</v>
      </c>
      <c r="O3940" s="48">
        <v>26582.5</v>
      </c>
      <c r="P3940" s="21" t="s">
        <v>4979</v>
      </c>
      <c r="Q3940" s="21">
        <v>58157689461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VADODARA</v>
      </c>
      <c r="W3940" s="38"/>
      <c r="X3940" s="30">
        <v>45965</v>
      </c>
      <c r="Y3940" s="21">
        <f t="shared" si="413"/>
        <v>3</v>
      </c>
      <c r="Z3940" s="21" t="str">
        <f t="shared" si="414"/>
        <v>Saturday</v>
      </c>
      <c r="AA3940" s="21" t="str">
        <f t="shared" si="415"/>
        <v>Tuesday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x14ac:dyDescent="0.25">
      <c r="A3941" s="21">
        <v>3940</v>
      </c>
      <c r="B3941" s="21" t="s">
        <v>5562</v>
      </c>
      <c r="C3941" s="30">
        <v>45954</v>
      </c>
      <c r="D3941" s="30">
        <v>45960</v>
      </c>
      <c r="E3941" s="47">
        <v>56.4</v>
      </c>
      <c r="F3941" s="47">
        <f t="shared" si="410"/>
        <v>4963.2</v>
      </c>
      <c r="G3941" s="48">
        <f t="shared" si="411"/>
        <v>4963.2</v>
      </c>
      <c r="H3941" s="21">
        <v>377612</v>
      </c>
      <c r="I3941" s="21" t="s">
        <v>4772</v>
      </c>
      <c r="J3941" s="21">
        <v>1</v>
      </c>
      <c r="K3941" s="21">
        <v>1</v>
      </c>
      <c r="L3941" s="21">
        <f t="shared" si="412"/>
        <v>0</v>
      </c>
      <c r="M3941" s="21" t="s">
        <v>5688</v>
      </c>
      <c r="N3941" s="30">
        <v>45964</v>
      </c>
      <c r="O3941" s="48">
        <v>12384.5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13"/>
        <v>0</v>
      </c>
      <c r="Z3941" s="21" t="str">
        <f t="shared" si="414"/>
        <v>Monday</v>
      </c>
      <c r="AA3941" s="21" t="str">
        <f t="shared" si="415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3941</v>
      </c>
      <c r="B3942" s="21" t="s">
        <v>5562</v>
      </c>
      <c r="C3942" s="30">
        <v>45954</v>
      </c>
      <c r="D3942" s="30">
        <v>45960</v>
      </c>
      <c r="E3942" s="47">
        <v>53.4</v>
      </c>
      <c r="F3942" s="47">
        <f t="shared" si="410"/>
        <v>4699.2</v>
      </c>
      <c r="G3942" s="48">
        <f t="shared" si="411"/>
        <v>4699.2</v>
      </c>
      <c r="H3942" s="21">
        <v>423101</v>
      </c>
      <c r="I3942" s="21" t="s">
        <v>1265</v>
      </c>
      <c r="J3942" s="21">
        <v>1</v>
      </c>
      <c r="K3942" s="21">
        <v>1</v>
      </c>
      <c r="L3942" s="21">
        <f t="shared" si="412"/>
        <v>0</v>
      </c>
      <c r="M3942" s="21" t="s">
        <v>5605</v>
      </c>
      <c r="N3942" s="30">
        <v>45962</v>
      </c>
      <c r="O3942" s="48">
        <v>8277</v>
      </c>
      <c r="P3942" s="21" t="s">
        <v>39</v>
      </c>
      <c r="Q3942" s="21">
        <v>58157689590</v>
      </c>
      <c r="R3942" s="21" t="s">
        <v>40</v>
      </c>
      <c r="S3942" s="3">
        <v>-20</v>
      </c>
      <c r="T3942" s="37"/>
      <c r="U3942" s="21" t="s">
        <v>18</v>
      </c>
      <c r="V3942" s="21" t="str">
        <f>VLOOKUP(P3942,'Customer List'!B:C,2,)</f>
        <v>Pune</v>
      </c>
      <c r="W3942" s="38"/>
      <c r="X3942" s="30">
        <v>45966</v>
      </c>
      <c r="Y3942" s="21">
        <f t="shared" si="413"/>
        <v>4</v>
      </c>
      <c r="Z3942" s="21" t="str">
        <f t="shared" si="414"/>
        <v>Saturday</v>
      </c>
      <c r="AA3942" s="21" t="str">
        <f t="shared" si="415"/>
        <v>Wednesday</v>
      </c>
      <c r="AB3942" s="21" t="str">
        <f>VLOOKUP(U3942,'Currency Sheet'!A:C,3,)</f>
        <v>DOLLAR</v>
      </c>
      <c r="AC3942" s="42" t="str">
        <f>VLOOKUP(P3942,'Customer List'!B:D,3,)</f>
        <v>OutStation</v>
      </c>
    </row>
    <row r="3943" spans="1:29" x14ac:dyDescent="0.25">
      <c r="A3943" s="21">
        <v>3942</v>
      </c>
      <c r="B3943" s="21" t="s">
        <v>5562</v>
      </c>
      <c r="C3943" s="30">
        <v>45954</v>
      </c>
      <c r="D3943" s="30">
        <v>45960</v>
      </c>
      <c r="E3943" s="47">
        <v>49.8</v>
      </c>
      <c r="F3943" s="47">
        <f t="shared" si="410"/>
        <v>4382.3999999999996</v>
      </c>
      <c r="G3943" s="48">
        <f t="shared" si="411"/>
        <v>17529.599999999999</v>
      </c>
      <c r="H3943" s="21">
        <v>423113</v>
      </c>
      <c r="I3943" s="21" t="s">
        <v>1504</v>
      </c>
      <c r="J3943" s="21">
        <v>4</v>
      </c>
      <c r="K3943" s="21">
        <v>4</v>
      </c>
      <c r="L3943" s="21">
        <f t="shared" si="412"/>
        <v>0</v>
      </c>
      <c r="M3943" s="21" t="s">
        <v>5647</v>
      </c>
      <c r="N3943" s="30">
        <v>45962</v>
      </c>
      <c r="O3943" s="48">
        <v>30876</v>
      </c>
      <c r="P3943" s="21" t="s">
        <v>2201</v>
      </c>
      <c r="Q3943" s="21">
        <v>58157690846</v>
      </c>
      <c r="R3943" s="21" t="s">
        <v>40</v>
      </c>
      <c r="S3943" s="3">
        <v>-20</v>
      </c>
      <c r="T3943" s="37"/>
      <c r="U3943" s="21" t="s">
        <v>18</v>
      </c>
      <c r="V3943" s="21" t="str">
        <f>VLOOKUP(P3943,'Customer List'!B:C,2,)</f>
        <v>ASSAM</v>
      </c>
      <c r="W3943" s="38"/>
      <c r="X3943" s="30">
        <v>45964</v>
      </c>
      <c r="Y3943" s="21">
        <f t="shared" si="413"/>
        <v>2</v>
      </c>
      <c r="Z3943" s="21" t="str">
        <f t="shared" si="414"/>
        <v>Saturday</v>
      </c>
      <c r="AA3943" s="21" t="str">
        <f t="shared" si="415"/>
        <v>Monday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x14ac:dyDescent="0.25">
      <c r="A3944" s="21">
        <v>3943</v>
      </c>
      <c r="B3944" s="21" t="s">
        <v>5562</v>
      </c>
      <c r="C3944" s="30">
        <v>45954</v>
      </c>
      <c r="D3944" s="30">
        <v>45960</v>
      </c>
      <c r="E3944" s="47">
        <v>159</v>
      </c>
      <c r="F3944" s="47">
        <f t="shared" si="410"/>
        <v>13992</v>
      </c>
      <c r="G3944" s="48">
        <f t="shared" si="411"/>
        <v>13992</v>
      </c>
      <c r="H3944" s="21">
        <v>430901</v>
      </c>
      <c r="I3944" s="21" t="s">
        <v>5545</v>
      </c>
      <c r="J3944" s="21">
        <v>1</v>
      </c>
      <c r="K3944" s="21">
        <v>1</v>
      </c>
      <c r="L3944" s="21">
        <f t="shared" si="412"/>
        <v>0</v>
      </c>
      <c r="M3944" s="21" t="s">
        <v>5694</v>
      </c>
      <c r="N3944" s="30">
        <v>45961</v>
      </c>
      <c r="O3944" s="48">
        <v>20895.25</v>
      </c>
      <c r="P3944" s="21" t="s">
        <v>16</v>
      </c>
      <c r="Q3944" s="21" t="s">
        <v>5960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ref="X3944:X3958" si="416">IF(OR(R3944 = "PRIYANKA MADAM", R3944 = "DEEPAK", R3944 = "PORTER"),N3944,"")</f>
        <v>45961</v>
      </c>
      <c r="Y3944" s="21">
        <f t="shared" si="413"/>
        <v>0</v>
      </c>
      <c r="Z3944" s="21" t="str">
        <f t="shared" si="414"/>
        <v>Friday</v>
      </c>
      <c r="AA3944" s="21" t="str">
        <f t="shared" si="415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3944</v>
      </c>
      <c r="B3945" s="21" t="s">
        <v>5562</v>
      </c>
      <c r="C3945" s="30">
        <v>45954</v>
      </c>
      <c r="D3945" s="30">
        <v>45960</v>
      </c>
      <c r="E3945" s="47">
        <v>159</v>
      </c>
      <c r="F3945" s="47">
        <f t="shared" si="410"/>
        <v>13992</v>
      </c>
      <c r="G3945" s="48">
        <f t="shared" si="411"/>
        <v>13992</v>
      </c>
      <c r="H3945" s="21">
        <v>431301</v>
      </c>
      <c r="I3945" s="21" t="s">
        <v>5546</v>
      </c>
      <c r="J3945" s="21">
        <v>1</v>
      </c>
      <c r="K3945" s="21">
        <v>1</v>
      </c>
      <c r="L3945" s="21">
        <f t="shared" si="412"/>
        <v>0</v>
      </c>
      <c r="M3945" s="21" t="s">
        <v>5694</v>
      </c>
      <c r="N3945" s="30">
        <v>45961</v>
      </c>
      <c r="O3945" s="48">
        <v>20895.25</v>
      </c>
      <c r="P3945" s="21" t="s">
        <v>16</v>
      </c>
      <c r="Q3945" s="21" t="s">
        <v>5960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16"/>
        <v>45961</v>
      </c>
      <c r="Y3945" s="21">
        <f t="shared" si="413"/>
        <v>0</v>
      </c>
      <c r="Z3945" s="21" t="str">
        <f t="shared" si="414"/>
        <v>Friday</v>
      </c>
      <c r="AA3945" s="21" t="str">
        <f t="shared" si="415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3945</v>
      </c>
      <c r="B3946" s="21" t="s">
        <v>5562</v>
      </c>
      <c r="C3946" s="30">
        <v>45954</v>
      </c>
      <c r="D3946" s="30">
        <v>45960</v>
      </c>
      <c r="E3946" s="47">
        <v>159</v>
      </c>
      <c r="F3946" s="47">
        <f t="shared" si="410"/>
        <v>13992</v>
      </c>
      <c r="G3946" s="48">
        <f t="shared" si="411"/>
        <v>13992</v>
      </c>
      <c r="H3946" s="21">
        <v>431601</v>
      </c>
      <c r="I3946" s="21" t="s">
        <v>5547</v>
      </c>
      <c r="J3946" s="21">
        <v>1</v>
      </c>
      <c r="K3946" s="21">
        <v>1</v>
      </c>
      <c r="L3946" s="21">
        <f t="shared" si="412"/>
        <v>0</v>
      </c>
      <c r="M3946" s="21" t="s">
        <v>5694</v>
      </c>
      <c r="N3946" s="30">
        <v>45961</v>
      </c>
      <c r="O3946" s="48">
        <v>20895.25</v>
      </c>
      <c r="P3946" s="21" t="s">
        <v>16</v>
      </c>
      <c r="Q3946" s="21" t="s">
        <v>5960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16"/>
        <v>45961</v>
      </c>
      <c r="Y3946" s="21">
        <f t="shared" si="413"/>
        <v>0</v>
      </c>
      <c r="Z3946" s="21" t="str">
        <f t="shared" si="414"/>
        <v>Friday</v>
      </c>
      <c r="AA3946" s="21" t="str">
        <f t="shared" si="415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3946</v>
      </c>
      <c r="B3947" s="21" t="s">
        <v>5562</v>
      </c>
      <c r="C3947" s="30">
        <v>45954</v>
      </c>
      <c r="D3947" s="30">
        <v>45960</v>
      </c>
      <c r="E3947" s="47">
        <v>159</v>
      </c>
      <c r="F3947" s="47">
        <f t="shared" si="410"/>
        <v>13992</v>
      </c>
      <c r="G3947" s="48">
        <f t="shared" si="411"/>
        <v>13992</v>
      </c>
      <c r="H3947" s="21">
        <v>432501</v>
      </c>
      <c r="I3947" s="21" t="s">
        <v>5548</v>
      </c>
      <c r="J3947" s="21">
        <v>1</v>
      </c>
      <c r="K3947" s="21">
        <v>1</v>
      </c>
      <c r="L3947" s="21">
        <f t="shared" si="412"/>
        <v>0</v>
      </c>
      <c r="M3947" s="21" t="s">
        <v>5694</v>
      </c>
      <c r="N3947" s="30">
        <v>45961</v>
      </c>
      <c r="O3947" s="48">
        <v>20895</v>
      </c>
      <c r="P3947" s="21" t="s">
        <v>16</v>
      </c>
      <c r="Q3947" s="21" t="s">
        <v>5960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16"/>
        <v>45961</v>
      </c>
      <c r="Y3947" s="21">
        <f t="shared" si="413"/>
        <v>0</v>
      </c>
      <c r="Z3947" s="21" t="str">
        <f t="shared" si="414"/>
        <v>Friday</v>
      </c>
      <c r="AA3947" s="21" t="str">
        <f t="shared" si="415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3947</v>
      </c>
      <c r="B3948" s="21" t="s">
        <v>5562</v>
      </c>
      <c r="C3948" s="30">
        <v>45954</v>
      </c>
      <c r="D3948" s="30">
        <v>45960</v>
      </c>
      <c r="E3948" s="47">
        <v>197.4</v>
      </c>
      <c r="F3948" s="47">
        <f t="shared" si="410"/>
        <v>17371.2</v>
      </c>
      <c r="G3948" s="48">
        <f t="shared" si="411"/>
        <v>17371.2</v>
      </c>
      <c r="H3948" s="21">
        <v>432601</v>
      </c>
      <c r="I3948" s="21" t="s">
        <v>5549</v>
      </c>
      <c r="J3948" s="21">
        <v>1</v>
      </c>
      <c r="K3948" s="21">
        <v>1</v>
      </c>
      <c r="L3948" s="21">
        <f t="shared" si="412"/>
        <v>0</v>
      </c>
      <c r="M3948" s="21" t="s">
        <v>5694</v>
      </c>
      <c r="N3948" s="30">
        <v>45961</v>
      </c>
      <c r="O3948" s="48">
        <v>25941.65</v>
      </c>
      <c r="P3948" s="21" t="s">
        <v>16</v>
      </c>
      <c r="Q3948" s="21" t="s">
        <v>5960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16"/>
        <v>45961</v>
      </c>
      <c r="Y3948" s="21">
        <f t="shared" si="413"/>
        <v>0</v>
      </c>
      <c r="Z3948" s="21" t="str">
        <f t="shared" si="414"/>
        <v>Friday</v>
      </c>
      <c r="AA3948" s="21" t="str">
        <f t="shared" si="415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3948</v>
      </c>
      <c r="B3949" s="21" t="s">
        <v>5562</v>
      </c>
      <c r="C3949" s="30">
        <v>45954</v>
      </c>
      <c r="D3949" s="30">
        <v>45960</v>
      </c>
      <c r="E3949" s="47">
        <v>32.4</v>
      </c>
      <c r="F3949" s="47">
        <f t="shared" si="410"/>
        <v>2851.2</v>
      </c>
      <c r="G3949" s="48">
        <f t="shared" si="411"/>
        <v>2851.2</v>
      </c>
      <c r="H3949" s="21">
        <v>420701</v>
      </c>
      <c r="I3949" s="21" t="s">
        <v>5198</v>
      </c>
      <c r="J3949" s="21">
        <v>1</v>
      </c>
      <c r="K3949" s="21">
        <v>1</v>
      </c>
      <c r="L3949" s="21">
        <f t="shared" si="412"/>
        <v>0</v>
      </c>
      <c r="M3949" s="21" t="s">
        <v>5568</v>
      </c>
      <c r="N3949" s="30">
        <v>45961</v>
      </c>
      <c r="O3949" s="48">
        <v>0</v>
      </c>
      <c r="P3949" s="21" t="s">
        <v>625</v>
      </c>
      <c r="Q3949" s="21" t="s">
        <v>2070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16"/>
        <v>45961</v>
      </c>
      <c r="Y3949" s="21">
        <f t="shared" si="413"/>
        <v>0</v>
      </c>
      <c r="Z3949" s="21" t="str">
        <f t="shared" si="414"/>
        <v>Friday</v>
      </c>
      <c r="AA3949" s="21" t="str">
        <f t="shared" si="415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3949</v>
      </c>
      <c r="B3950" s="21" t="s">
        <v>5562</v>
      </c>
      <c r="C3950" s="30">
        <v>45954</v>
      </c>
      <c r="D3950" s="30">
        <v>45960</v>
      </c>
      <c r="E3950" s="47">
        <v>273</v>
      </c>
      <c r="F3950" s="47">
        <f t="shared" si="410"/>
        <v>24024</v>
      </c>
      <c r="G3950" s="48">
        <f t="shared" si="411"/>
        <v>24024</v>
      </c>
      <c r="H3950" s="21">
        <v>501434</v>
      </c>
      <c r="I3950" s="21" t="s">
        <v>5550</v>
      </c>
      <c r="J3950" s="21">
        <v>1</v>
      </c>
      <c r="K3950" s="21">
        <v>1</v>
      </c>
      <c r="L3950" s="21">
        <f t="shared" si="412"/>
        <v>0</v>
      </c>
      <c r="M3950" s="21" t="s">
        <v>5683</v>
      </c>
      <c r="N3950" s="30">
        <v>45964</v>
      </c>
      <c r="O3950" s="48">
        <v>0</v>
      </c>
      <c r="P3950" s="21" t="s">
        <v>625</v>
      </c>
      <c r="Q3950" s="21" t="s">
        <v>2070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16"/>
        <v>45964</v>
      </c>
      <c r="Y3950" s="21">
        <f t="shared" si="413"/>
        <v>0</v>
      </c>
      <c r="Z3950" s="21" t="str">
        <f t="shared" si="414"/>
        <v>Monday</v>
      </c>
      <c r="AA3950" s="21" t="str">
        <f t="shared" si="415"/>
        <v>Monday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3950</v>
      </c>
      <c r="B3951" s="21" t="s">
        <v>5562</v>
      </c>
      <c r="C3951" s="30">
        <v>45954</v>
      </c>
      <c r="D3951" s="30">
        <v>45960</v>
      </c>
      <c r="E3951" s="47">
        <v>241.2</v>
      </c>
      <c r="F3951" s="47">
        <f t="shared" si="410"/>
        <v>21225.599999999999</v>
      </c>
      <c r="G3951" s="48">
        <f t="shared" si="411"/>
        <v>21225.599999999999</v>
      </c>
      <c r="H3951" s="21">
        <v>510006</v>
      </c>
      <c r="I3951" s="21" t="s">
        <v>5553</v>
      </c>
      <c r="J3951" s="21">
        <v>1</v>
      </c>
      <c r="K3951" s="21">
        <v>1</v>
      </c>
      <c r="L3951" s="21">
        <f t="shared" si="412"/>
        <v>0</v>
      </c>
      <c r="M3951" s="21" t="s">
        <v>5568</v>
      </c>
      <c r="N3951" s="30">
        <v>45961</v>
      </c>
      <c r="O3951" s="48">
        <v>0</v>
      </c>
      <c r="P3951" s="21" t="s">
        <v>625</v>
      </c>
      <c r="Q3951" s="21" t="s">
        <v>2070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16"/>
        <v>45961</v>
      </c>
      <c r="Y3951" s="21">
        <f t="shared" si="413"/>
        <v>0</v>
      </c>
      <c r="Z3951" s="21" t="str">
        <f t="shared" si="414"/>
        <v>Friday</v>
      </c>
      <c r="AA3951" s="21" t="str">
        <f t="shared" si="415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3951</v>
      </c>
      <c r="B3952" s="21" t="s">
        <v>5562</v>
      </c>
      <c r="C3952" s="30">
        <v>45954</v>
      </c>
      <c r="D3952" s="30">
        <v>45960</v>
      </c>
      <c r="E3952" s="47">
        <v>172.8</v>
      </c>
      <c r="F3952" s="47">
        <f t="shared" si="410"/>
        <v>15206.400000000001</v>
      </c>
      <c r="G3952" s="48">
        <f t="shared" si="411"/>
        <v>15206.400000000001</v>
      </c>
      <c r="H3952" s="21">
        <v>138406</v>
      </c>
      <c r="I3952" s="21" t="s">
        <v>5371</v>
      </c>
      <c r="J3952" s="21">
        <v>1</v>
      </c>
      <c r="K3952" s="21">
        <v>1</v>
      </c>
      <c r="L3952" s="21">
        <f t="shared" si="412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16"/>
        <v>45961</v>
      </c>
      <c r="Y3952" s="21">
        <f t="shared" si="413"/>
        <v>0</v>
      </c>
      <c r="Z3952" s="21" t="str">
        <f t="shared" si="414"/>
        <v>Friday</v>
      </c>
      <c r="AA3952" s="21" t="str">
        <f t="shared" si="415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3952</v>
      </c>
      <c r="B3953" s="21" t="s">
        <v>5562</v>
      </c>
      <c r="C3953" s="30">
        <v>45954</v>
      </c>
      <c r="D3953" s="30">
        <v>45960</v>
      </c>
      <c r="E3953" s="47">
        <v>277.2</v>
      </c>
      <c r="F3953" s="47">
        <f t="shared" si="410"/>
        <v>24393.599999999999</v>
      </c>
      <c r="G3953" s="48">
        <f t="shared" si="411"/>
        <v>24393.599999999999</v>
      </c>
      <c r="H3953" s="21">
        <v>306022</v>
      </c>
      <c r="I3953" s="21" t="s">
        <v>5535</v>
      </c>
      <c r="J3953" s="21">
        <v>1</v>
      </c>
      <c r="K3953" s="21">
        <v>1</v>
      </c>
      <c r="L3953" s="21">
        <f t="shared" si="412"/>
        <v>0</v>
      </c>
      <c r="M3953" s="21" t="s">
        <v>5567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16"/>
        <v>45961</v>
      </c>
      <c r="Y3953" s="21">
        <f t="shared" si="413"/>
        <v>0</v>
      </c>
      <c r="Z3953" s="21" t="str">
        <f t="shared" si="414"/>
        <v>Friday</v>
      </c>
      <c r="AA3953" s="21" t="str">
        <f t="shared" si="415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3953</v>
      </c>
      <c r="B3954" s="21" t="s">
        <v>5562</v>
      </c>
      <c r="C3954" s="30">
        <v>45954</v>
      </c>
      <c r="D3954" s="30">
        <v>45960</v>
      </c>
      <c r="E3954" s="47">
        <v>229.2</v>
      </c>
      <c r="F3954" s="47">
        <f t="shared" si="410"/>
        <v>20169.599999999999</v>
      </c>
      <c r="G3954" s="48">
        <f t="shared" si="411"/>
        <v>20169.599999999999</v>
      </c>
      <c r="H3954" s="21">
        <v>506948</v>
      </c>
      <c r="I3954" s="21" t="s">
        <v>5551</v>
      </c>
      <c r="J3954" s="21">
        <v>1</v>
      </c>
      <c r="K3954" s="21">
        <v>1</v>
      </c>
      <c r="L3954" s="21">
        <f t="shared" si="412"/>
        <v>0</v>
      </c>
      <c r="M3954" s="21" t="s">
        <v>5694</v>
      </c>
      <c r="N3954" s="30">
        <v>45961</v>
      </c>
      <c r="O3954" s="48">
        <v>30120.7</v>
      </c>
      <c r="P3954" s="21" t="s">
        <v>16</v>
      </c>
      <c r="Q3954" s="21" t="s">
        <v>5960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16"/>
        <v>45961</v>
      </c>
      <c r="Y3954" s="21">
        <f t="shared" si="413"/>
        <v>0</v>
      </c>
      <c r="Z3954" s="21" t="str">
        <f t="shared" si="414"/>
        <v>Friday</v>
      </c>
      <c r="AA3954" s="21" t="str">
        <f t="shared" si="415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3954</v>
      </c>
      <c r="B3955" s="21" t="s">
        <v>5562</v>
      </c>
      <c r="C3955" s="30">
        <v>45954</v>
      </c>
      <c r="D3955" s="30">
        <v>45960</v>
      </c>
      <c r="E3955" s="47">
        <v>193.8</v>
      </c>
      <c r="F3955" s="47">
        <f t="shared" si="410"/>
        <v>17054.400000000001</v>
      </c>
      <c r="G3955" s="48">
        <f t="shared" si="411"/>
        <v>17054.400000000001</v>
      </c>
      <c r="H3955" s="21">
        <v>507612</v>
      </c>
      <c r="I3955" s="21" t="s">
        <v>5552</v>
      </c>
      <c r="J3955" s="21">
        <v>1</v>
      </c>
      <c r="K3955" s="21">
        <v>1</v>
      </c>
      <c r="L3955" s="21">
        <f t="shared" si="412"/>
        <v>0</v>
      </c>
      <c r="M3955" s="21" t="s">
        <v>5565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16"/>
        <v>45961</v>
      </c>
      <c r="Y3955" s="21">
        <f t="shared" si="413"/>
        <v>0</v>
      </c>
      <c r="Z3955" s="21" t="str">
        <f t="shared" si="414"/>
        <v>Friday</v>
      </c>
      <c r="AA3955" s="21" t="str">
        <f t="shared" si="415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3955</v>
      </c>
      <c r="B3956" s="21" t="s">
        <v>5562</v>
      </c>
      <c r="C3956" s="30">
        <v>45954</v>
      </c>
      <c r="D3956" s="30">
        <v>45960</v>
      </c>
      <c r="E3956" s="47">
        <v>289.10000000000002</v>
      </c>
      <c r="F3956" s="47">
        <f t="shared" si="410"/>
        <v>25440.800000000003</v>
      </c>
      <c r="G3956" s="48">
        <f t="shared" si="411"/>
        <v>50881.600000000006</v>
      </c>
      <c r="H3956" s="21">
        <v>501422</v>
      </c>
      <c r="I3956" s="21" t="s">
        <v>5550</v>
      </c>
      <c r="J3956" s="21">
        <v>2</v>
      </c>
      <c r="K3956" s="21">
        <v>2</v>
      </c>
      <c r="L3956" s="21">
        <f t="shared" si="412"/>
        <v>0</v>
      </c>
      <c r="M3956" s="21" t="s">
        <v>5567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 t="s">
        <v>5569</v>
      </c>
      <c r="U3956" s="21" t="s">
        <v>18</v>
      </c>
      <c r="V3956" s="21" t="str">
        <f>VLOOKUP(P3956,'Customer List'!B:C,2,)</f>
        <v>Delhi</v>
      </c>
      <c r="W3956" s="38"/>
      <c r="X3956" s="30">
        <f t="shared" si="416"/>
        <v>45961</v>
      </c>
      <c r="Y3956" s="21">
        <f t="shared" si="413"/>
        <v>0</v>
      </c>
      <c r="Z3956" s="21" t="str">
        <f t="shared" si="414"/>
        <v>Friday</v>
      </c>
      <c r="AA3956" s="21" t="str">
        <f t="shared" si="415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3956</v>
      </c>
      <c r="B3957" s="21" t="s">
        <v>5562</v>
      </c>
      <c r="C3957" s="30">
        <v>45954</v>
      </c>
      <c r="D3957" s="30">
        <v>45960</v>
      </c>
      <c r="E3957" s="47">
        <v>312.2</v>
      </c>
      <c r="F3957" s="47">
        <f t="shared" si="410"/>
        <v>27473.599999999999</v>
      </c>
      <c r="G3957" s="48">
        <f t="shared" si="411"/>
        <v>54947.199999999997</v>
      </c>
      <c r="H3957" s="21">
        <v>512338</v>
      </c>
      <c r="I3957" s="21" t="s">
        <v>5554</v>
      </c>
      <c r="J3957" s="21">
        <v>2</v>
      </c>
      <c r="K3957" s="21">
        <v>2</v>
      </c>
      <c r="L3957" s="21">
        <f t="shared" si="412"/>
        <v>0</v>
      </c>
      <c r="M3957" s="21" t="s">
        <v>5567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 t="s">
        <v>5569</v>
      </c>
      <c r="U3957" s="21" t="s">
        <v>18</v>
      </c>
      <c r="V3957" s="21" t="str">
        <f>VLOOKUP(P3957,'Customer List'!B:C,2,)</f>
        <v>Delhi</v>
      </c>
      <c r="W3957" s="38"/>
      <c r="X3957" s="30">
        <f t="shared" si="416"/>
        <v>45961</v>
      </c>
      <c r="Y3957" s="21">
        <f t="shared" si="413"/>
        <v>0</v>
      </c>
      <c r="Z3957" s="21" t="str">
        <f t="shared" si="414"/>
        <v>Friday</v>
      </c>
      <c r="AA3957" s="21" t="str">
        <f t="shared" si="415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3957</v>
      </c>
      <c r="B3958" s="21" t="s">
        <v>5562</v>
      </c>
      <c r="C3958" s="30">
        <v>45954</v>
      </c>
      <c r="D3958" s="30">
        <v>45960</v>
      </c>
      <c r="E3958" s="47">
        <v>207.9</v>
      </c>
      <c r="F3958" s="47">
        <f t="shared" si="410"/>
        <v>18295.2</v>
      </c>
      <c r="G3958" s="48">
        <f t="shared" si="411"/>
        <v>18295.2</v>
      </c>
      <c r="H3958" s="21">
        <v>644820</v>
      </c>
      <c r="I3958" s="21" t="s">
        <v>5555</v>
      </c>
      <c r="J3958" s="21">
        <v>1</v>
      </c>
      <c r="K3958" s="21">
        <v>1</v>
      </c>
      <c r="L3958" s="21">
        <f t="shared" si="412"/>
        <v>0</v>
      </c>
      <c r="M3958" s="21" t="s">
        <v>5565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16"/>
        <v>45961</v>
      </c>
      <c r="Y3958" s="21">
        <f t="shared" si="413"/>
        <v>0</v>
      </c>
      <c r="Z3958" s="21" t="str">
        <f t="shared" si="414"/>
        <v>Friday</v>
      </c>
      <c r="AA3958" s="21" t="str">
        <f t="shared" si="415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3958</v>
      </c>
      <c r="B3959" s="21" t="s">
        <v>5562</v>
      </c>
      <c r="C3959" s="30">
        <v>45954</v>
      </c>
      <c r="D3959" s="30">
        <v>45960</v>
      </c>
      <c r="E3959" s="47">
        <v>91.8</v>
      </c>
      <c r="F3959" s="47">
        <f t="shared" si="410"/>
        <v>8078.4</v>
      </c>
      <c r="G3959" s="48">
        <f t="shared" si="411"/>
        <v>8078.4</v>
      </c>
      <c r="H3959" s="21">
        <v>653003</v>
      </c>
      <c r="I3959" s="21" t="s">
        <v>5556</v>
      </c>
      <c r="J3959" s="21">
        <v>1</v>
      </c>
      <c r="K3959" s="21">
        <v>1</v>
      </c>
      <c r="L3959" s="21">
        <f t="shared" si="412"/>
        <v>0</v>
      </c>
      <c r="M3959" s="21" t="s">
        <v>5595</v>
      </c>
      <c r="N3959" s="30">
        <v>45962</v>
      </c>
      <c r="O3959" s="48">
        <v>14229</v>
      </c>
      <c r="P3959" s="21" t="s">
        <v>621</v>
      </c>
      <c r="Q3959" s="21">
        <v>58157688982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Hyderabad</v>
      </c>
      <c r="W3959" s="38"/>
      <c r="X3959" s="30">
        <v>45964</v>
      </c>
      <c r="Y3959" s="21">
        <f t="shared" si="413"/>
        <v>2</v>
      </c>
      <c r="Z3959" s="21" t="str">
        <f t="shared" si="414"/>
        <v>Saturday</v>
      </c>
      <c r="AA3959" s="21" t="str">
        <f t="shared" si="415"/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x14ac:dyDescent="0.25">
      <c r="A3960" s="21">
        <v>3959</v>
      </c>
      <c r="B3960" s="21" t="s">
        <v>5562</v>
      </c>
      <c r="C3960" s="30">
        <v>45954</v>
      </c>
      <c r="D3960" s="30">
        <v>45960</v>
      </c>
      <c r="E3960" s="47">
        <v>127.4</v>
      </c>
      <c r="F3960" s="47">
        <f t="shared" si="410"/>
        <v>11211.2</v>
      </c>
      <c r="G3960" s="48">
        <f t="shared" si="411"/>
        <v>11211.2</v>
      </c>
      <c r="H3960" s="21">
        <v>662409</v>
      </c>
      <c r="I3960" s="21" t="s">
        <v>5557</v>
      </c>
      <c r="J3960" s="21">
        <v>1</v>
      </c>
      <c r="K3960" s="21">
        <v>1</v>
      </c>
      <c r="L3960" s="21">
        <f t="shared" si="412"/>
        <v>0</v>
      </c>
      <c r="M3960" s="21" t="s">
        <v>5595</v>
      </c>
      <c r="N3960" s="30">
        <v>45962</v>
      </c>
      <c r="O3960" s="48">
        <v>16926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13"/>
        <v>2</v>
      </c>
      <c r="Z3960" s="21" t="str">
        <f t="shared" si="414"/>
        <v>Saturday</v>
      </c>
      <c r="AA3960" s="21" t="str">
        <f t="shared" si="415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x14ac:dyDescent="0.25">
      <c r="A3961" s="21">
        <v>3960</v>
      </c>
      <c r="B3961" s="21" t="s">
        <v>5562</v>
      </c>
      <c r="C3961" s="30">
        <v>45954</v>
      </c>
      <c r="D3961" s="30">
        <v>45960</v>
      </c>
      <c r="E3961" s="47">
        <v>1056.5999999999999</v>
      </c>
      <c r="F3961" s="47">
        <f t="shared" si="410"/>
        <v>92980.799999999988</v>
      </c>
      <c r="G3961" s="48">
        <f t="shared" si="411"/>
        <v>92980.799999999988</v>
      </c>
      <c r="H3961" s="21">
        <v>740930</v>
      </c>
      <c r="I3961" s="21" t="s">
        <v>5558</v>
      </c>
      <c r="J3961" s="21">
        <v>1</v>
      </c>
      <c r="K3961" s="21">
        <v>1</v>
      </c>
      <c r="L3961" s="21">
        <f t="shared" si="412"/>
        <v>0</v>
      </c>
      <c r="M3961" s="21" t="s">
        <v>5605</v>
      </c>
      <c r="N3961" s="30">
        <v>45962</v>
      </c>
      <c r="O3961" s="48">
        <v>163773</v>
      </c>
      <c r="P3961" s="21" t="s">
        <v>39</v>
      </c>
      <c r="Q3961" s="21">
        <v>58157689590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Pune</v>
      </c>
      <c r="W3961" s="38"/>
      <c r="X3961" s="30">
        <v>45966</v>
      </c>
      <c r="Y3961" s="21">
        <f t="shared" si="413"/>
        <v>4</v>
      </c>
      <c r="Z3961" s="21" t="str">
        <f t="shared" si="414"/>
        <v>Saturday</v>
      </c>
      <c r="AA3961" s="21" t="str">
        <f t="shared" si="415"/>
        <v>Wednesday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x14ac:dyDescent="0.25">
      <c r="A3962" s="21">
        <v>3961</v>
      </c>
      <c r="B3962" s="21" t="s">
        <v>5562</v>
      </c>
      <c r="C3962" s="30">
        <v>45954</v>
      </c>
      <c r="D3962" s="30">
        <v>45960</v>
      </c>
      <c r="E3962" s="47">
        <v>1056.5999999999999</v>
      </c>
      <c r="F3962" s="47">
        <f t="shared" si="410"/>
        <v>92980.799999999988</v>
      </c>
      <c r="G3962" s="48">
        <f t="shared" si="411"/>
        <v>92980.799999999988</v>
      </c>
      <c r="H3962" s="21">
        <v>741282</v>
      </c>
      <c r="I3962" s="21" t="s">
        <v>5559</v>
      </c>
      <c r="J3962" s="21">
        <v>1</v>
      </c>
      <c r="K3962" s="21">
        <v>1</v>
      </c>
      <c r="L3962" s="21">
        <f t="shared" si="412"/>
        <v>0</v>
      </c>
      <c r="M3962" s="21" t="s">
        <v>5594</v>
      </c>
      <c r="N3962" s="30">
        <v>45962</v>
      </c>
      <c r="O3962" s="48">
        <v>163773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13"/>
        <v>2</v>
      </c>
      <c r="Z3962" s="21" t="str">
        <f t="shared" si="414"/>
        <v>Saturday</v>
      </c>
      <c r="AA3962" s="21" t="str">
        <f t="shared" si="415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x14ac:dyDescent="0.25">
      <c r="A3963" s="21">
        <v>3962</v>
      </c>
      <c r="B3963" s="21" t="s">
        <v>5562</v>
      </c>
      <c r="C3963" s="30">
        <v>45954</v>
      </c>
      <c r="D3963" s="30">
        <v>45960</v>
      </c>
      <c r="E3963" s="47">
        <v>193.8</v>
      </c>
      <c r="F3963" s="47">
        <f t="shared" si="410"/>
        <v>17054.400000000001</v>
      </c>
      <c r="G3963" s="48">
        <f t="shared" si="411"/>
        <v>17054.400000000001</v>
      </c>
      <c r="H3963" s="21">
        <v>801807</v>
      </c>
      <c r="I3963" s="21" t="s">
        <v>5560</v>
      </c>
      <c r="J3963" s="21">
        <v>1</v>
      </c>
      <c r="K3963" s="21">
        <v>1</v>
      </c>
      <c r="L3963" s="21">
        <f t="shared" si="412"/>
        <v>0</v>
      </c>
      <c r="M3963" s="21" t="s">
        <v>5632</v>
      </c>
      <c r="N3963" s="30">
        <v>45961</v>
      </c>
      <c r="O3963" s="48">
        <v>31654</v>
      </c>
      <c r="P3963" s="21" t="s">
        <v>213</v>
      </c>
      <c r="Q3963" s="21" t="s">
        <v>1127</v>
      </c>
      <c r="R3963" s="21" t="s">
        <v>1127</v>
      </c>
      <c r="S3963" s="3">
        <v>4</v>
      </c>
      <c r="T3963" s="37"/>
      <c r="U3963" s="21" t="s">
        <v>18</v>
      </c>
      <c r="V3963" s="21" t="str">
        <f>VLOOKUP(P3963,'Customer List'!B:C,2,)</f>
        <v>Delhi</v>
      </c>
      <c r="W3963" s="38"/>
      <c r="X3963" s="30">
        <f>IF(OR(R3963 = "PRIYANKA MADAM", R3963 = "DEEPAK", R3963 = "PORTER"),N3963,"")</f>
        <v>45961</v>
      </c>
      <c r="Y3963" s="21">
        <f t="shared" si="413"/>
        <v>0</v>
      </c>
      <c r="Z3963" s="21" t="str">
        <f t="shared" si="414"/>
        <v>Friday</v>
      </c>
      <c r="AA3963" s="21" t="str">
        <f t="shared" si="415"/>
        <v>Friday</v>
      </c>
      <c r="AB3963" s="21" t="str">
        <f>VLOOKUP(U3963,'Currency Sheet'!A:C,3,)</f>
        <v>DOLLAR</v>
      </c>
      <c r="AC3963" s="42" t="str">
        <f>VLOOKUP(P3963,'Customer List'!B:D,3,)</f>
        <v>Local</v>
      </c>
    </row>
    <row r="3964" spans="1:29" x14ac:dyDescent="0.25">
      <c r="A3964" s="21">
        <v>3963</v>
      </c>
      <c r="B3964" s="21" t="s">
        <v>5562</v>
      </c>
      <c r="C3964" s="30">
        <v>45954</v>
      </c>
      <c r="D3964" s="30">
        <v>45960</v>
      </c>
      <c r="E3964" s="47">
        <v>77.400000000000006</v>
      </c>
      <c r="F3964" s="47">
        <f t="shared" si="410"/>
        <v>6811.2000000000007</v>
      </c>
      <c r="G3964" s="48">
        <f t="shared" si="411"/>
        <v>13622.400000000001</v>
      </c>
      <c r="H3964" s="21">
        <v>825702</v>
      </c>
      <c r="I3964" s="21" t="s">
        <v>5561</v>
      </c>
      <c r="J3964" s="21">
        <v>2</v>
      </c>
      <c r="K3964" s="21">
        <v>2</v>
      </c>
      <c r="L3964" s="21">
        <f t="shared" si="412"/>
        <v>0</v>
      </c>
      <c r="M3964" s="21" t="s">
        <v>5668</v>
      </c>
      <c r="N3964" s="30">
        <v>45962</v>
      </c>
      <c r="O3964" s="48">
        <v>29192.7</v>
      </c>
      <c r="P3964" s="21" t="s">
        <v>1135</v>
      </c>
      <c r="Q3964" s="21">
        <v>58157688713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Banglore</v>
      </c>
      <c r="W3964" s="38"/>
      <c r="X3964" s="30">
        <v>45964</v>
      </c>
      <c r="Y3964" s="21">
        <f t="shared" si="413"/>
        <v>2</v>
      </c>
      <c r="Z3964" s="21" t="str">
        <f t="shared" si="414"/>
        <v>Saturday</v>
      </c>
      <c r="AA3964" s="21" t="str">
        <f t="shared" si="415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3964</v>
      </c>
      <c r="B3965" s="21" t="s">
        <v>5525</v>
      </c>
      <c r="C3965" s="30">
        <v>45954</v>
      </c>
      <c r="D3965" s="30">
        <v>45960</v>
      </c>
      <c r="E3965" s="47">
        <v>62367</v>
      </c>
      <c r="F3965" s="47">
        <f t="shared" si="410"/>
        <v>62367</v>
      </c>
      <c r="G3965" s="48">
        <f t="shared" si="411"/>
        <v>62367</v>
      </c>
      <c r="H3965" s="21" t="s">
        <v>5526</v>
      </c>
      <c r="I3965" s="21"/>
      <c r="J3965" s="21">
        <v>1</v>
      </c>
      <c r="K3965" s="21">
        <v>1</v>
      </c>
      <c r="L3965" s="21">
        <f t="shared" si="412"/>
        <v>0</v>
      </c>
      <c r="M3965" s="21" t="s">
        <v>5565</v>
      </c>
      <c r="N3965" s="30">
        <v>45961</v>
      </c>
      <c r="O3965" s="48">
        <v>0</v>
      </c>
      <c r="P3965" s="21" t="s">
        <v>1011</v>
      </c>
      <c r="Q3965" s="21" t="s">
        <v>2070</v>
      </c>
      <c r="R3965" s="21" t="s">
        <v>637</v>
      </c>
      <c r="S3965" s="3">
        <v>-20</v>
      </c>
      <c r="T3965" s="37"/>
      <c r="U3965" s="21" t="s">
        <v>256</v>
      </c>
      <c r="V3965" s="21" t="str">
        <f>VLOOKUP(P3965,'Customer List'!B:C,2,)</f>
        <v>Delhi</v>
      </c>
      <c r="W3965" s="38"/>
      <c r="X3965" s="30">
        <f>IF(OR(R3965 = "PRIYANKA MADAM", R3965 = "DEEPAK", R3965 = "PORTER"),N3965,"")</f>
        <v>45961</v>
      </c>
      <c r="Y3965" s="21">
        <f t="shared" si="413"/>
        <v>0</v>
      </c>
      <c r="Z3965" s="21" t="str">
        <f t="shared" si="414"/>
        <v>Friday</v>
      </c>
      <c r="AA3965" s="21" t="str">
        <f t="shared" si="415"/>
        <v>Friday</v>
      </c>
      <c r="AB3965" s="21" t="str">
        <f>VLOOKUP(U3965,'Currency Sheet'!A:C,3,)</f>
        <v>INR</v>
      </c>
      <c r="AC3965" s="42" t="str">
        <f>VLOOKUP(P3965,'Customer List'!B:D,3,)</f>
        <v>Local</v>
      </c>
    </row>
    <row r="3966" spans="1:29" x14ac:dyDescent="0.25">
      <c r="A3966" s="21">
        <v>3965</v>
      </c>
      <c r="B3966" s="21" t="s">
        <v>5527</v>
      </c>
      <c r="C3966" s="30">
        <v>45946</v>
      </c>
      <c r="D3966" s="30">
        <v>45960</v>
      </c>
      <c r="E3966" s="47">
        <v>2016.57</v>
      </c>
      <c r="F3966" s="47">
        <f t="shared" si="410"/>
        <v>2016.57</v>
      </c>
      <c r="G3966" s="48">
        <f t="shared" si="411"/>
        <v>4033.14</v>
      </c>
      <c r="H3966" s="21">
        <v>100543</v>
      </c>
      <c r="I3966" s="21"/>
      <c r="J3966" s="21">
        <v>2</v>
      </c>
      <c r="K3966" s="21">
        <v>2</v>
      </c>
      <c r="L3966" s="21">
        <f t="shared" si="412"/>
        <v>0</v>
      </c>
      <c r="M3966" s="21" t="s">
        <v>5682</v>
      </c>
      <c r="N3966" s="30">
        <v>45964</v>
      </c>
      <c r="O3966" s="48">
        <v>0</v>
      </c>
      <c r="P3966" s="21" t="s">
        <v>1144</v>
      </c>
      <c r="Q3966" s="21" t="s">
        <v>2070</v>
      </c>
      <c r="R3966" s="21" t="s">
        <v>637</v>
      </c>
      <c r="S3966" s="3">
        <v>4</v>
      </c>
      <c r="T3966" s="37"/>
      <c r="U3966" s="21" t="s">
        <v>5299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45964</v>
      </c>
      <c r="Y3966" s="21">
        <f t="shared" si="413"/>
        <v>0</v>
      </c>
      <c r="Z3966" s="21" t="str">
        <f t="shared" si="414"/>
        <v>Monday</v>
      </c>
      <c r="AA3966" s="21" t="str">
        <f t="shared" si="415"/>
        <v>Monday</v>
      </c>
      <c r="AB3966" s="21" t="str">
        <f>VLOOKUP(U3966,'Currency Sheet'!A:C,3,)</f>
        <v>INR</v>
      </c>
      <c r="AC3966" s="42" t="str">
        <f>VLOOKUP(P3966,'Customer List'!B:D,3,)</f>
        <v>Local</v>
      </c>
    </row>
    <row r="3967" spans="1:29" x14ac:dyDescent="0.25">
      <c r="A3967" s="21">
        <v>3966</v>
      </c>
      <c r="B3967" s="21" t="s">
        <v>5527</v>
      </c>
      <c r="C3967" s="30">
        <v>45946</v>
      </c>
      <c r="D3967" s="30">
        <v>45960</v>
      </c>
      <c r="E3967" s="47">
        <v>6840</v>
      </c>
      <c r="F3967" s="47">
        <f t="shared" si="410"/>
        <v>6840</v>
      </c>
      <c r="G3967" s="48">
        <f t="shared" si="411"/>
        <v>6840</v>
      </c>
      <c r="H3967" s="21" t="s">
        <v>5528</v>
      </c>
      <c r="I3967" s="21"/>
      <c r="J3967" s="21">
        <v>1</v>
      </c>
      <c r="K3967" s="21"/>
      <c r="L3967" s="21">
        <f t="shared" si="412"/>
        <v>1</v>
      </c>
      <c r="M3967" s="21"/>
      <c r="N3967" s="30"/>
      <c r="O3967" s="48"/>
      <c r="P3967" s="21" t="s">
        <v>1145</v>
      </c>
      <c r="Q3967" s="21"/>
      <c r="R3967" s="21"/>
      <c r="S3967" s="3" t="s">
        <v>299</v>
      </c>
      <c r="T3967" s="37"/>
      <c r="U3967" s="21" t="s">
        <v>5299</v>
      </c>
      <c r="V3967" s="21" t="str">
        <f>VLOOKUP(P3967,'Customer List'!B:C,2,)</f>
        <v>STOCK</v>
      </c>
      <c r="W3967" s="38" t="s">
        <v>1145</v>
      </c>
      <c r="X3967" s="30" t="str">
        <f>IF(OR(R3967 = "PRIYANKA MADAM", R3967 = "DEEPAK", R3967 = "PORTER"),N3967,"")</f>
        <v/>
      </c>
      <c r="Y3967" s="21" t="str">
        <f t="shared" si="413"/>
        <v/>
      </c>
      <c r="Z3967" s="21" t="str">
        <f t="shared" si="414"/>
        <v/>
      </c>
      <c r="AA3967" s="21" t="str">
        <f t="shared" si="415"/>
        <v/>
      </c>
      <c r="AB3967" s="21" t="str">
        <f>VLOOKUP(U3967,'Currency Sheet'!A:C,3,)</f>
        <v>INR</v>
      </c>
      <c r="AC3967" s="42" t="str">
        <f>VLOOKUP(P3967,'Customer List'!B:D,3,)</f>
        <v>STOCK</v>
      </c>
    </row>
    <row r="3968" spans="1:29" x14ac:dyDescent="0.25">
      <c r="A3968" s="21">
        <v>3967</v>
      </c>
      <c r="B3968" s="21" t="s">
        <v>5529</v>
      </c>
      <c r="C3968" s="30">
        <v>45948</v>
      </c>
      <c r="D3968" s="30">
        <v>45960</v>
      </c>
      <c r="E3968" s="47">
        <f>28830/4</f>
        <v>7207.5</v>
      </c>
      <c r="F3968" s="47">
        <f t="shared" si="410"/>
        <v>7207.5</v>
      </c>
      <c r="G3968" s="48">
        <f t="shared" si="411"/>
        <v>28830</v>
      </c>
      <c r="H3968" s="21">
        <v>191418</v>
      </c>
      <c r="I3968" s="21"/>
      <c r="J3968" s="21">
        <v>4</v>
      </c>
      <c r="K3968" s="21">
        <v>4</v>
      </c>
      <c r="L3968" s="21">
        <f t="shared" si="412"/>
        <v>0</v>
      </c>
      <c r="M3968" s="21" t="s">
        <v>5658</v>
      </c>
      <c r="N3968" s="30">
        <v>45962</v>
      </c>
      <c r="O3968" s="48">
        <v>32672</v>
      </c>
      <c r="P3968" s="21" t="s">
        <v>2045</v>
      </c>
      <c r="Q3968" s="21">
        <v>58157689354</v>
      </c>
      <c r="R3968" s="21" t="s">
        <v>40</v>
      </c>
      <c r="S3968" s="3" t="s">
        <v>299</v>
      </c>
      <c r="T3968" s="37"/>
      <c r="U3968" s="21" t="s">
        <v>5299</v>
      </c>
      <c r="V3968" s="21" t="str">
        <f>VLOOKUP(P3968,'Customer List'!B:C,2,)</f>
        <v>Hyderabad</v>
      </c>
      <c r="W3968" s="38"/>
      <c r="X3968" s="30">
        <v>45964</v>
      </c>
      <c r="Y3968" s="21">
        <f t="shared" si="413"/>
        <v>2</v>
      </c>
      <c r="Z3968" s="21" t="str">
        <f t="shared" si="414"/>
        <v>Saturday</v>
      </c>
      <c r="AA3968" s="21" t="str">
        <f t="shared" si="415"/>
        <v>Monday</v>
      </c>
      <c r="AB3968" s="21" t="str">
        <f>VLOOKUP(U3968,'Currency Sheet'!A:C,3,)</f>
        <v>INR</v>
      </c>
      <c r="AC3968" s="42" t="str">
        <f>VLOOKUP(P3968,'Customer List'!B:D,3,)</f>
        <v>OutStation</v>
      </c>
    </row>
    <row r="3969" spans="1:29" x14ac:dyDescent="0.25">
      <c r="A3969" s="21">
        <v>3968</v>
      </c>
      <c r="B3969" s="21">
        <v>45211</v>
      </c>
      <c r="C3969" s="30">
        <v>45958</v>
      </c>
      <c r="D3969" s="30">
        <v>45961</v>
      </c>
      <c r="E3969" s="47">
        <v>255.5</v>
      </c>
      <c r="F3969" s="47">
        <f t="shared" si="410"/>
        <v>22484</v>
      </c>
      <c r="G3969" s="48">
        <f t="shared" si="411"/>
        <v>67452</v>
      </c>
      <c r="H3969" s="21" t="s">
        <v>5563</v>
      </c>
      <c r="I3969" s="21"/>
      <c r="J3969" s="21">
        <v>3</v>
      </c>
      <c r="K3969" s="21">
        <v>3</v>
      </c>
      <c r="L3969" s="21">
        <f t="shared" si="412"/>
        <v>0</v>
      </c>
      <c r="M3969" s="21" t="s">
        <v>5660</v>
      </c>
      <c r="N3969" s="30">
        <v>45962</v>
      </c>
      <c r="O3969" s="48">
        <v>99450</v>
      </c>
      <c r="P3969" s="21" t="s">
        <v>5661</v>
      </c>
      <c r="Q3969" s="21">
        <v>58157690651</v>
      </c>
      <c r="R3969" s="21" t="s">
        <v>40</v>
      </c>
      <c r="S3969" s="3">
        <v>-20</v>
      </c>
      <c r="T3969" s="37"/>
      <c r="U3969" s="21" t="s">
        <v>3344</v>
      </c>
      <c r="V3969" s="21" t="str">
        <f>VLOOKUP(P3969,'Customer List'!B:C,2,)</f>
        <v>Vishakhapatnam</v>
      </c>
      <c r="W3969" s="38"/>
      <c r="X3969" s="30">
        <v>45966</v>
      </c>
      <c r="Y3969" s="21">
        <f t="shared" si="413"/>
        <v>4</v>
      </c>
      <c r="Z3969" s="21" t="str">
        <f t="shared" si="414"/>
        <v>Saturday</v>
      </c>
      <c r="AA3969" s="21" t="str">
        <f t="shared" si="415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3969</v>
      </c>
      <c r="B3970" s="21">
        <v>181248</v>
      </c>
      <c r="C3970" s="30">
        <v>45961</v>
      </c>
      <c r="D3970" s="30">
        <v>45964</v>
      </c>
      <c r="E3970" s="47">
        <v>83.3</v>
      </c>
      <c r="F3970" s="47">
        <f t="shared" si="410"/>
        <v>7330.4</v>
      </c>
      <c r="G3970" s="48">
        <f t="shared" si="411"/>
        <v>7330.4</v>
      </c>
      <c r="H3970" s="21" t="s">
        <v>2067</v>
      </c>
      <c r="I3970" s="21"/>
      <c r="J3970" s="21">
        <v>1</v>
      </c>
      <c r="K3970" s="21">
        <v>1</v>
      </c>
      <c r="L3970" s="21">
        <f t="shared" si="412"/>
        <v>0</v>
      </c>
      <c r="M3970" s="21" t="s">
        <v>5633</v>
      </c>
      <c r="N3970" s="30">
        <v>45964</v>
      </c>
      <c r="O3970" s="48">
        <v>13648.2</v>
      </c>
      <c r="P3970" s="21" t="s">
        <v>5571</v>
      </c>
      <c r="Q3970" s="54">
        <v>58157750744</v>
      </c>
      <c r="R3970" s="21" t="s">
        <v>40</v>
      </c>
      <c r="S3970" s="3">
        <v>4</v>
      </c>
      <c r="T3970" s="37"/>
      <c r="U3970" s="21" t="s">
        <v>5215</v>
      </c>
      <c r="V3970" s="21" t="str">
        <f>VLOOKUP(P3970,'Customer List'!B:C,2,)</f>
        <v>Kerala</v>
      </c>
      <c r="W3970" s="38"/>
      <c r="X3970" s="30">
        <v>45966</v>
      </c>
      <c r="Y3970" s="21">
        <f t="shared" si="413"/>
        <v>2</v>
      </c>
      <c r="Z3970" s="21" t="str">
        <f t="shared" si="414"/>
        <v>Monday</v>
      </c>
      <c r="AA3970" s="21" t="str">
        <f t="shared" si="415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3970</v>
      </c>
      <c r="B3971" s="21">
        <v>181248</v>
      </c>
      <c r="C3971" s="30">
        <v>45961</v>
      </c>
      <c r="D3971" s="30">
        <v>45964</v>
      </c>
      <c r="E3971" s="47">
        <v>413.5</v>
      </c>
      <c r="F3971" s="47">
        <f t="shared" si="410"/>
        <v>36388</v>
      </c>
      <c r="G3971" s="48">
        <f t="shared" si="411"/>
        <v>36388</v>
      </c>
      <c r="H3971" s="21" t="s">
        <v>2067</v>
      </c>
      <c r="I3971" s="21"/>
      <c r="J3971" s="21">
        <v>1</v>
      </c>
      <c r="K3971" s="21">
        <v>1</v>
      </c>
      <c r="L3971" s="21">
        <f t="shared" si="412"/>
        <v>0</v>
      </c>
      <c r="M3971" s="21" t="s">
        <v>5633</v>
      </c>
      <c r="N3971" s="30">
        <v>45964</v>
      </c>
      <c r="O3971" s="48">
        <v>52677.75</v>
      </c>
      <c r="P3971" s="21" t="s">
        <v>5571</v>
      </c>
      <c r="Q3971" s="54">
        <v>58157750744</v>
      </c>
      <c r="R3971" s="21" t="s">
        <v>40</v>
      </c>
      <c r="S3971" s="3">
        <v>4</v>
      </c>
      <c r="T3971" s="37"/>
      <c r="U3971" s="21" t="s">
        <v>5215</v>
      </c>
      <c r="V3971" s="21" t="str">
        <f>VLOOKUP(P3971,'Customer List'!B:C,2,)</f>
        <v>Kerala</v>
      </c>
      <c r="W3971" s="38"/>
      <c r="X3971" s="30">
        <v>45966</v>
      </c>
      <c r="Y3971" s="21">
        <f t="shared" si="413"/>
        <v>2</v>
      </c>
      <c r="Z3971" s="21" t="str">
        <f t="shared" si="414"/>
        <v>Monday</v>
      </c>
      <c r="AA3971" s="21" t="str">
        <f t="shared" si="415"/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3971</v>
      </c>
      <c r="B3972" s="21">
        <v>21614</v>
      </c>
      <c r="C3972" s="30">
        <v>45964</v>
      </c>
      <c r="D3972" s="30">
        <v>45967</v>
      </c>
      <c r="E3972" s="47">
        <v>870.98</v>
      </c>
      <c r="F3972" s="47">
        <f t="shared" ref="F3972:F4035" si="417">IF(AB3972="DOLLAR",E3972*88,E3972)</f>
        <v>76646.240000000005</v>
      </c>
      <c r="G3972" s="48">
        <f t="shared" ref="G3972:G4035" si="418">F3972*J3972</f>
        <v>76646.240000000005</v>
      </c>
      <c r="H3972" s="21" t="s">
        <v>3450</v>
      </c>
      <c r="I3972" s="21"/>
      <c r="J3972" s="21">
        <v>1</v>
      </c>
      <c r="K3972" s="21">
        <v>1</v>
      </c>
      <c r="L3972" s="21">
        <f t="shared" ref="L3972:L4035" si="419">J3972-K3972</f>
        <v>0</v>
      </c>
      <c r="M3972" s="21" t="s">
        <v>5788</v>
      </c>
      <c r="N3972" s="30">
        <v>45972</v>
      </c>
      <c r="O3972" s="48">
        <v>107835.52</v>
      </c>
      <c r="P3972" s="21" t="s">
        <v>3464</v>
      </c>
      <c r="Q3972" s="54">
        <v>58158040636</v>
      </c>
      <c r="R3972" s="21" t="s">
        <v>40</v>
      </c>
      <c r="S3972" s="3">
        <v>4</v>
      </c>
      <c r="T3972" s="37"/>
      <c r="U3972" s="21" t="s">
        <v>611</v>
      </c>
      <c r="V3972" s="21" t="str">
        <f>VLOOKUP(P3972,'Customer List'!B:C,2,)</f>
        <v>PUNE</v>
      </c>
      <c r="W3972" s="38"/>
      <c r="X3972" s="30">
        <v>45973</v>
      </c>
      <c r="Y3972" s="21">
        <f t="shared" ref="Y3972:Y4035" si="420">IF(X3972="", "", X3972-N3972)</f>
        <v>1</v>
      </c>
      <c r="Z3972" s="21" t="str">
        <f t="shared" ref="Z3972:Z4035" si="421">IF(N3972="", "", TEXT(N3972, "dddd"))</f>
        <v>Tuesday</v>
      </c>
      <c r="AA3972" s="21" t="str">
        <f t="shared" ref="AA3972:AA4035" si="422">IF(X3972="", "", TEXT(X3972, "dddd"))</f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3972</v>
      </c>
      <c r="B3973" s="21" t="s">
        <v>5710</v>
      </c>
      <c r="C3973" s="30">
        <v>45964</v>
      </c>
      <c r="D3973" s="30">
        <v>45968</v>
      </c>
      <c r="E3973" s="47">
        <v>250.4</v>
      </c>
      <c r="F3973" s="47">
        <f t="shared" si="417"/>
        <v>22035.200000000001</v>
      </c>
      <c r="G3973" s="48">
        <f t="shared" si="418"/>
        <v>22035.200000000001</v>
      </c>
      <c r="H3973" s="21">
        <v>92117</v>
      </c>
      <c r="I3973" s="21"/>
      <c r="J3973" s="21">
        <v>1</v>
      </c>
      <c r="K3973" s="21">
        <v>1</v>
      </c>
      <c r="L3973" s="21">
        <f t="shared" si="419"/>
        <v>0</v>
      </c>
      <c r="M3973" s="21" t="s">
        <v>5878</v>
      </c>
      <c r="N3973" s="30">
        <v>45969</v>
      </c>
      <c r="O3973" s="48">
        <v>38812</v>
      </c>
      <c r="P3973" s="21" t="s">
        <v>4431</v>
      </c>
      <c r="Q3973" s="54">
        <v>58157938252</v>
      </c>
      <c r="R3973" s="21" t="s">
        <v>40</v>
      </c>
      <c r="S3973" s="3">
        <v>-20</v>
      </c>
      <c r="T3973" s="37"/>
      <c r="U3973" s="21" t="s">
        <v>5711</v>
      </c>
      <c r="V3973" s="21" t="str">
        <f>VLOOKUP(P3973,'Customer List'!B:C,2,)</f>
        <v>BANGLORE</v>
      </c>
      <c r="W3973" s="38"/>
      <c r="X3973" s="30">
        <v>45971</v>
      </c>
      <c r="Y3973" s="21">
        <f t="shared" si="420"/>
        <v>2</v>
      </c>
      <c r="Z3973" s="21" t="str">
        <f t="shared" si="421"/>
        <v>Saturday</v>
      </c>
      <c r="AA3973" s="21" t="str">
        <f t="shared" si="422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3973</v>
      </c>
      <c r="B3974" s="21" t="s">
        <v>5753</v>
      </c>
      <c r="C3974" s="30">
        <v>45961</v>
      </c>
      <c r="D3974" s="30">
        <v>45969</v>
      </c>
      <c r="E3974" s="47">
        <v>191.57</v>
      </c>
      <c r="F3974" s="47">
        <f t="shared" si="417"/>
        <v>16858.16</v>
      </c>
      <c r="G3974" s="48">
        <f t="shared" si="418"/>
        <v>16858.16</v>
      </c>
      <c r="H3974" s="21" t="s">
        <v>5720</v>
      </c>
      <c r="I3974" s="21" t="s">
        <v>5740</v>
      </c>
      <c r="J3974" s="21">
        <v>1</v>
      </c>
      <c r="K3974" s="21">
        <v>1</v>
      </c>
      <c r="L3974" s="21">
        <f t="shared" si="419"/>
        <v>0</v>
      </c>
      <c r="M3974" s="21" t="s">
        <v>5883</v>
      </c>
      <c r="N3974" s="30">
        <v>45969</v>
      </c>
      <c r="O3974" s="48">
        <v>22098.85</v>
      </c>
      <c r="P3974" s="21" t="s">
        <v>2511</v>
      </c>
      <c r="Q3974" s="54">
        <v>58157937961</v>
      </c>
      <c r="R3974" s="21" t="s">
        <v>40</v>
      </c>
      <c r="S3974" s="3">
        <v>-20</v>
      </c>
      <c r="T3974" s="37"/>
      <c r="U3974" s="21" t="s">
        <v>3578</v>
      </c>
      <c r="V3974" s="21" t="str">
        <f>VLOOKUP(P3974,'Customer List'!B:C,2,)</f>
        <v>MOHALI (PUNJAB)</v>
      </c>
      <c r="W3974" s="38" t="s">
        <v>5702</v>
      </c>
      <c r="X3974" s="30">
        <v>45972</v>
      </c>
      <c r="Y3974" s="21">
        <f t="shared" si="420"/>
        <v>3</v>
      </c>
      <c r="Z3974" s="21" t="str">
        <f t="shared" si="421"/>
        <v>Saturday</v>
      </c>
      <c r="AA3974" s="21" t="str">
        <f t="shared" si="422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3974</v>
      </c>
      <c r="B3975" s="21" t="s">
        <v>5753</v>
      </c>
      <c r="C3975" s="30">
        <v>45961</v>
      </c>
      <c r="D3975" s="30">
        <v>45969</v>
      </c>
      <c r="E3975" s="47">
        <v>105.46</v>
      </c>
      <c r="F3975" s="47">
        <f t="shared" si="417"/>
        <v>9280.48</v>
      </c>
      <c r="G3975" s="48">
        <f t="shared" si="418"/>
        <v>9280.48</v>
      </c>
      <c r="H3975" s="21" t="s">
        <v>5721</v>
      </c>
      <c r="I3975" s="21" t="s">
        <v>5741</v>
      </c>
      <c r="J3975" s="21">
        <v>1</v>
      </c>
      <c r="K3975" s="21">
        <v>1</v>
      </c>
      <c r="L3975" s="21">
        <f t="shared" si="419"/>
        <v>0</v>
      </c>
      <c r="M3975" s="21" t="s">
        <v>5883</v>
      </c>
      <c r="N3975" s="30">
        <v>45969</v>
      </c>
      <c r="O3975" s="48">
        <v>12164.99</v>
      </c>
      <c r="P3975" s="21" t="s">
        <v>2511</v>
      </c>
      <c r="Q3975" s="54">
        <v>58157937961</v>
      </c>
      <c r="R3975" s="21" t="s">
        <v>40</v>
      </c>
      <c r="S3975" s="3">
        <v>-20</v>
      </c>
      <c r="T3975" s="37"/>
      <c r="U3975" s="21" t="s">
        <v>3578</v>
      </c>
      <c r="V3975" s="21" t="str">
        <f>VLOOKUP(P3975,'Customer List'!B:C,2,)</f>
        <v>MOHALI (PUNJAB)</v>
      </c>
      <c r="W3975" s="38" t="s">
        <v>5702</v>
      </c>
      <c r="X3975" s="30">
        <v>45972</v>
      </c>
      <c r="Y3975" s="21">
        <f t="shared" si="420"/>
        <v>3</v>
      </c>
      <c r="Z3975" s="21" t="str">
        <f t="shared" si="421"/>
        <v>Saturday</v>
      </c>
      <c r="AA3975" s="21" t="str">
        <f t="shared" si="422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3975</v>
      </c>
      <c r="B3976" s="21" t="s">
        <v>5753</v>
      </c>
      <c r="C3976" s="30">
        <v>45961</v>
      </c>
      <c r="D3976" s="30">
        <v>45969</v>
      </c>
      <c r="E3976" s="47">
        <v>105.46</v>
      </c>
      <c r="F3976" s="47">
        <f t="shared" si="417"/>
        <v>9280.48</v>
      </c>
      <c r="G3976" s="48">
        <f t="shared" si="418"/>
        <v>9280.48</v>
      </c>
      <c r="H3976" s="21" t="s">
        <v>5722</v>
      </c>
      <c r="I3976" s="21" t="s">
        <v>5742</v>
      </c>
      <c r="J3976" s="21">
        <v>1</v>
      </c>
      <c r="K3976" s="21">
        <v>1</v>
      </c>
      <c r="L3976" s="21">
        <f t="shared" si="419"/>
        <v>0</v>
      </c>
      <c r="M3976" s="21" t="s">
        <v>5883</v>
      </c>
      <c r="N3976" s="30">
        <v>45969</v>
      </c>
      <c r="O3976" s="48">
        <v>12164.99</v>
      </c>
      <c r="P3976" s="21" t="s">
        <v>2511</v>
      </c>
      <c r="Q3976" s="54">
        <v>58157937961</v>
      </c>
      <c r="R3976" s="21" t="s">
        <v>40</v>
      </c>
      <c r="S3976" s="3">
        <v>-20</v>
      </c>
      <c r="T3976" s="37"/>
      <c r="U3976" s="21" t="s">
        <v>3578</v>
      </c>
      <c r="V3976" s="21" t="str">
        <f>VLOOKUP(P3976,'Customer List'!B:C,2,)</f>
        <v>MOHALI (PUNJAB)</v>
      </c>
      <c r="W3976" s="38" t="s">
        <v>5702</v>
      </c>
      <c r="X3976" s="30">
        <v>45972</v>
      </c>
      <c r="Y3976" s="21">
        <f t="shared" si="420"/>
        <v>3</v>
      </c>
      <c r="Z3976" s="21" t="str">
        <f t="shared" si="421"/>
        <v>Saturday</v>
      </c>
      <c r="AA3976" s="21" t="str">
        <f t="shared" si="422"/>
        <v>Tuesday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3976</v>
      </c>
      <c r="B3977" s="21" t="s">
        <v>5753</v>
      </c>
      <c r="C3977" s="30">
        <v>45961</v>
      </c>
      <c r="D3977" s="30">
        <v>45969</v>
      </c>
      <c r="E3977" s="47">
        <v>405</v>
      </c>
      <c r="F3977" s="47">
        <f t="shared" si="417"/>
        <v>35640</v>
      </c>
      <c r="G3977" s="48">
        <f t="shared" si="418"/>
        <v>35640</v>
      </c>
      <c r="H3977" s="21" t="s">
        <v>5723</v>
      </c>
      <c r="I3977" s="21" t="s">
        <v>5743</v>
      </c>
      <c r="J3977" s="21">
        <v>1</v>
      </c>
      <c r="K3977" s="21">
        <v>1</v>
      </c>
      <c r="L3977" s="21">
        <f t="shared" si="419"/>
        <v>0</v>
      </c>
      <c r="M3977" s="21" t="s">
        <v>5885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20"/>
        <v>2</v>
      </c>
      <c r="Z3977" s="21" t="str">
        <f t="shared" si="421"/>
        <v>Saturday</v>
      </c>
      <c r="AA3977" s="21" t="str">
        <f t="shared" si="422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3977</v>
      </c>
      <c r="B3978" s="21" t="s">
        <v>5753</v>
      </c>
      <c r="C3978" s="30">
        <v>45961</v>
      </c>
      <c r="D3978" s="30">
        <v>45969</v>
      </c>
      <c r="E3978" s="47">
        <v>405</v>
      </c>
      <c r="F3978" s="47">
        <f t="shared" si="417"/>
        <v>35640</v>
      </c>
      <c r="G3978" s="48">
        <f t="shared" si="418"/>
        <v>35640</v>
      </c>
      <c r="H3978" s="21" t="s">
        <v>5724</v>
      </c>
      <c r="I3978" s="21" t="s">
        <v>5743</v>
      </c>
      <c r="J3978" s="21">
        <v>1</v>
      </c>
      <c r="K3978" s="21">
        <v>1</v>
      </c>
      <c r="L3978" s="21">
        <f t="shared" si="419"/>
        <v>0</v>
      </c>
      <c r="M3978" s="21" t="s">
        <v>5885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20"/>
        <v>2</v>
      </c>
      <c r="Z3978" s="21" t="str">
        <f t="shared" si="421"/>
        <v>Saturday</v>
      </c>
      <c r="AA3978" s="21" t="str">
        <f t="shared" si="422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3978</v>
      </c>
      <c r="B3979" s="21" t="s">
        <v>5753</v>
      </c>
      <c r="C3979" s="30">
        <v>45961</v>
      </c>
      <c r="D3979" s="30">
        <v>45969</v>
      </c>
      <c r="E3979" s="47">
        <v>405</v>
      </c>
      <c r="F3979" s="47">
        <f t="shared" si="417"/>
        <v>35640</v>
      </c>
      <c r="G3979" s="48">
        <f t="shared" si="418"/>
        <v>35640</v>
      </c>
      <c r="H3979" s="21" t="s">
        <v>5725</v>
      </c>
      <c r="I3979" s="21" t="s">
        <v>5743</v>
      </c>
      <c r="J3979" s="21">
        <v>1</v>
      </c>
      <c r="K3979" s="21">
        <v>1</v>
      </c>
      <c r="L3979" s="21">
        <f t="shared" si="419"/>
        <v>0</v>
      </c>
      <c r="M3979" s="21" t="s">
        <v>5885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20"/>
        <v>2</v>
      </c>
      <c r="Z3979" s="21" t="str">
        <f t="shared" si="421"/>
        <v>Saturday</v>
      </c>
      <c r="AA3979" s="21" t="str">
        <f t="shared" si="422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3979</v>
      </c>
      <c r="B3980" s="21" t="s">
        <v>5753</v>
      </c>
      <c r="C3980" s="30">
        <v>45961</v>
      </c>
      <c r="D3980" s="30">
        <v>45969</v>
      </c>
      <c r="E3980" s="47">
        <v>405</v>
      </c>
      <c r="F3980" s="47">
        <f t="shared" si="417"/>
        <v>35640</v>
      </c>
      <c r="G3980" s="48">
        <f t="shared" si="418"/>
        <v>35640</v>
      </c>
      <c r="H3980" s="21" t="s">
        <v>5726</v>
      </c>
      <c r="I3980" s="21" t="s">
        <v>5743</v>
      </c>
      <c r="J3980" s="21">
        <v>1</v>
      </c>
      <c r="K3980" s="21">
        <v>1</v>
      </c>
      <c r="L3980" s="21">
        <f t="shared" si="419"/>
        <v>0</v>
      </c>
      <c r="M3980" s="21" t="s">
        <v>5885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20"/>
        <v>2</v>
      </c>
      <c r="Z3980" s="21" t="str">
        <f t="shared" si="421"/>
        <v>Saturday</v>
      </c>
      <c r="AA3980" s="21" t="str">
        <f t="shared" si="422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3980</v>
      </c>
      <c r="B3981" s="21" t="s">
        <v>5753</v>
      </c>
      <c r="C3981" s="30">
        <v>45961</v>
      </c>
      <c r="D3981" s="30">
        <v>45969</v>
      </c>
      <c r="E3981" s="47">
        <v>280</v>
      </c>
      <c r="F3981" s="47">
        <f t="shared" si="417"/>
        <v>24640</v>
      </c>
      <c r="G3981" s="48">
        <f t="shared" si="418"/>
        <v>24640</v>
      </c>
      <c r="H3981" s="21" t="s">
        <v>5727</v>
      </c>
      <c r="I3981" s="21" t="s">
        <v>5744</v>
      </c>
      <c r="J3981" s="21">
        <v>1</v>
      </c>
      <c r="K3981" s="21">
        <v>1</v>
      </c>
      <c r="L3981" s="21">
        <f t="shared" si="419"/>
        <v>0</v>
      </c>
      <c r="M3981" s="21" t="s">
        <v>5885</v>
      </c>
      <c r="N3981" s="30">
        <v>45969</v>
      </c>
      <c r="O3981" s="48">
        <v>36000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20"/>
        <v>2</v>
      </c>
      <c r="Z3981" s="21" t="str">
        <f t="shared" si="421"/>
        <v>Saturday</v>
      </c>
      <c r="AA3981" s="21" t="str">
        <f t="shared" si="422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3981</v>
      </c>
      <c r="B3982" s="21" t="s">
        <v>5753</v>
      </c>
      <c r="C3982" s="30">
        <v>45961</v>
      </c>
      <c r="D3982" s="30">
        <v>45969</v>
      </c>
      <c r="E3982" s="47">
        <v>280</v>
      </c>
      <c r="F3982" s="47">
        <f t="shared" si="417"/>
        <v>24640</v>
      </c>
      <c r="G3982" s="48">
        <f t="shared" si="418"/>
        <v>24640</v>
      </c>
      <c r="H3982" s="21" t="s">
        <v>5728</v>
      </c>
      <c r="I3982" s="21" t="s">
        <v>5745</v>
      </c>
      <c r="J3982" s="21">
        <v>1</v>
      </c>
      <c r="K3982" s="21">
        <v>1</v>
      </c>
      <c r="L3982" s="21">
        <f t="shared" si="419"/>
        <v>0</v>
      </c>
      <c r="M3982" s="21" t="s">
        <v>5885</v>
      </c>
      <c r="N3982" s="30">
        <v>45969</v>
      </c>
      <c r="O3982" s="48">
        <v>36000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20"/>
        <v>2</v>
      </c>
      <c r="Z3982" s="21" t="str">
        <f t="shared" si="421"/>
        <v>Saturday</v>
      </c>
      <c r="AA3982" s="21" t="str">
        <f t="shared" si="422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3982</v>
      </c>
      <c r="B3983" s="21" t="s">
        <v>5753</v>
      </c>
      <c r="C3983" s="30">
        <v>45961</v>
      </c>
      <c r="D3983" s="30">
        <v>45969</v>
      </c>
      <c r="E3983" s="47">
        <v>405</v>
      </c>
      <c r="F3983" s="47">
        <f t="shared" si="417"/>
        <v>35640</v>
      </c>
      <c r="G3983" s="48">
        <f t="shared" si="418"/>
        <v>35640</v>
      </c>
      <c r="H3983" s="21" t="s">
        <v>5729</v>
      </c>
      <c r="I3983" s="21" t="s">
        <v>5746</v>
      </c>
      <c r="J3983" s="21">
        <v>1</v>
      </c>
      <c r="K3983" s="21">
        <v>1</v>
      </c>
      <c r="L3983" s="21">
        <f t="shared" si="419"/>
        <v>0</v>
      </c>
      <c r="M3983" s="21" t="s">
        <v>5885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20"/>
        <v>2</v>
      </c>
      <c r="Z3983" s="21" t="str">
        <f t="shared" si="421"/>
        <v>Saturday</v>
      </c>
      <c r="AA3983" s="21" t="str">
        <f t="shared" si="422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3983</v>
      </c>
      <c r="B3984" s="21" t="s">
        <v>5753</v>
      </c>
      <c r="C3984" s="30">
        <v>45961</v>
      </c>
      <c r="D3984" s="30">
        <v>45969</v>
      </c>
      <c r="E3984" s="47">
        <v>405</v>
      </c>
      <c r="F3984" s="47">
        <f t="shared" si="417"/>
        <v>35640</v>
      </c>
      <c r="G3984" s="48">
        <f t="shared" si="418"/>
        <v>35640</v>
      </c>
      <c r="H3984" s="21" t="s">
        <v>5730</v>
      </c>
      <c r="I3984" s="21" t="s">
        <v>5747</v>
      </c>
      <c r="J3984" s="21">
        <v>1</v>
      </c>
      <c r="K3984" s="21">
        <v>1</v>
      </c>
      <c r="L3984" s="21">
        <f t="shared" si="419"/>
        <v>0</v>
      </c>
      <c r="M3984" s="21" t="s">
        <v>5885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20"/>
        <v>2</v>
      </c>
      <c r="Z3984" s="21" t="str">
        <f t="shared" si="421"/>
        <v>Saturday</v>
      </c>
      <c r="AA3984" s="21" t="str">
        <f t="shared" si="422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3984</v>
      </c>
      <c r="B3985" s="21" t="s">
        <v>5753</v>
      </c>
      <c r="C3985" s="30">
        <v>45961</v>
      </c>
      <c r="D3985" s="30">
        <v>45969</v>
      </c>
      <c r="E3985" s="47">
        <v>405</v>
      </c>
      <c r="F3985" s="47">
        <f t="shared" si="417"/>
        <v>35640</v>
      </c>
      <c r="G3985" s="48">
        <f t="shared" si="418"/>
        <v>35640</v>
      </c>
      <c r="H3985" s="21" t="s">
        <v>5731</v>
      </c>
      <c r="I3985" s="21" t="s">
        <v>5747</v>
      </c>
      <c r="J3985" s="21">
        <v>1</v>
      </c>
      <c r="K3985" s="21">
        <v>1</v>
      </c>
      <c r="L3985" s="21">
        <f t="shared" si="419"/>
        <v>0</v>
      </c>
      <c r="M3985" s="21" t="s">
        <v>5885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20"/>
        <v>2</v>
      </c>
      <c r="Z3985" s="21" t="str">
        <f t="shared" si="421"/>
        <v>Saturday</v>
      </c>
      <c r="AA3985" s="21" t="str">
        <f t="shared" si="422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3985</v>
      </c>
      <c r="B3986" s="21" t="s">
        <v>5753</v>
      </c>
      <c r="C3986" s="30">
        <v>45961</v>
      </c>
      <c r="D3986" s="30">
        <v>45969</v>
      </c>
      <c r="E3986" s="47">
        <v>405</v>
      </c>
      <c r="F3986" s="47">
        <f t="shared" si="417"/>
        <v>35640</v>
      </c>
      <c r="G3986" s="48">
        <f t="shared" si="418"/>
        <v>35640</v>
      </c>
      <c r="H3986" s="21" t="s">
        <v>5732</v>
      </c>
      <c r="I3986" s="21" t="s">
        <v>5747</v>
      </c>
      <c r="J3986" s="21">
        <v>1</v>
      </c>
      <c r="K3986" s="21">
        <v>1</v>
      </c>
      <c r="L3986" s="21">
        <f t="shared" si="419"/>
        <v>0</v>
      </c>
      <c r="M3986" s="21" t="s">
        <v>5885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20"/>
        <v>2</v>
      </c>
      <c r="Z3986" s="21" t="str">
        <f t="shared" si="421"/>
        <v>Saturday</v>
      </c>
      <c r="AA3986" s="21" t="str">
        <f t="shared" si="422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3986</v>
      </c>
      <c r="B3987" s="21" t="s">
        <v>5753</v>
      </c>
      <c r="C3987" s="30">
        <v>45961</v>
      </c>
      <c r="D3987" s="30">
        <v>45969</v>
      </c>
      <c r="E3987" s="47">
        <v>405</v>
      </c>
      <c r="F3987" s="47">
        <f t="shared" si="417"/>
        <v>35640</v>
      </c>
      <c r="G3987" s="48">
        <f t="shared" si="418"/>
        <v>35640</v>
      </c>
      <c r="H3987" s="21" t="s">
        <v>5733</v>
      </c>
      <c r="I3987" s="21" t="s">
        <v>5748</v>
      </c>
      <c r="J3987" s="21">
        <v>1</v>
      </c>
      <c r="K3987" s="21">
        <v>1</v>
      </c>
      <c r="L3987" s="21">
        <f t="shared" si="419"/>
        <v>0</v>
      </c>
      <c r="M3987" s="21" t="s">
        <v>5885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20"/>
        <v>2</v>
      </c>
      <c r="Z3987" s="21" t="str">
        <f t="shared" si="421"/>
        <v>Saturday</v>
      </c>
      <c r="AA3987" s="21" t="str">
        <f t="shared" si="422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3987</v>
      </c>
      <c r="B3988" s="21" t="s">
        <v>5753</v>
      </c>
      <c r="C3988" s="30">
        <v>45961</v>
      </c>
      <c r="D3988" s="30">
        <v>45969</v>
      </c>
      <c r="E3988" s="47">
        <v>405</v>
      </c>
      <c r="F3988" s="47">
        <f t="shared" si="417"/>
        <v>35640</v>
      </c>
      <c r="G3988" s="48">
        <f t="shared" si="418"/>
        <v>35640</v>
      </c>
      <c r="H3988" s="21" t="s">
        <v>5734</v>
      </c>
      <c r="I3988" s="21" t="s">
        <v>5749</v>
      </c>
      <c r="J3988" s="21">
        <v>1</v>
      </c>
      <c r="K3988" s="21">
        <v>1</v>
      </c>
      <c r="L3988" s="21">
        <f t="shared" si="419"/>
        <v>0</v>
      </c>
      <c r="M3988" s="21" t="s">
        <v>5885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20"/>
        <v>2</v>
      </c>
      <c r="Z3988" s="21" t="str">
        <f t="shared" si="421"/>
        <v>Saturday</v>
      </c>
      <c r="AA3988" s="21" t="str">
        <f t="shared" si="422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3988</v>
      </c>
      <c r="B3989" s="21" t="s">
        <v>5753</v>
      </c>
      <c r="C3989" s="30">
        <v>45961</v>
      </c>
      <c r="D3989" s="30">
        <v>45969</v>
      </c>
      <c r="E3989" s="47">
        <v>405</v>
      </c>
      <c r="F3989" s="47">
        <f t="shared" si="417"/>
        <v>35640</v>
      </c>
      <c r="G3989" s="48">
        <f t="shared" si="418"/>
        <v>35640</v>
      </c>
      <c r="H3989" s="21" t="s">
        <v>5735</v>
      </c>
      <c r="I3989" s="21" t="s">
        <v>5749</v>
      </c>
      <c r="J3989" s="21">
        <v>1</v>
      </c>
      <c r="K3989" s="21">
        <v>1</v>
      </c>
      <c r="L3989" s="21">
        <f t="shared" si="419"/>
        <v>0</v>
      </c>
      <c r="M3989" s="21" t="s">
        <v>5885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20"/>
        <v>2</v>
      </c>
      <c r="Z3989" s="21" t="str">
        <f t="shared" si="421"/>
        <v>Saturday</v>
      </c>
      <c r="AA3989" s="21" t="str">
        <f t="shared" si="422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3989</v>
      </c>
      <c r="B3990" s="21" t="s">
        <v>5753</v>
      </c>
      <c r="C3990" s="30">
        <v>45961</v>
      </c>
      <c r="D3990" s="30">
        <v>45969</v>
      </c>
      <c r="E3990" s="47">
        <v>405</v>
      </c>
      <c r="F3990" s="47">
        <f t="shared" si="417"/>
        <v>35640</v>
      </c>
      <c r="G3990" s="48">
        <f t="shared" si="418"/>
        <v>35640</v>
      </c>
      <c r="H3990" s="21" t="s">
        <v>5736</v>
      </c>
      <c r="I3990" s="21" t="s">
        <v>5748</v>
      </c>
      <c r="J3990" s="21">
        <v>1</v>
      </c>
      <c r="K3990" s="21">
        <v>1</v>
      </c>
      <c r="L3990" s="21">
        <f t="shared" si="419"/>
        <v>0</v>
      </c>
      <c r="M3990" s="21" t="s">
        <v>5885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20"/>
        <v>2</v>
      </c>
      <c r="Z3990" s="21" t="str">
        <f t="shared" si="421"/>
        <v>Saturday</v>
      </c>
      <c r="AA3990" s="21" t="str">
        <f t="shared" si="422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3990</v>
      </c>
      <c r="B3991" s="21" t="s">
        <v>5753</v>
      </c>
      <c r="C3991" s="30">
        <v>45961</v>
      </c>
      <c r="D3991" s="30">
        <v>45969</v>
      </c>
      <c r="E3991" s="47">
        <v>280.16000000000003</v>
      </c>
      <c r="F3991" s="47">
        <f t="shared" si="417"/>
        <v>24654.080000000002</v>
      </c>
      <c r="G3991" s="48">
        <f t="shared" si="418"/>
        <v>24654.080000000002</v>
      </c>
      <c r="H3991" s="21" t="s">
        <v>5737</v>
      </c>
      <c r="I3991" s="21" t="s">
        <v>5750</v>
      </c>
      <c r="J3991" s="21">
        <v>1</v>
      </c>
      <c r="K3991" s="21">
        <v>1</v>
      </c>
      <c r="L3991" s="21">
        <f t="shared" si="419"/>
        <v>0</v>
      </c>
      <c r="M3991" s="21" t="s">
        <v>5885</v>
      </c>
      <c r="N3991" s="30">
        <v>45969</v>
      </c>
      <c r="O3991" s="48">
        <v>36000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20"/>
        <v>2</v>
      </c>
      <c r="Z3991" s="21" t="str">
        <f t="shared" si="421"/>
        <v>Saturday</v>
      </c>
      <c r="AA3991" s="21" t="str">
        <f t="shared" si="422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3991</v>
      </c>
      <c r="B3992" s="21" t="s">
        <v>5753</v>
      </c>
      <c r="C3992" s="30">
        <v>45961</v>
      </c>
      <c r="D3992" s="30">
        <v>45969</v>
      </c>
      <c r="E3992" s="47">
        <v>280.16000000000003</v>
      </c>
      <c r="F3992" s="47">
        <f t="shared" si="417"/>
        <v>24654.080000000002</v>
      </c>
      <c r="G3992" s="48">
        <f t="shared" si="418"/>
        <v>24654.080000000002</v>
      </c>
      <c r="H3992" s="21" t="s">
        <v>5738</v>
      </c>
      <c r="I3992" s="21" t="s">
        <v>5751</v>
      </c>
      <c r="J3992" s="21">
        <v>1</v>
      </c>
      <c r="K3992" s="21">
        <v>1</v>
      </c>
      <c r="L3992" s="21">
        <f t="shared" si="419"/>
        <v>0</v>
      </c>
      <c r="M3992" s="21" t="s">
        <v>5885</v>
      </c>
      <c r="N3992" s="30">
        <v>45969</v>
      </c>
      <c r="O3992" s="48">
        <v>36000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20"/>
        <v>2</v>
      </c>
      <c r="Z3992" s="21" t="str">
        <f t="shared" si="421"/>
        <v>Saturday</v>
      </c>
      <c r="AA3992" s="21" t="str">
        <f t="shared" si="422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3992</v>
      </c>
      <c r="B3993" s="21" t="s">
        <v>5753</v>
      </c>
      <c r="C3993" s="30">
        <v>45961</v>
      </c>
      <c r="D3993" s="30">
        <v>45969</v>
      </c>
      <c r="E3993" s="47">
        <v>193</v>
      </c>
      <c r="F3993" s="47">
        <f t="shared" si="417"/>
        <v>16984</v>
      </c>
      <c r="G3993" s="48">
        <f t="shared" si="418"/>
        <v>16984</v>
      </c>
      <c r="H3993" s="21" t="s">
        <v>5739</v>
      </c>
      <c r="I3993" s="21" t="s">
        <v>5752</v>
      </c>
      <c r="J3993" s="21">
        <v>1</v>
      </c>
      <c r="K3993" s="21">
        <v>1</v>
      </c>
      <c r="L3993" s="21">
        <f t="shared" si="419"/>
        <v>0</v>
      </c>
      <c r="M3993" s="21" t="s">
        <v>5986</v>
      </c>
      <c r="N3993" s="30">
        <v>45976</v>
      </c>
      <c r="O3993" s="48">
        <v>37125</v>
      </c>
      <c r="P3993" s="21" t="s">
        <v>194</v>
      </c>
      <c r="Q3993" s="54">
        <v>58158193656</v>
      </c>
      <c r="R3993" s="21" t="s">
        <v>5913</v>
      </c>
      <c r="S3993" s="3">
        <v>-80</v>
      </c>
      <c r="T3993" s="37"/>
      <c r="U3993" s="21" t="s">
        <v>3578</v>
      </c>
      <c r="V3993" s="21" t="str">
        <f>VLOOKUP(P3993,'Customer List'!B:C,2,)</f>
        <v>Kanpur</v>
      </c>
      <c r="W3993" s="38"/>
      <c r="X3993" s="30">
        <v>45978</v>
      </c>
      <c r="Y3993" s="21">
        <f t="shared" si="420"/>
        <v>2</v>
      </c>
      <c r="Z3993" s="21" t="str">
        <f t="shared" si="421"/>
        <v>Saturday</v>
      </c>
      <c r="AA3993" s="21" t="str">
        <f t="shared" si="422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3993</v>
      </c>
      <c r="B3994" s="21">
        <v>196035</v>
      </c>
      <c r="C3994" s="30">
        <v>45966</v>
      </c>
      <c r="D3994" s="30">
        <v>45969</v>
      </c>
      <c r="E3994" s="47">
        <v>204</v>
      </c>
      <c r="F3994" s="47">
        <f t="shared" si="417"/>
        <v>17952</v>
      </c>
      <c r="G3994" s="48">
        <f t="shared" si="418"/>
        <v>35904</v>
      </c>
      <c r="H3994" s="21" t="s">
        <v>2370</v>
      </c>
      <c r="I3994" s="21"/>
      <c r="J3994" s="21">
        <v>2</v>
      </c>
      <c r="K3994" s="21">
        <v>2</v>
      </c>
      <c r="L3994" s="21">
        <f t="shared" si="419"/>
        <v>0</v>
      </c>
      <c r="M3994" s="21" t="s">
        <v>5884</v>
      </c>
      <c r="N3994" s="30">
        <v>45969</v>
      </c>
      <c r="O3994" s="48">
        <v>63364</v>
      </c>
      <c r="P3994" s="21" t="s">
        <v>2390</v>
      </c>
      <c r="Q3994" s="54">
        <v>58157938403</v>
      </c>
      <c r="R3994" s="21" t="s">
        <v>40</v>
      </c>
      <c r="S3994" s="3">
        <v>4</v>
      </c>
      <c r="T3994" s="37"/>
      <c r="U3994" s="21" t="s">
        <v>2371</v>
      </c>
      <c r="V3994" s="21" t="str">
        <f>VLOOKUP(P3994,'Customer List'!B:C,2,)</f>
        <v>pune</v>
      </c>
      <c r="W3994" s="38" t="s">
        <v>605</v>
      </c>
      <c r="X3994" s="30">
        <v>45971</v>
      </c>
      <c r="Y3994" s="21">
        <f t="shared" si="420"/>
        <v>2</v>
      </c>
      <c r="Z3994" s="21" t="str">
        <f t="shared" si="421"/>
        <v>Saturday</v>
      </c>
      <c r="AA3994" s="21" t="str">
        <f t="shared" si="422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x14ac:dyDescent="0.25">
      <c r="A3995" s="21">
        <v>3994</v>
      </c>
      <c r="B3995" s="21" t="s">
        <v>5754</v>
      </c>
      <c r="C3995" s="30">
        <v>45968</v>
      </c>
      <c r="D3995" s="30">
        <v>45971</v>
      </c>
      <c r="E3995" s="47">
        <v>62.55</v>
      </c>
      <c r="F3995" s="47">
        <f t="shared" si="417"/>
        <v>5504.4</v>
      </c>
      <c r="G3995" s="48">
        <f t="shared" si="418"/>
        <v>5504.4</v>
      </c>
      <c r="H3995" s="21" t="s">
        <v>5755</v>
      </c>
      <c r="I3995" s="21"/>
      <c r="J3995" s="21">
        <v>1</v>
      </c>
      <c r="K3995" s="21">
        <v>1</v>
      </c>
      <c r="L3995" s="21">
        <f t="shared" si="419"/>
        <v>0</v>
      </c>
      <c r="M3995" s="21" t="s">
        <v>5784</v>
      </c>
      <c r="N3995" s="30">
        <v>45972</v>
      </c>
      <c r="O3995" s="48">
        <v>10682.15</v>
      </c>
      <c r="P3995" s="21" t="s">
        <v>4969</v>
      </c>
      <c r="Q3995" s="54" t="s">
        <v>2070</v>
      </c>
      <c r="R3995" s="21" t="s">
        <v>637</v>
      </c>
      <c r="S3995" s="3">
        <v>-20</v>
      </c>
      <c r="T3995" s="37"/>
      <c r="U3995" s="21" t="s">
        <v>5026</v>
      </c>
      <c r="V3995" s="21" t="str">
        <f>VLOOKUP(P3995,'Customer List'!B:C,2,)</f>
        <v>Delhi</v>
      </c>
      <c r="W3995" s="38" t="s">
        <v>605</v>
      </c>
      <c r="X3995" s="30">
        <f t="shared" ref="X3995:X4003" si="423">IF(OR(R3995 = "PRIYANKA MADAM", R3995 = "DEEPAK", R3995 = "PORTER"),N3995,"")</f>
        <v>45972</v>
      </c>
      <c r="Y3995" s="21">
        <f t="shared" si="420"/>
        <v>0</v>
      </c>
      <c r="Z3995" s="21" t="str">
        <f t="shared" si="421"/>
        <v>Tuesday</v>
      </c>
      <c r="AA3995" s="21" t="str">
        <f t="shared" si="422"/>
        <v>Tuesday</v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v>3995</v>
      </c>
      <c r="B3996" s="21" t="s">
        <v>5754</v>
      </c>
      <c r="C3996" s="30">
        <v>45968</v>
      </c>
      <c r="D3996" s="30">
        <v>45971</v>
      </c>
      <c r="E3996" s="47">
        <v>15.75</v>
      </c>
      <c r="F3996" s="47">
        <f t="shared" si="417"/>
        <v>1386</v>
      </c>
      <c r="G3996" s="48">
        <f t="shared" si="418"/>
        <v>1386</v>
      </c>
      <c r="H3996" s="21" t="s">
        <v>5756</v>
      </c>
      <c r="I3996" s="21"/>
      <c r="J3996" s="21">
        <v>1</v>
      </c>
      <c r="K3996" s="21">
        <v>1</v>
      </c>
      <c r="L3996" s="21">
        <f t="shared" si="419"/>
        <v>0</v>
      </c>
      <c r="M3996" s="21" t="s">
        <v>5784</v>
      </c>
      <c r="N3996" s="30">
        <v>45972</v>
      </c>
      <c r="O3996" s="48">
        <v>2689.75</v>
      </c>
      <c r="P3996" s="21" t="s">
        <v>4969</v>
      </c>
      <c r="Q3996" s="54" t="s">
        <v>2070</v>
      </c>
      <c r="R3996" s="21" t="s">
        <v>637</v>
      </c>
      <c r="S3996" s="3">
        <v>-20</v>
      </c>
      <c r="T3996" s="37"/>
      <c r="U3996" s="21" t="s">
        <v>5026</v>
      </c>
      <c r="V3996" s="21" t="str">
        <f>VLOOKUP(P3996,'Customer List'!B:C,2,)</f>
        <v>Delhi</v>
      </c>
      <c r="W3996" s="38" t="s">
        <v>605</v>
      </c>
      <c r="X3996" s="30">
        <f t="shared" si="423"/>
        <v>45972</v>
      </c>
      <c r="Y3996" s="21">
        <f t="shared" si="420"/>
        <v>0</v>
      </c>
      <c r="Z3996" s="21" t="str">
        <f t="shared" si="421"/>
        <v>Tuesday</v>
      </c>
      <c r="AA3996" s="21" t="str">
        <f t="shared" si="422"/>
        <v>Tuesday</v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3996</v>
      </c>
      <c r="B3997" s="21" t="s">
        <v>5754</v>
      </c>
      <c r="C3997" s="30">
        <v>45968</v>
      </c>
      <c r="D3997" s="30">
        <v>45971</v>
      </c>
      <c r="E3997" s="47">
        <v>15.75</v>
      </c>
      <c r="F3997" s="47">
        <f t="shared" si="417"/>
        <v>1386</v>
      </c>
      <c r="G3997" s="48">
        <f t="shared" si="418"/>
        <v>1386</v>
      </c>
      <c r="H3997" s="21" t="s">
        <v>5757</v>
      </c>
      <c r="I3997" s="21"/>
      <c r="J3997" s="21">
        <v>1</v>
      </c>
      <c r="K3997" s="21">
        <v>1</v>
      </c>
      <c r="L3997" s="21">
        <f t="shared" si="419"/>
        <v>0</v>
      </c>
      <c r="M3997" s="21" t="s">
        <v>5783</v>
      </c>
      <c r="N3997" s="30">
        <v>45972</v>
      </c>
      <c r="O3997" s="48">
        <v>0</v>
      </c>
      <c r="P3997" s="21" t="s">
        <v>625</v>
      </c>
      <c r="Q3997" s="56" t="s">
        <v>5960</v>
      </c>
      <c r="R3997" s="21" t="s">
        <v>637</v>
      </c>
      <c r="S3997" s="3">
        <v>-20</v>
      </c>
      <c r="T3997" s="37"/>
      <c r="U3997" s="21" t="s">
        <v>5026</v>
      </c>
      <c r="V3997" s="21" t="str">
        <f>VLOOKUP(P3997,'Customer List'!B:C,2,)</f>
        <v>Delhi</v>
      </c>
      <c r="W3997" s="38" t="s">
        <v>605</v>
      </c>
      <c r="X3997" s="30">
        <f t="shared" si="423"/>
        <v>45972</v>
      </c>
      <c r="Y3997" s="21">
        <f t="shared" si="420"/>
        <v>0</v>
      </c>
      <c r="Z3997" s="21" t="str">
        <f t="shared" si="421"/>
        <v>Tuesday</v>
      </c>
      <c r="AA3997" s="21" t="str">
        <f t="shared" si="422"/>
        <v>Tuesday</v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3997</v>
      </c>
      <c r="B3998" s="21" t="s">
        <v>5754</v>
      </c>
      <c r="C3998" s="30">
        <v>45968</v>
      </c>
      <c r="D3998" s="30">
        <v>45971</v>
      </c>
      <c r="E3998" s="47">
        <v>40.049999999999997</v>
      </c>
      <c r="F3998" s="47">
        <f t="shared" si="417"/>
        <v>3524.3999999999996</v>
      </c>
      <c r="G3998" s="48">
        <f t="shared" si="418"/>
        <v>3524.3999999999996</v>
      </c>
      <c r="H3998" s="21" t="s">
        <v>5758</v>
      </c>
      <c r="I3998" s="21"/>
      <c r="J3998" s="21">
        <v>1</v>
      </c>
      <c r="K3998" s="21">
        <v>1</v>
      </c>
      <c r="L3998" s="21">
        <f t="shared" si="419"/>
        <v>0</v>
      </c>
      <c r="M3998" s="21" t="s">
        <v>5783</v>
      </c>
      <c r="N3998" s="30">
        <v>45972</v>
      </c>
      <c r="O3998" s="48">
        <v>0</v>
      </c>
      <c r="P3998" s="21" t="s">
        <v>625</v>
      </c>
      <c r="Q3998" s="56" t="s">
        <v>5960</v>
      </c>
      <c r="R3998" s="21" t="s">
        <v>637</v>
      </c>
      <c r="S3998" s="3">
        <v>-20</v>
      </c>
      <c r="T3998" s="37"/>
      <c r="U3998" s="21" t="s">
        <v>5026</v>
      </c>
      <c r="V3998" s="21" t="str">
        <f>VLOOKUP(P3998,'Customer List'!B:C,2,)</f>
        <v>Delhi</v>
      </c>
      <c r="W3998" s="38" t="s">
        <v>605</v>
      </c>
      <c r="X3998" s="30">
        <f t="shared" si="423"/>
        <v>45972</v>
      </c>
      <c r="Y3998" s="21">
        <f t="shared" si="420"/>
        <v>0</v>
      </c>
      <c r="Z3998" s="21" t="str">
        <f t="shared" si="421"/>
        <v>Tuesday</v>
      </c>
      <c r="AA3998" s="21" t="str">
        <f t="shared" si="422"/>
        <v>Tuesday</v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3998</v>
      </c>
      <c r="B3999" s="21" t="s">
        <v>5754</v>
      </c>
      <c r="C3999" s="30">
        <v>45968</v>
      </c>
      <c r="D3999" s="30">
        <v>45971</v>
      </c>
      <c r="E3999" s="47">
        <v>18.45</v>
      </c>
      <c r="F3999" s="47">
        <f t="shared" si="417"/>
        <v>1623.6</v>
      </c>
      <c r="G3999" s="48">
        <f t="shared" si="418"/>
        <v>1623.6</v>
      </c>
      <c r="H3999" s="21" t="s">
        <v>5759</v>
      </c>
      <c r="I3999" s="21"/>
      <c r="J3999" s="21">
        <v>1</v>
      </c>
      <c r="K3999" s="21">
        <v>1</v>
      </c>
      <c r="L3999" s="21">
        <f t="shared" si="419"/>
        <v>0</v>
      </c>
      <c r="M3999" s="21" t="s">
        <v>5784</v>
      </c>
      <c r="N3999" s="30">
        <v>45972</v>
      </c>
      <c r="O3999" s="48">
        <v>3150.85</v>
      </c>
      <c r="P3999" s="21" t="s">
        <v>4969</v>
      </c>
      <c r="Q3999" s="54" t="s">
        <v>2070</v>
      </c>
      <c r="R3999" s="21" t="s">
        <v>637</v>
      </c>
      <c r="S3999" s="3">
        <v>-20</v>
      </c>
      <c r="T3999" s="37"/>
      <c r="U3999" s="21" t="s">
        <v>5026</v>
      </c>
      <c r="V3999" s="21" t="str">
        <f>VLOOKUP(P3999,'Customer List'!B:C,2,)</f>
        <v>Delhi</v>
      </c>
      <c r="W3999" s="38" t="s">
        <v>605</v>
      </c>
      <c r="X3999" s="30">
        <f t="shared" si="423"/>
        <v>45972</v>
      </c>
      <c r="Y3999" s="21">
        <f t="shared" si="420"/>
        <v>0</v>
      </c>
      <c r="Z3999" s="21" t="str">
        <f t="shared" si="421"/>
        <v>Tuesday</v>
      </c>
      <c r="AA3999" s="21" t="str">
        <f t="shared" si="422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3999</v>
      </c>
      <c r="B4000" s="21" t="s">
        <v>5754</v>
      </c>
      <c r="C4000" s="30">
        <v>45968</v>
      </c>
      <c r="D4000" s="30">
        <v>45971</v>
      </c>
      <c r="E4000" s="47">
        <v>95.85</v>
      </c>
      <c r="F4000" s="47">
        <f t="shared" si="417"/>
        <v>8434.7999999999993</v>
      </c>
      <c r="G4000" s="48">
        <f t="shared" si="418"/>
        <v>8434.7999999999993</v>
      </c>
      <c r="H4000" s="21" t="s">
        <v>5760</v>
      </c>
      <c r="I4000" s="21"/>
      <c r="J4000" s="21">
        <v>1</v>
      </c>
      <c r="K4000" s="21">
        <v>1</v>
      </c>
      <c r="L4000" s="21">
        <f t="shared" si="419"/>
        <v>0</v>
      </c>
      <c r="M4000" s="21" t="s">
        <v>5784</v>
      </c>
      <c r="N4000" s="30">
        <v>45972</v>
      </c>
      <c r="O4000" s="48">
        <v>16369.05</v>
      </c>
      <c r="P4000" s="21" t="s">
        <v>4969</v>
      </c>
      <c r="Q4000" s="54" t="s">
        <v>2070</v>
      </c>
      <c r="R4000" s="21" t="s">
        <v>637</v>
      </c>
      <c r="S4000" s="3">
        <v>-20</v>
      </c>
      <c r="T4000" s="37"/>
      <c r="U4000" s="21" t="s">
        <v>5026</v>
      </c>
      <c r="V4000" s="21" t="str">
        <f>VLOOKUP(P4000,'Customer List'!B:C,2,)</f>
        <v>Delhi</v>
      </c>
      <c r="W4000" s="38" t="s">
        <v>605</v>
      </c>
      <c r="X4000" s="30">
        <f t="shared" si="423"/>
        <v>45972</v>
      </c>
      <c r="Y4000" s="21">
        <f t="shared" si="420"/>
        <v>0</v>
      </c>
      <c r="Z4000" s="21" t="str">
        <f t="shared" si="421"/>
        <v>Tuesday</v>
      </c>
      <c r="AA4000" s="21" t="str">
        <f t="shared" si="422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4000</v>
      </c>
      <c r="B4001" s="21" t="s">
        <v>5754</v>
      </c>
      <c r="C4001" s="30">
        <v>45968</v>
      </c>
      <c r="D4001" s="30">
        <v>45971</v>
      </c>
      <c r="E4001" s="47">
        <v>15.75</v>
      </c>
      <c r="F4001" s="47">
        <f t="shared" si="417"/>
        <v>1386</v>
      </c>
      <c r="G4001" s="48">
        <f t="shared" si="418"/>
        <v>1386</v>
      </c>
      <c r="H4001" s="21" t="s">
        <v>5761</v>
      </c>
      <c r="I4001" s="21"/>
      <c r="J4001" s="21">
        <v>1</v>
      </c>
      <c r="K4001" s="21">
        <v>1</v>
      </c>
      <c r="L4001" s="21">
        <f t="shared" si="419"/>
        <v>0</v>
      </c>
      <c r="M4001" s="21" t="s">
        <v>5784</v>
      </c>
      <c r="N4001" s="30">
        <v>45972</v>
      </c>
      <c r="O4001" s="48">
        <v>2689.75</v>
      </c>
      <c r="P4001" s="21" t="s">
        <v>4969</v>
      </c>
      <c r="Q4001" s="54" t="s">
        <v>2070</v>
      </c>
      <c r="R4001" s="21" t="s">
        <v>637</v>
      </c>
      <c r="S4001" s="3">
        <v>-20</v>
      </c>
      <c r="T4001" s="37"/>
      <c r="U4001" s="21" t="s">
        <v>5026</v>
      </c>
      <c r="V4001" s="21" t="str">
        <f>VLOOKUP(P4001,'Customer List'!B:C,2,)</f>
        <v>Delhi</v>
      </c>
      <c r="W4001" s="38" t="s">
        <v>605</v>
      </c>
      <c r="X4001" s="30">
        <f t="shared" si="423"/>
        <v>45972</v>
      </c>
      <c r="Y4001" s="21">
        <f t="shared" si="420"/>
        <v>0</v>
      </c>
      <c r="Z4001" s="21" t="str">
        <f t="shared" si="421"/>
        <v>Tuesday</v>
      </c>
      <c r="AA4001" s="21" t="str">
        <f t="shared" si="422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4001</v>
      </c>
      <c r="B4002" s="21" t="s">
        <v>5754</v>
      </c>
      <c r="C4002" s="30">
        <v>45968</v>
      </c>
      <c r="D4002" s="30">
        <v>45971</v>
      </c>
      <c r="E4002" s="47">
        <v>12.15</v>
      </c>
      <c r="F4002" s="47">
        <f t="shared" si="417"/>
        <v>1069.2</v>
      </c>
      <c r="G4002" s="48">
        <f t="shared" si="418"/>
        <v>3207.6000000000004</v>
      </c>
      <c r="H4002" s="21" t="s">
        <v>5762</v>
      </c>
      <c r="I4002" s="21"/>
      <c r="J4002" s="21">
        <v>3</v>
      </c>
      <c r="K4002" s="21">
        <v>3</v>
      </c>
      <c r="L4002" s="21">
        <f t="shared" si="419"/>
        <v>0</v>
      </c>
      <c r="M4002" s="21" t="s">
        <v>5784</v>
      </c>
      <c r="N4002" s="30">
        <v>45972</v>
      </c>
      <c r="O4002" s="48">
        <v>6224.85</v>
      </c>
      <c r="P4002" s="21" t="s">
        <v>4969</v>
      </c>
      <c r="Q4002" s="54" t="s">
        <v>2070</v>
      </c>
      <c r="R4002" s="21" t="s">
        <v>637</v>
      </c>
      <c r="S4002" s="3">
        <v>-20</v>
      </c>
      <c r="T4002" s="37"/>
      <c r="U4002" s="21" t="s">
        <v>5026</v>
      </c>
      <c r="V4002" s="21" t="str">
        <f>VLOOKUP(P4002,'Customer List'!B:C,2,)</f>
        <v>Delhi</v>
      </c>
      <c r="W4002" s="38" t="s">
        <v>605</v>
      </c>
      <c r="X4002" s="30">
        <f t="shared" si="423"/>
        <v>45972</v>
      </c>
      <c r="Y4002" s="21">
        <f t="shared" si="420"/>
        <v>0</v>
      </c>
      <c r="Z4002" s="21" t="str">
        <f t="shared" si="421"/>
        <v>Tuesday</v>
      </c>
      <c r="AA4002" s="21" t="str">
        <f t="shared" si="422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4002</v>
      </c>
      <c r="B4003" s="21" t="s">
        <v>5754</v>
      </c>
      <c r="C4003" s="30">
        <v>45968</v>
      </c>
      <c r="D4003" s="30">
        <v>45971</v>
      </c>
      <c r="E4003" s="47">
        <v>27.6</v>
      </c>
      <c r="F4003" s="47">
        <f t="shared" si="417"/>
        <v>2428.8000000000002</v>
      </c>
      <c r="G4003" s="48">
        <f t="shared" si="418"/>
        <v>2428.8000000000002</v>
      </c>
      <c r="H4003" s="21" t="s">
        <v>5763</v>
      </c>
      <c r="I4003" s="21"/>
      <c r="J4003" s="21">
        <v>1</v>
      </c>
      <c r="K4003" s="21"/>
      <c r="L4003" s="21">
        <f t="shared" si="419"/>
        <v>1</v>
      </c>
      <c r="M4003" s="21"/>
      <c r="N4003" s="30"/>
      <c r="O4003" s="48"/>
      <c r="P4003" s="21" t="s">
        <v>625</v>
      </c>
      <c r="Q4003" s="54"/>
      <c r="R4003" s="21"/>
      <c r="S4003" s="3">
        <v>-20</v>
      </c>
      <c r="T4003" s="37"/>
      <c r="U4003" s="21" t="s">
        <v>5026</v>
      </c>
      <c r="V4003" s="21" t="str">
        <f>VLOOKUP(P4003,'Customer List'!B:C,2,)</f>
        <v>Delhi</v>
      </c>
      <c r="W4003" s="38" t="s">
        <v>605</v>
      </c>
      <c r="X4003" s="30" t="str">
        <f t="shared" si="423"/>
        <v/>
      </c>
      <c r="Y4003" s="21" t="str">
        <f t="shared" si="420"/>
        <v/>
      </c>
      <c r="Z4003" s="21" t="str">
        <f t="shared" si="421"/>
        <v/>
      </c>
      <c r="AA4003" s="21" t="str">
        <f t="shared" si="422"/>
        <v/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x14ac:dyDescent="0.25">
      <c r="A4004" s="21">
        <v>4003</v>
      </c>
      <c r="B4004" s="21" t="s">
        <v>5764</v>
      </c>
      <c r="C4004" s="30">
        <v>45968</v>
      </c>
      <c r="D4004" s="30">
        <v>45971</v>
      </c>
      <c r="E4004" s="47">
        <v>18</v>
      </c>
      <c r="F4004" s="47">
        <f t="shared" si="417"/>
        <v>1584</v>
      </c>
      <c r="G4004" s="48">
        <f t="shared" si="418"/>
        <v>1584</v>
      </c>
      <c r="H4004" s="21" t="s">
        <v>5765</v>
      </c>
      <c r="I4004" s="21"/>
      <c r="J4004" s="21">
        <v>1</v>
      </c>
      <c r="K4004" s="21">
        <v>1</v>
      </c>
      <c r="L4004" s="21">
        <f t="shared" si="419"/>
        <v>0</v>
      </c>
      <c r="M4004" s="21" t="s">
        <v>5882</v>
      </c>
      <c r="N4004" s="30">
        <v>45971</v>
      </c>
      <c r="O4004" s="48">
        <v>3262.5</v>
      </c>
      <c r="P4004" s="21" t="s">
        <v>4429</v>
      </c>
      <c r="Q4004" s="54">
        <v>58157995851</v>
      </c>
      <c r="R4004" s="21" t="s">
        <v>40</v>
      </c>
      <c r="S4004" s="3">
        <v>-20</v>
      </c>
      <c r="T4004" s="37"/>
      <c r="U4004" s="21" t="s">
        <v>5026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20"/>
        <v>4</v>
      </c>
      <c r="Z4004" s="21" t="str">
        <f t="shared" si="421"/>
        <v>Monday</v>
      </c>
      <c r="AA4004" s="21" t="str">
        <f t="shared" si="422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v>4004</v>
      </c>
      <c r="B4005" s="21" t="s">
        <v>5764</v>
      </c>
      <c r="C4005" s="30">
        <v>45968</v>
      </c>
      <c r="D4005" s="30">
        <v>45971</v>
      </c>
      <c r="E4005" s="47">
        <v>18</v>
      </c>
      <c r="F4005" s="47">
        <f t="shared" si="417"/>
        <v>1584</v>
      </c>
      <c r="G4005" s="48">
        <f t="shared" si="418"/>
        <v>1584</v>
      </c>
      <c r="H4005" s="21" t="s">
        <v>5766</v>
      </c>
      <c r="I4005" s="21"/>
      <c r="J4005" s="21">
        <v>1</v>
      </c>
      <c r="K4005" s="21">
        <v>1</v>
      </c>
      <c r="L4005" s="21">
        <f t="shared" si="419"/>
        <v>0</v>
      </c>
      <c r="M4005" s="21" t="s">
        <v>5882</v>
      </c>
      <c r="N4005" s="30">
        <v>45971</v>
      </c>
      <c r="O4005" s="48">
        <v>3262.5</v>
      </c>
      <c r="P4005" s="21" t="s">
        <v>4429</v>
      </c>
      <c r="Q4005" s="54">
        <v>58157995851</v>
      </c>
      <c r="R4005" s="21" t="s">
        <v>40</v>
      </c>
      <c r="S4005" s="3">
        <v>-20</v>
      </c>
      <c r="T4005" s="37"/>
      <c r="U4005" s="21" t="s">
        <v>5026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20"/>
        <v>4</v>
      </c>
      <c r="Z4005" s="21" t="str">
        <f t="shared" si="421"/>
        <v>Monday</v>
      </c>
      <c r="AA4005" s="21" t="str">
        <f t="shared" si="422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4005</v>
      </c>
      <c r="B4006" s="21" t="s">
        <v>5764</v>
      </c>
      <c r="C4006" s="30">
        <v>45968</v>
      </c>
      <c r="D4006" s="30">
        <v>45971</v>
      </c>
      <c r="E4006" s="47">
        <v>18</v>
      </c>
      <c r="F4006" s="47">
        <f t="shared" si="417"/>
        <v>1584</v>
      </c>
      <c r="G4006" s="48">
        <f t="shared" si="418"/>
        <v>1584</v>
      </c>
      <c r="H4006" s="21" t="s">
        <v>5767</v>
      </c>
      <c r="I4006" s="21"/>
      <c r="J4006" s="21">
        <v>1</v>
      </c>
      <c r="K4006" s="21">
        <v>1</v>
      </c>
      <c r="L4006" s="21">
        <f t="shared" si="419"/>
        <v>0</v>
      </c>
      <c r="M4006" s="21" t="s">
        <v>5882</v>
      </c>
      <c r="N4006" s="30">
        <v>45971</v>
      </c>
      <c r="O4006" s="48">
        <v>3262.5</v>
      </c>
      <c r="P4006" s="21" t="s">
        <v>4429</v>
      </c>
      <c r="Q4006" s="54">
        <v>58157995851</v>
      </c>
      <c r="R4006" s="21" t="s">
        <v>40</v>
      </c>
      <c r="S4006" s="3">
        <v>-20</v>
      </c>
      <c r="T4006" s="37"/>
      <c r="U4006" s="21" t="s">
        <v>5026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20"/>
        <v>4</v>
      </c>
      <c r="Z4006" s="21" t="str">
        <f t="shared" si="421"/>
        <v>Monday</v>
      </c>
      <c r="AA4006" s="21" t="str">
        <f t="shared" si="422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4006</v>
      </c>
      <c r="B4007" s="21" t="s">
        <v>5764</v>
      </c>
      <c r="C4007" s="30">
        <v>45968</v>
      </c>
      <c r="D4007" s="30">
        <v>45971</v>
      </c>
      <c r="E4007" s="47">
        <v>28.8</v>
      </c>
      <c r="F4007" s="47">
        <f t="shared" si="417"/>
        <v>2534.4</v>
      </c>
      <c r="G4007" s="48">
        <f t="shared" si="418"/>
        <v>2534.4</v>
      </c>
      <c r="H4007" s="21" t="s">
        <v>5768</v>
      </c>
      <c r="I4007" s="21"/>
      <c r="J4007" s="21">
        <v>1</v>
      </c>
      <c r="K4007" s="21">
        <v>1</v>
      </c>
      <c r="L4007" s="21">
        <f t="shared" si="419"/>
        <v>0</v>
      </c>
      <c r="M4007" s="21" t="s">
        <v>5882</v>
      </c>
      <c r="N4007" s="30">
        <v>45971</v>
      </c>
      <c r="O4007" s="48">
        <v>5220</v>
      </c>
      <c r="P4007" s="21" t="s">
        <v>4429</v>
      </c>
      <c r="Q4007" s="54">
        <v>58157995851</v>
      </c>
      <c r="R4007" s="21" t="s">
        <v>40</v>
      </c>
      <c r="S4007" s="3">
        <v>-20</v>
      </c>
      <c r="T4007" s="37"/>
      <c r="U4007" s="21" t="s">
        <v>5026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20"/>
        <v>4</v>
      </c>
      <c r="Z4007" s="21" t="str">
        <f t="shared" si="421"/>
        <v>Monday</v>
      </c>
      <c r="AA4007" s="21" t="str">
        <f t="shared" si="422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4007</v>
      </c>
      <c r="B4008" s="21" t="s">
        <v>5764</v>
      </c>
      <c r="C4008" s="30">
        <v>45968</v>
      </c>
      <c r="D4008" s="30">
        <v>45971</v>
      </c>
      <c r="E4008" s="47">
        <v>26.4</v>
      </c>
      <c r="F4008" s="47">
        <f t="shared" si="417"/>
        <v>2323.1999999999998</v>
      </c>
      <c r="G4008" s="48">
        <f t="shared" si="418"/>
        <v>2323.1999999999998</v>
      </c>
      <c r="H4008" s="21" t="s">
        <v>5769</v>
      </c>
      <c r="I4008" s="21"/>
      <c r="J4008" s="21">
        <v>1</v>
      </c>
      <c r="K4008" s="21">
        <v>1</v>
      </c>
      <c r="L4008" s="21">
        <f t="shared" si="419"/>
        <v>0</v>
      </c>
      <c r="M4008" s="21" t="s">
        <v>5882</v>
      </c>
      <c r="N4008" s="30">
        <v>45971</v>
      </c>
      <c r="O4008" s="48">
        <v>4785</v>
      </c>
      <c r="P4008" s="21" t="s">
        <v>4429</v>
      </c>
      <c r="Q4008" s="54">
        <v>58157995851</v>
      </c>
      <c r="R4008" s="21" t="s">
        <v>40</v>
      </c>
      <c r="S4008" s="3">
        <v>-20</v>
      </c>
      <c r="T4008" s="37"/>
      <c r="U4008" s="21" t="s">
        <v>5026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20"/>
        <v>4</v>
      </c>
      <c r="Z4008" s="21" t="str">
        <f t="shared" si="421"/>
        <v>Monday</v>
      </c>
      <c r="AA4008" s="21" t="str">
        <f t="shared" si="422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4008</v>
      </c>
      <c r="B4009" s="21" t="s">
        <v>5764</v>
      </c>
      <c r="C4009" s="30">
        <v>45968</v>
      </c>
      <c r="D4009" s="30">
        <v>45971</v>
      </c>
      <c r="E4009" s="47">
        <v>48.6</v>
      </c>
      <c r="F4009" s="47">
        <f t="shared" si="417"/>
        <v>4276.8</v>
      </c>
      <c r="G4009" s="48">
        <f t="shared" si="418"/>
        <v>4276.8</v>
      </c>
      <c r="H4009" s="21" t="s">
        <v>5770</v>
      </c>
      <c r="I4009" s="21" t="s">
        <v>5782</v>
      </c>
      <c r="J4009" s="21">
        <v>1</v>
      </c>
      <c r="K4009" s="21">
        <v>1</v>
      </c>
      <c r="L4009" s="21">
        <f t="shared" si="419"/>
        <v>0</v>
      </c>
      <c r="M4009" s="21" t="s">
        <v>5879</v>
      </c>
      <c r="N4009" s="30">
        <v>45971</v>
      </c>
      <c r="O4009" s="48">
        <v>7634.25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5026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20"/>
        <v>1</v>
      </c>
      <c r="Z4009" s="21" t="str">
        <f t="shared" si="421"/>
        <v>Monday</v>
      </c>
      <c r="AA4009" s="21" t="str">
        <f t="shared" si="422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4009</v>
      </c>
      <c r="B4010" s="21" t="s">
        <v>5771</v>
      </c>
      <c r="C4010" s="30">
        <v>45954</v>
      </c>
      <c r="D4010" s="30">
        <v>45971</v>
      </c>
      <c r="E4010" s="47">
        <v>19.8</v>
      </c>
      <c r="F4010" s="47">
        <f t="shared" si="417"/>
        <v>1742.4</v>
      </c>
      <c r="G4010" s="48">
        <f t="shared" si="418"/>
        <v>1742.4</v>
      </c>
      <c r="H4010" s="21" t="s">
        <v>5772</v>
      </c>
      <c r="I4010" s="21" t="s">
        <v>5781</v>
      </c>
      <c r="J4010" s="21">
        <v>1</v>
      </c>
      <c r="K4010" s="21">
        <v>1</v>
      </c>
      <c r="L4010" s="21">
        <f t="shared" si="419"/>
        <v>0</v>
      </c>
      <c r="M4010" s="21" t="s">
        <v>5880</v>
      </c>
      <c r="N4010" s="30">
        <v>45971</v>
      </c>
      <c r="O4010" s="48">
        <v>3110.25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5026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20"/>
        <v>1</v>
      </c>
      <c r="Z4010" s="21" t="str">
        <f t="shared" si="421"/>
        <v>Monday</v>
      </c>
      <c r="AA4010" s="21" t="str">
        <f t="shared" si="422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4010</v>
      </c>
      <c r="B4011" s="21" t="s">
        <v>5442</v>
      </c>
      <c r="C4011" s="30">
        <v>45954</v>
      </c>
      <c r="D4011" s="30">
        <v>45971</v>
      </c>
      <c r="E4011" s="47">
        <v>5</v>
      </c>
      <c r="F4011" s="47">
        <f t="shared" si="417"/>
        <v>440</v>
      </c>
      <c r="G4011" s="48">
        <f t="shared" si="418"/>
        <v>440</v>
      </c>
      <c r="H4011" s="21" t="s">
        <v>5456</v>
      </c>
      <c r="I4011" s="21" t="s">
        <v>5780</v>
      </c>
      <c r="J4011" s="21">
        <v>1</v>
      </c>
      <c r="K4011" s="21">
        <v>1</v>
      </c>
      <c r="L4011" s="21">
        <f t="shared" si="419"/>
        <v>0</v>
      </c>
      <c r="M4011" s="21" t="s">
        <v>5881</v>
      </c>
      <c r="N4011" s="30">
        <v>45971</v>
      </c>
      <c r="O4011" s="48">
        <v>2733.25</v>
      </c>
      <c r="P4011" s="21" t="s">
        <v>621</v>
      </c>
      <c r="Q4011" s="54">
        <v>58157995394</v>
      </c>
      <c r="R4011" s="21" t="s">
        <v>40</v>
      </c>
      <c r="S4011" s="3">
        <v>-20</v>
      </c>
      <c r="T4011" s="37"/>
      <c r="U4011" s="21" t="s">
        <v>5026</v>
      </c>
      <c r="V4011" s="21" t="str">
        <f>VLOOKUP(P4011,'Customer List'!B:C,2,)</f>
        <v>Hyderabad</v>
      </c>
      <c r="W4011" s="38"/>
      <c r="X4011" s="30">
        <v>45972</v>
      </c>
      <c r="Y4011" s="21">
        <f t="shared" si="420"/>
        <v>1</v>
      </c>
      <c r="Z4011" s="21" t="str">
        <f t="shared" si="421"/>
        <v>Monday</v>
      </c>
      <c r="AA4011" s="21" t="str">
        <f t="shared" si="422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4011</v>
      </c>
      <c r="B4012" s="21" t="s">
        <v>5773</v>
      </c>
      <c r="C4012" s="30">
        <v>45968</v>
      </c>
      <c r="D4012" s="30">
        <v>45971</v>
      </c>
      <c r="E4012" s="47">
        <v>80</v>
      </c>
      <c r="F4012" s="47">
        <f t="shared" si="417"/>
        <v>7040</v>
      </c>
      <c r="G4012" s="48">
        <f t="shared" si="418"/>
        <v>7040</v>
      </c>
      <c r="H4012" s="21" t="s">
        <v>5774</v>
      </c>
      <c r="I4012" s="21"/>
      <c r="J4012" s="21">
        <v>1</v>
      </c>
      <c r="K4012" s="21">
        <v>1</v>
      </c>
      <c r="L4012" s="21">
        <f t="shared" si="419"/>
        <v>0</v>
      </c>
      <c r="M4012" s="21" t="s">
        <v>6229</v>
      </c>
      <c r="N4012" s="30">
        <v>45983</v>
      </c>
      <c r="O4012" s="48">
        <v>0</v>
      </c>
      <c r="P4012" s="21" t="s">
        <v>39</v>
      </c>
      <c r="Q4012" s="60">
        <v>58158451934</v>
      </c>
      <c r="R4012" s="21" t="s">
        <v>6108</v>
      </c>
      <c r="S4012" s="3">
        <v>-20</v>
      </c>
      <c r="T4012" s="37" t="s">
        <v>2577</v>
      </c>
      <c r="U4012" s="21" t="s">
        <v>5026</v>
      </c>
      <c r="V4012" s="21" t="str">
        <f>VLOOKUP(P4012,'Customer List'!B:C,2,)</f>
        <v>Pune</v>
      </c>
      <c r="W4012" s="38"/>
      <c r="X4012" s="30">
        <v>45985</v>
      </c>
      <c r="Y4012" s="21">
        <f t="shared" si="420"/>
        <v>2</v>
      </c>
      <c r="Z4012" s="21" t="str">
        <f t="shared" si="421"/>
        <v>Saturday</v>
      </c>
      <c r="AA4012" s="21" t="str">
        <f t="shared" si="422"/>
        <v>Monday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4012</v>
      </c>
      <c r="B4013" s="21" t="s">
        <v>5775</v>
      </c>
      <c r="C4013" s="30" t="s">
        <v>3628</v>
      </c>
      <c r="D4013" s="30">
        <v>45971</v>
      </c>
      <c r="E4013" s="47">
        <v>0</v>
      </c>
      <c r="F4013" s="47">
        <f t="shared" si="417"/>
        <v>0</v>
      </c>
      <c r="G4013" s="48">
        <f t="shared" si="418"/>
        <v>0</v>
      </c>
      <c r="H4013" s="21">
        <v>740809</v>
      </c>
      <c r="I4013" s="21" t="s">
        <v>4112</v>
      </c>
      <c r="J4013" s="21">
        <v>1</v>
      </c>
      <c r="K4013" s="21">
        <v>1</v>
      </c>
      <c r="L4013" s="21">
        <f t="shared" si="419"/>
        <v>0</v>
      </c>
      <c r="M4013" s="21" t="s">
        <v>5927</v>
      </c>
      <c r="N4013" s="30">
        <v>45971</v>
      </c>
      <c r="O4013" s="48">
        <v>0</v>
      </c>
      <c r="P4013" s="21" t="s">
        <v>5776</v>
      </c>
      <c r="Q4013" s="21">
        <v>58157995140</v>
      </c>
      <c r="R4013" s="21" t="s">
        <v>40</v>
      </c>
      <c r="S4013" s="3">
        <v>4</v>
      </c>
      <c r="T4013" s="37" t="s">
        <v>5777</v>
      </c>
      <c r="U4013" s="21" t="s">
        <v>18</v>
      </c>
      <c r="V4013" s="21" t="str">
        <f>VLOOKUP(P4013,'Customer List'!B:C,2,)</f>
        <v>allahabad</v>
      </c>
      <c r="W4013" s="38"/>
      <c r="X4013" s="30">
        <v>45977</v>
      </c>
      <c r="Y4013" s="21">
        <f t="shared" si="420"/>
        <v>6</v>
      </c>
      <c r="Z4013" s="21" t="str">
        <f t="shared" si="421"/>
        <v>Monday</v>
      </c>
      <c r="AA4013" s="21" t="str">
        <f t="shared" si="422"/>
        <v>Sunday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4013</v>
      </c>
      <c r="B4014" s="21" t="s">
        <v>5785</v>
      </c>
      <c r="C4014" s="30">
        <v>45961</v>
      </c>
      <c r="D4014" s="30">
        <v>45972</v>
      </c>
      <c r="E4014" s="47">
        <v>8230</v>
      </c>
      <c r="F4014" s="47">
        <f t="shared" si="417"/>
        <v>8230</v>
      </c>
      <c r="G4014" s="48">
        <f t="shared" si="418"/>
        <v>16460</v>
      </c>
      <c r="H4014" s="21" t="s">
        <v>5786</v>
      </c>
      <c r="I4014" s="21" t="s">
        <v>5787</v>
      </c>
      <c r="J4014" s="21">
        <v>2</v>
      </c>
      <c r="K4014" s="21">
        <v>2</v>
      </c>
      <c r="L4014" s="21">
        <f t="shared" si="419"/>
        <v>0</v>
      </c>
      <c r="M4014" s="21" t="s">
        <v>5949</v>
      </c>
      <c r="N4014" s="30">
        <v>45978</v>
      </c>
      <c r="O4014" s="48">
        <v>19281.72</v>
      </c>
      <c r="P4014" s="21" t="s">
        <v>165</v>
      </c>
      <c r="Q4014" s="21">
        <v>58158256170</v>
      </c>
      <c r="R4014" s="21" t="s">
        <v>5913</v>
      </c>
      <c r="S4014" s="3" t="s">
        <v>299</v>
      </c>
      <c r="T4014" s="37"/>
      <c r="U4014" s="21" t="s">
        <v>4341</v>
      </c>
      <c r="V4014" s="21" t="str">
        <f>VLOOKUP(P4014,'Customer List'!B:C,2,)</f>
        <v>Lucknow</v>
      </c>
      <c r="W4014" s="38" t="s">
        <v>5789</v>
      </c>
      <c r="X4014" s="30">
        <v>45980</v>
      </c>
      <c r="Y4014" s="21">
        <f t="shared" si="420"/>
        <v>2</v>
      </c>
      <c r="Z4014" s="21" t="str">
        <f t="shared" si="421"/>
        <v>Monday</v>
      </c>
      <c r="AA4014" s="21" t="str">
        <f t="shared" si="422"/>
        <v>Wednesday</v>
      </c>
      <c r="AB4014" s="21" t="str">
        <f>VLOOKUP(U4014,'Currency Sheet'!A:C,3,)</f>
        <v>INR</v>
      </c>
      <c r="AC4014" s="42" t="str">
        <f>VLOOKUP(P4014,'Customer List'!B:D,3,)</f>
        <v>OutStation</v>
      </c>
    </row>
    <row r="4015" spans="1:29" x14ac:dyDescent="0.25">
      <c r="A4015" s="21">
        <v>4014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17"/>
        <v>60214</v>
      </c>
      <c r="G4015" s="48">
        <f t="shared" si="418"/>
        <v>120428</v>
      </c>
      <c r="H4015" s="21" t="s">
        <v>5790</v>
      </c>
      <c r="I4015" s="21"/>
      <c r="J4015" s="21">
        <v>2</v>
      </c>
      <c r="K4015" s="21">
        <v>2</v>
      </c>
      <c r="L4015" s="21">
        <f t="shared" si="419"/>
        <v>0</v>
      </c>
      <c r="M4015" s="21" t="s">
        <v>5984</v>
      </c>
      <c r="N4015" s="30">
        <v>45976</v>
      </c>
      <c r="O4015" s="48">
        <v>141277.5</v>
      </c>
      <c r="P4015" s="21" t="s">
        <v>5797</v>
      </c>
      <c r="Q4015" s="21">
        <v>58158193310</v>
      </c>
      <c r="R4015" s="21" t="s">
        <v>5913</v>
      </c>
      <c r="S4015" s="3">
        <v>4</v>
      </c>
      <c r="T4015" s="37"/>
      <c r="U4015" s="21" t="s">
        <v>5105</v>
      </c>
      <c r="V4015" s="21" t="str">
        <f>VLOOKUP(P4015,'Customer List'!B:C,2,)</f>
        <v>Pune</v>
      </c>
      <c r="W4015" s="38"/>
      <c r="X4015" s="30">
        <v>45979</v>
      </c>
      <c r="Y4015" s="21">
        <f t="shared" si="420"/>
        <v>3</v>
      </c>
      <c r="Z4015" s="21" t="str">
        <f t="shared" si="421"/>
        <v>Saturday</v>
      </c>
      <c r="AA4015" s="21" t="str">
        <f t="shared" si="422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4015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17"/>
        <v>60214</v>
      </c>
      <c r="G4016" s="48">
        <f t="shared" si="418"/>
        <v>120428</v>
      </c>
      <c r="H4016" s="21" t="s">
        <v>5791</v>
      </c>
      <c r="I4016" s="21"/>
      <c r="J4016" s="21">
        <v>2</v>
      </c>
      <c r="K4016" s="21">
        <v>2</v>
      </c>
      <c r="L4016" s="21">
        <f t="shared" si="419"/>
        <v>0</v>
      </c>
      <c r="M4016" s="21" t="s">
        <v>5984</v>
      </c>
      <c r="N4016" s="30">
        <v>45976</v>
      </c>
      <c r="O4016" s="48">
        <v>141277.5</v>
      </c>
      <c r="P4016" s="21" t="s">
        <v>5797</v>
      </c>
      <c r="Q4016" s="21">
        <v>58158193310</v>
      </c>
      <c r="R4016" s="21" t="s">
        <v>5913</v>
      </c>
      <c r="S4016" s="3">
        <v>4</v>
      </c>
      <c r="T4016" s="37"/>
      <c r="U4016" s="21" t="s">
        <v>5105</v>
      </c>
      <c r="V4016" s="21" t="str">
        <f>VLOOKUP(P4016,'Customer List'!B:C,2,)</f>
        <v>Pune</v>
      </c>
      <c r="W4016" s="38"/>
      <c r="X4016" s="30">
        <v>45979</v>
      </c>
      <c r="Y4016" s="21">
        <f t="shared" si="420"/>
        <v>3</v>
      </c>
      <c r="Z4016" s="21" t="str">
        <f t="shared" si="421"/>
        <v>Saturday</v>
      </c>
      <c r="AA4016" s="21" t="str">
        <f t="shared" si="422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4016</v>
      </c>
      <c r="B4017" s="21">
        <v>922999</v>
      </c>
      <c r="C4017" s="30">
        <v>45968</v>
      </c>
      <c r="D4017" s="30">
        <v>45973</v>
      </c>
      <c r="E4017" s="47">
        <v>684.25</v>
      </c>
      <c r="F4017" s="47">
        <f t="shared" si="417"/>
        <v>60214</v>
      </c>
      <c r="G4017" s="48">
        <f t="shared" si="418"/>
        <v>120428</v>
      </c>
      <c r="H4017" s="21" t="s">
        <v>5792</v>
      </c>
      <c r="I4017" s="21"/>
      <c r="J4017" s="21">
        <v>2</v>
      </c>
      <c r="K4017" s="21">
        <v>2</v>
      </c>
      <c r="L4017" s="21">
        <f t="shared" si="419"/>
        <v>0</v>
      </c>
      <c r="M4017" s="21" t="s">
        <v>5984</v>
      </c>
      <c r="N4017" s="30">
        <v>45976</v>
      </c>
      <c r="O4017" s="48">
        <v>141277.5</v>
      </c>
      <c r="P4017" s="21" t="s">
        <v>5797</v>
      </c>
      <c r="Q4017" s="21">
        <v>58158193310</v>
      </c>
      <c r="R4017" s="21" t="s">
        <v>5913</v>
      </c>
      <c r="S4017" s="3">
        <v>4</v>
      </c>
      <c r="T4017" s="37"/>
      <c r="U4017" s="21" t="s">
        <v>5105</v>
      </c>
      <c r="V4017" s="21" t="str">
        <f>VLOOKUP(P4017,'Customer List'!B:C,2,)</f>
        <v>Pune</v>
      </c>
      <c r="W4017" s="38"/>
      <c r="X4017" s="30">
        <v>45979</v>
      </c>
      <c r="Y4017" s="21">
        <f t="shared" si="420"/>
        <v>3</v>
      </c>
      <c r="Z4017" s="21" t="str">
        <f t="shared" si="421"/>
        <v>Saturday</v>
      </c>
      <c r="AA4017" s="21" t="str">
        <f t="shared" si="422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4017</v>
      </c>
      <c r="B4018" s="21">
        <v>922999</v>
      </c>
      <c r="C4018" s="30">
        <v>45968</v>
      </c>
      <c r="D4018" s="30">
        <v>45973</v>
      </c>
      <c r="E4018" s="47">
        <v>726.75</v>
      </c>
      <c r="F4018" s="47">
        <f t="shared" si="417"/>
        <v>63954</v>
      </c>
      <c r="G4018" s="48">
        <f t="shared" si="418"/>
        <v>127908</v>
      </c>
      <c r="H4018" s="21" t="s">
        <v>5793</v>
      </c>
      <c r="I4018" s="21"/>
      <c r="J4018" s="21">
        <v>2</v>
      </c>
      <c r="K4018" s="21">
        <v>2</v>
      </c>
      <c r="L4018" s="21">
        <f t="shared" si="419"/>
        <v>0</v>
      </c>
      <c r="M4018" s="21" t="s">
        <v>5984</v>
      </c>
      <c r="N4018" s="30">
        <v>45976</v>
      </c>
      <c r="O4018" s="48">
        <v>150052.5</v>
      </c>
      <c r="P4018" s="21" t="s">
        <v>5797</v>
      </c>
      <c r="Q4018" s="21">
        <v>58158193310</v>
      </c>
      <c r="R4018" s="21" t="s">
        <v>5913</v>
      </c>
      <c r="S4018" s="3">
        <v>4</v>
      </c>
      <c r="T4018" s="37"/>
      <c r="U4018" s="21" t="s">
        <v>5105</v>
      </c>
      <c r="V4018" s="21" t="str">
        <f>VLOOKUP(P4018,'Customer List'!B:C,2,)</f>
        <v>Pune</v>
      </c>
      <c r="W4018" s="38"/>
      <c r="X4018" s="30">
        <v>45979</v>
      </c>
      <c r="Y4018" s="21">
        <f t="shared" si="420"/>
        <v>3</v>
      </c>
      <c r="Z4018" s="21" t="str">
        <f t="shared" si="421"/>
        <v>Saturday</v>
      </c>
      <c r="AA4018" s="21" t="str">
        <f t="shared" si="422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488.75</v>
      </c>
      <c r="F4019" s="47">
        <f t="shared" si="417"/>
        <v>43010</v>
      </c>
      <c r="G4019" s="48">
        <f t="shared" si="418"/>
        <v>86020</v>
      </c>
      <c r="H4019" s="21" t="s">
        <v>5794</v>
      </c>
      <c r="I4019" s="21"/>
      <c r="J4019" s="21">
        <v>2</v>
      </c>
      <c r="K4019" s="21">
        <v>2</v>
      </c>
      <c r="L4019" s="21">
        <f t="shared" si="419"/>
        <v>0</v>
      </c>
      <c r="M4019" s="21" t="s">
        <v>5984</v>
      </c>
      <c r="N4019" s="30">
        <v>45976</v>
      </c>
      <c r="O4019" s="48">
        <v>100912.5</v>
      </c>
      <c r="P4019" s="21" t="s">
        <v>5797</v>
      </c>
      <c r="Q4019" s="21">
        <v>58158193310</v>
      </c>
      <c r="R4019" s="21" t="s">
        <v>5913</v>
      </c>
      <c r="S4019" s="3">
        <v>4</v>
      </c>
      <c r="T4019" s="37"/>
      <c r="U4019" s="21" t="s">
        <v>5105</v>
      </c>
      <c r="V4019" s="21" t="str">
        <f>VLOOKUP(P4019,'Customer List'!B:C,2,)</f>
        <v>Pune</v>
      </c>
      <c r="W4019" s="38"/>
      <c r="X4019" s="30">
        <v>45979</v>
      </c>
      <c r="Y4019" s="21">
        <f t="shared" si="420"/>
        <v>3</v>
      </c>
      <c r="Z4019" s="21" t="str">
        <f t="shared" si="421"/>
        <v>Saturday</v>
      </c>
      <c r="AA4019" s="21" t="str">
        <f t="shared" si="422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450.5</v>
      </c>
      <c r="F4020" s="47">
        <f t="shared" si="417"/>
        <v>39644</v>
      </c>
      <c r="G4020" s="48">
        <f t="shared" si="418"/>
        <v>79288</v>
      </c>
      <c r="H4020" s="21" t="s">
        <v>5795</v>
      </c>
      <c r="I4020" s="21"/>
      <c r="J4020" s="21">
        <v>2</v>
      </c>
      <c r="K4020" s="21">
        <v>2</v>
      </c>
      <c r="L4020" s="21">
        <f t="shared" si="419"/>
        <v>0</v>
      </c>
      <c r="M4020" s="21" t="s">
        <v>5984</v>
      </c>
      <c r="N4020" s="30">
        <v>45976</v>
      </c>
      <c r="O4020" s="48">
        <v>75465</v>
      </c>
      <c r="P4020" s="21" t="s">
        <v>5797</v>
      </c>
      <c r="Q4020" s="21">
        <v>58158193310</v>
      </c>
      <c r="R4020" s="21" t="s">
        <v>5913</v>
      </c>
      <c r="S4020" s="3">
        <v>4</v>
      </c>
      <c r="T4020" s="37"/>
      <c r="U4020" s="21" t="s">
        <v>5105</v>
      </c>
      <c r="V4020" s="21" t="str">
        <f>VLOOKUP(P4020,'Customer List'!B:C,2,)</f>
        <v>Pune</v>
      </c>
      <c r="W4020" s="38"/>
      <c r="X4020" s="30">
        <v>45979</v>
      </c>
      <c r="Y4020" s="21">
        <f t="shared" si="420"/>
        <v>3</v>
      </c>
      <c r="Z4020" s="21" t="str">
        <f t="shared" si="421"/>
        <v>Saturday</v>
      </c>
      <c r="AA4020" s="21" t="str">
        <f t="shared" si="422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395.25</v>
      </c>
      <c r="F4021" s="47">
        <f t="shared" si="417"/>
        <v>34782</v>
      </c>
      <c r="G4021" s="48">
        <f t="shared" si="418"/>
        <v>69564</v>
      </c>
      <c r="H4021" s="21" t="s">
        <v>5796</v>
      </c>
      <c r="I4021" s="21"/>
      <c r="J4021" s="21">
        <v>2</v>
      </c>
      <c r="K4021" s="21">
        <v>2</v>
      </c>
      <c r="L4021" s="21">
        <f t="shared" si="419"/>
        <v>0</v>
      </c>
      <c r="M4021" s="21" t="s">
        <v>5984</v>
      </c>
      <c r="N4021" s="30">
        <v>45976</v>
      </c>
      <c r="O4021" s="48">
        <v>81607.5</v>
      </c>
      <c r="P4021" s="21" t="s">
        <v>5797</v>
      </c>
      <c r="Q4021" s="21">
        <v>58158193310</v>
      </c>
      <c r="R4021" s="21" t="s">
        <v>5913</v>
      </c>
      <c r="S4021" s="3">
        <v>4</v>
      </c>
      <c r="T4021" s="37"/>
      <c r="U4021" s="21" t="s">
        <v>5105</v>
      </c>
      <c r="V4021" s="21" t="str">
        <f>VLOOKUP(P4021,'Customer List'!B:C,2,)</f>
        <v>Pune</v>
      </c>
      <c r="W4021" s="38"/>
      <c r="X4021" s="30">
        <v>45979</v>
      </c>
      <c r="Y4021" s="21">
        <f t="shared" si="420"/>
        <v>3</v>
      </c>
      <c r="Z4021" s="21" t="str">
        <f t="shared" si="421"/>
        <v>Saturday</v>
      </c>
      <c r="AA4021" s="21" t="str">
        <f t="shared" si="422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4021</v>
      </c>
      <c r="B4022" s="21">
        <v>181651</v>
      </c>
      <c r="C4022" s="30">
        <v>45968</v>
      </c>
      <c r="D4022" s="30">
        <v>45973</v>
      </c>
      <c r="E4022" s="47">
        <v>3175</v>
      </c>
      <c r="F4022" s="47">
        <f t="shared" si="417"/>
        <v>279400</v>
      </c>
      <c r="G4022" s="48">
        <f t="shared" si="418"/>
        <v>279400</v>
      </c>
      <c r="H4022" s="21" t="s">
        <v>937</v>
      </c>
      <c r="I4022" s="21"/>
      <c r="J4022" s="21">
        <v>1</v>
      </c>
      <c r="K4022" s="21">
        <v>1</v>
      </c>
      <c r="L4022" s="21">
        <f t="shared" si="419"/>
        <v>0</v>
      </c>
      <c r="M4022" s="21" t="s">
        <v>5998</v>
      </c>
      <c r="N4022" s="30">
        <v>45976</v>
      </c>
      <c r="O4022" s="48">
        <v>233362.5</v>
      </c>
      <c r="P4022" s="21" t="s">
        <v>2045</v>
      </c>
      <c r="Q4022" s="21">
        <v>58158192562</v>
      </c>
      <c r="R4022" s="21" t="s">
        <v>5913</v>
      </c>
      <c r="S4022" s="3">
        <v>4</v>
      </c>
      <c r="T4022" s="37"/>
      <c r="U4022" s="21" t="s">
        <v>5215</v>
      </c>
      <c r="V4022" s="21" t="str">
        <f>VLOOKUP(P4022,'Customer List'!B:C,2,)</f>
        <v>Hyderabad</v>
      </c>
      <c r="W4022" s="38"/>
      <c r="X4022" s="30">
        <v>45979</v>
      </c>
      <c r="Y4022" s="21">
        <f t="shared" si="420"/>
        <v>3</v>
      </c>
      <c r="Z4022" s="21" t="str">
        <f t="shared" si="421"/>
        <v>Saturday</v>
      </c>
      <c r="AA4022" s="21" t="str">
        <f t="shared" si="422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4022</v>
      </c>
      <c r="B4023" s="21" t="s">
        <v>5798</v>
      </c>
      <c r="C4023" s="30">
        <v>45960</v>
      </c>
      <c r="D4023" s="30">
        <v>45973</v>
      </c>
      <c r="E4023" s="47">
        <v>59.4</v>
      </c>
      <c r="F4023" s="47">
        <f t="shared" si="417"/>
        <v>5227.2</v>
      </c>
      <c r="G4023" s="48">
        <f t="shared" si="418"/>
        <v>5227.2</v>
      </c>
      <c r="H4023" s="21">
        <v>100306</v>
      </c>
      <c r="I4023" s="21" t="s">
        <v>5160</v>
      </c>
      <c r="J4023" s="21">
        <v>1</v>
      </c>
      <c r="K4023" s="21">
        <v>1</v>
      </c>
      <c r="L4023" s="21">
        <f t="shared" si="419"/>
        <v>0</v>
      </c>
      <c r="M4023" s="21" t="s">
        <v>5992</v>
      </c>
      <c r="N4023" s="30">
        <v>45976</v>
      </c>
      <c r="O4023" s="48">
        <v>7520.04</v>
      </c>
      <c r="P4023" s="21" t="s">
        <v>276</v>
      </c>
      <c r="Q4023" s="21">
        <v>58158193520</v>
      </c>
      <c r="R4023" s="21" t="s">
        <v>5913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20"/>
        <v>3</v>
      </c>
      <c r="Z4023" s="21" t="str">
        <f t="shared" si="421"/>
        <v>Saturday</v>
      </c>
      <c r="AA4023" s="21" t="str">
        <f t="shared" si="422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4023</v>
      </c>
      <c r="B4024" s="21" t="s">
        <v>5798</v>
      </c>
      <c r="C4024" s="30">
        <v>45960</v>
      </c>
      <c r="D4024" s="30">
        <v>45973</v>
      </c>
      <c r="E4024" s="47">
        <v>118.8</v>
      </c>
      <c r="F4024" s="47">
        <f t="shared" si="417"/>
        <v>10454.4</v>
      </c>
      <c r="G4024" s="48">
        <f t="shared" si="418"/>
        <v>10454.4</v>
      </c>
      <c r="H4024" s="21">
        <v>100310</v>
      </c>
      <c r="I4024" s="21" t="s">
        <v>5160</v>
      </c>
      <c r="J4024" s="21">
        <v>1</v>
      </c>
      <c r="K4024" s="21">
        <v>1</v>
      </c>
      <c r="L4024" s="21">
        <f t="shared" si="419"/>
        <v>0</v>
      </c>
      <c r="M4024" s="21" t="s">
        <v>5992</v>
      </c>
      <c r="N4024" s="30">
        <v>45976</v>
      </c>
      <c r="O4024" s="48">
        <v>15040.08</v>
      </c>
      <c r="P4024" s="21" t="s">
        <v>276</v>
      </c>
      <c r="Q4024" s="21">
        <v>58158193520</v>
      </c>
      <c r="R4024" s="21" t="s">
        <v>5913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20"/>
        <v>3</v>
      </c>
      <c r="Z4024" s="21" t="str">
        <f t="shared" si="421"/>
        <v>Saturday</v>
      </c>
      <c r="AA4024" s="21" t="str">
        <f t="shared" si="422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4024</v>
      </c>
      <c r="B4025" s="21" t="s">
        <v>5798</v>
      </c>
      <c r="C4025" s="30">
        <v>45960</v>
      </c>
      <c r="D4025" s="30">
        <v>45973</v>
      </c>
      <c r="E4025" s="47">
        <v>137.4</v>
      </c>
      <c r="F4025" s="47">
        <f t="shared" si="417"/>
        <v>12091.2</v>
      </c>
      <c r="G4025" s="48">
        <f t="shared" si="418"/>
        <v>12091.2</v>
      </c>
      <c r="H4025" s="21">
        <v>100322</v>
      </c>
      <c r="I4025" s="21" t="s">
        <v>5160</v>
      </c>
      <c r="J4025" s="21">
        <v>1</v>
      </c>
      <c r="K4025" s="21">
        <v>1</v>
      </c>
      <c r="L4025" s="21">
        <f t="shared" si="419"/>
        <v>0</v>
      </c>
      <c r="M4025" s="21" t="s">
        <v>5992</v>
      </c>
      <c r="N4025" s="30">
        <v>45976</v>
      </c>
      <c r="O4025" s="48">
        <v>17394.400000000001</v>
      </c>
      <c r="P4025" s="21" t="s">
        <v>276</v>
      </c>
      <c r="Q4025" s="21">
        <v>58158193520</v>
      </c>
      <c r="R4025" s="21" t="s">
        <v>5913</v>
      </c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>
        <v>45979</v>
      </c>
      <c r="Y4025" s="21">
        <f t="shared" si="420"/>
        <v>3</v>
      </c>
      <c r="Z4025" s="21" t="str">
        <f t="shared" si="421"/>
        <v>Saturday</v>
      </c>
      <c r="AA4025" s="21" t="str">
        <f t="shared" si="422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4025</v>
      </c>
      <c r="B4026" s="21" t="s">
        <v>5798</v>
      </c>
      <c r="C4026" s="30">
        <v>45960</v>
      </c>
      <c r="D4026" s="30">
        <v>45973</v>
      </c>
      <c r="E4026" s="47">
        <v>607.75</v>
      </c>
      <c r="F4026" s="47">
        <f t="shared" si="417"/>
        <v>53482</v>
      </c>
      <c r="G4026" s="48">
        <f t="shared" si="418"/>
        <v>106964</v>
      </c>
      <c r="H4026" s="21">
        <v>100461</v>
      </c>
      <c r="I4026" s="21" t="s">
        <v>4758</v>
      </c>
      <c r="J4026" s="21">
        <v>2</v>
      </c>
      <c r="K4026" s="21">
        <v>2</v>
      </c>
      <c r="L4026" s="21">
        <f t="shared" si="419"/>
        <v>0</v>
      </c>
      <c r="M4026" s="21" t="s">
        <v>5955</v>
      </c>
      <c r="N4026" s="30">
        <v>45978</v>
      </c>
      <c r="O4026" s="48">
        <v>155155</v>
      </c>
      <c r="P4026" s="21" t="s">
        <v>2170</v>
      </c>
      <c r="Q4026" s="21">
        <v>58158258476</v>
      </c>
      <c r="R4026" s="21" t="s">
        <v>5913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20"/>
        <v>3</v>
      </c>
      <c r="Z4026" s="21" t="str">
        <f t="shared" si="421"/>
        <v>Monday</v>
      </c>
      <c r="AA4026" s="21" t="str">
        <f t="shared" si="422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4026</v>
      </c>
      <c r="B4027" s="21" t="s">
        <v>5798</v>
      </c>
      <c r="C4027" s="30">
        <v>45960</v>
      </c>
      <c r="D4027" s="30">
        <v>45973</v>
      </c>
      <c r="E4027" s="47">
        <v>172.8</v>
      </c>
      <c r="F4027" s="47">
        <f t="shared" si="417"/>
        <v>15206.400000000001</v>
      </c>
      <c r="G4027" s="48">
        <f t="shared" si="418"/>
        <v>15206.400000000001</v>
      </c>
      <c r="H4027" s="21">
        <v>101230</v>
      </c>
      <c r="I4027" s="21" t="s">
        <v>4749</v>
      </c>
      <c r="J4027" s="21">
        <v>1</v>
      </c>
      <c r="K4027" s="21">
        <v>1</v>
      </c>
      <c r="L4027" s="21">
        <f t="shared" si="419"/>
        <v>0</v>
      </c>
      <c r="M4027" s="21" t="s">
        <v>5968</v>
      </c>
      <c r="N4027" s="30">
        <v>45976</v>
      </c>
      <c r="O4027" s="48">
        <v>24610.5</v>
      </c>
      <c r="P4027" s="21" t="s">
        <v>242</v>
      </c>
      <c r="Q4027" s="21">
        <v>58158203961</v>
      </c>
      <c r="R4027" s="21" t="s">
        <v>5913</v>
      </c>
      <c r="S4027" s="3">
        <v>4</v>
      </c>
      <c r="T4027" s="37"/>
      <c r="U4027" s="21" t="s">
        <v>18</v>
      </c>
      <c r="V4027" s="21" t="str">
        <f>VLOOKUP(P4027,'Customer List'!B:C,2,)</f>
        <v>Mumbai</v>
      </c>
      <c r="W4027" s="38"/>
      <c r="X4027" s="30">
        <v>45979</v>
      </c>
      <c r="Y4027" s="21">
        <f t="shared" si="420"/>
        <v>3</v>
      </c>
      <c r="Z4027" s="21" t="str">
        <f t="shared" si="421"/>
        <v>Saturday</v>
      </c>
      <c r="AA4027" s="21" t="str">
        <f t="shared" si="422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4027</v>
      </c>
      <c r="B4028" s="21" t="s">
        <v>5798</v>
      </c>
      <c r="C4028" s="30">
        <v>45960</v>
      </c>
      <c r="D4028" s="30">
        <v>45973</v>
      </c>
      <c r="E4028" s="47">
        <v>211.2</v>
      </c>
      <c r="F4028" s="47">
        <f t="shared" si="417"/>
        <v>18585.599999999999</v>
      </c>
      <c r="G4028" s="48">
        <f t="shared" si="418"/>
        <v>37171.199999999997</v>
      </c>
      <c r="H4028" s="21">
        <v>135014</v>
      </c>
      <c r="I4028" s="21" t="s">
        <v>5062</v>
      </c>
      <c r="J4028" s="21">
        <v>2</v>
      </c>
      <c r="K4028" s="21">
        <v>2</v>
      </c>
      <c r="L4028" s="21">
        <f t="shared" si="419"/>
        <v>0</v>
      </c>
      <c r="M4028" s="21" t="s">
        <v>5956</v>
      </c>
      <c r="N4028" s="30">
        <v>45978</v>
      </c>
      <c r="O4028" s="48">
        <v>76384</v>
      </c>
      <c r="P4028" s="21" t="s">
        <v>2170</v>
      </c>
      <c r="Q4028" s="21">
        <v>58158258476</v>
      </c>
      <c r="R4028" s="21" t="s">
        <v>5913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20"/>
        <v>3</v>
      </c>
      <c r="Z4028" s="21" t="str">
        <f t="shared" si="421"/>
        <v>Monday</v>
      </c>
      <c r="AA4028" s="21" t="str">
        <f t="shared" si="422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4028</v>
      </c>
      <c r="B4029" s="21" t="s">
        <v>5798</v>
      </c>
      <c r="C4029" s="30">
        <v>45960</v>
      </c>
      <c r="D4029" s="30">
        <v>45973</v>
      </c>
      <c r="E4029" s="47">
        <v>146.30000000000001</v>
      </c>
      <c r="F4029" s="47">
        <f t="shared" si="417"/>
        <v>12874.400000000001</v>
      </c>
      <c r="G4029" s="48">
        <f t="shared" si="418"/>
        <v>25748.800000000003</v>
      </c>
      <c r="H4029" s="21">
        <v>142517</v>
      </c>
      <c r="I4029" s="21" t="s">
        <v>4757</v>
      </c>
      <c r="J4029" s="21">
        <v>2</v>
      </c>
      <c r="K4029" s="21">
        <v>2</v>
      </c>
      <c r="L4029" s="21">
        <f t="shared" si="419"/>
        <v>0</v>
      </c>
      <c r="M4029" s="21" t="s">
        <v>5950</v>
      </c>
      <c r="N4029" s="30">
        <v>45978</v>
      </c>
      <c r="O4029" s="48">
        <v>45353</v>
      </c>
      <c r="P4029" s="21" t="s">
        <v>2170</v>
      </c>
      <c r="Q4029" s="21">
        <v>58158258476</v>
      </c>
      <c r="R4029" s="21" t="s">
        <v>5913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20"/>
        <v>3</v>
      </c>
      <c r="Z4029" s="21" t="str">
        <f t="shared" si="421"/>
        <v>Monday</v>
      </c>
      <c r="AA4029" s="21" t="str">
        <f t="shared" si="422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4029</v>
      </c>
      <c r="B4030" s="21" t="s">
        <v>5798</v>
      </c>
      <c r="C4030" s="30">
        <v>45960</v>
      </c>
      <c r="D4030" s="30">
        <v>45973</v>
      </c>
      <c r="E4030" s="47">
        <v>175.8</v>
      </c>
      <c r="F4030" s="47">
        <f t="shared" si="417"/>
        <v>15470.400000000001</v>
      </c>
      <c r="G4030" s="48">
        <f t="shared" si="418"/>
        <v>30940.800000000003</v>
      </c>
      <c r="H4030" s="21">
        <v>145510</v>
      </c>
      <c r="I4030" s="21" t="s">
        <v>4766</v>
      </c>
      <c r="J4030" s="21">
        <v>2</v>
      </c>
      <c r="K4030" s="21">
        <v>2</v>
      </c>
      <c r="L4030" s="21">
        <f t="shared" si="419"/>
        <v>0</v>
      </c>
      <c r="M4030" s="21" t="s">
        <v>5950</v>
      </c>
      <c r="N4030" s="30">
        <v>45978</v>
      </c>
      <c r="O4030" s="48">
        <v>63581</v>
      </c>
      <c r="P4030" s="21" t="s">
        <v>2170</v>
      </c>
      <c r="Q4030" s="21">
        <v>58158258476</v>
      </c>
      <c r="R4030" s="21" t="s">
        <v>5913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20"/>
        <v>3</v>
      </c>
      <c r="Z4030" s="21" t="str">
        <f t="shared" si="421"/>
        <v>Monday</v>
      </c>
      <c r="AA4030" s="21" t="str">
        <f t="shared" si="422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4030</v>
      </c>
      <c r="B4031" s="21" t="s">
        <v>5798</v>
      </c>
      <c r="C4031" s="30">
        <v>45960</v>
      </c>
      <c r="D4031" s="30">
        <v>45973</v>
      </c>
      <c r="E4031" s="47">
        <v>131.4</v>
      </c>
      <c r="F4031" s="47">
        <f t="shared" si="417"/>
        <v>11563.2</v>
      </c>
      <c r="G4031" s="48">
        <f t="shared" si="418"/>
        <v>11563.2</v>
      </c>
      <c r="H4031" s="21">
        <v>162104</v>
      </c>
      <c r="I4031" s="21" t="s">
        <v>5799</v>
      </c>
      <c r="J4031" s="21">
        <v>1</v>
      </c>
      <c r="K4031" s="21">
        <v>1</v>
      </c>
      <c r="L4031" s="21">
        <f t="shared" si="419"/>
        <v>0</v>
      </c>
      <c r="M4031" s="21" t="s">
        <v>5992</v>
      </c>
      <c r="N4031" s="30">
        <v>45976</v>
      </c>
      <c r="O4031" s="48">
        <v>16635.240000000002</v>
      </c>
      <c r="P4031" s="21" t="s">
        <v>276</v>
      </c>
      <c r="Q4031" s="21">
        <v>58158193520</v>
      </c>
      <c r="R4031" s="21" t="s">
        <v>5913</v>
      </c>
      <c r="S4031" s="3">
        <v>4</v>
      </c>
      <c r="T4031" s="37"/>
      <c r="U4031" s="21" t="s">
        <v>18</v>
      </c>
      <c r="V4031" s="21" t="str">
        <f>VLOOKUP(P4031,'Customer List'!B:C,2,)</f>
        <v>Pune</v>
      </c>
      <c r="W4031" s="38"/>
      <c r="X4031" s="30">
        <v>45979</v>
      </c>
      <c r="Y4031" s="21">
        <f t="shared" si="420"/>
        <v>3</v>
      </c>
      <c r="Z4031" s="21" t="str">
        <f t="shared" si="421"/>
        <v>Saturday</v>
      </c>
      <c r="AA4031" s="21" t="str">
        <f t="shared" si="422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4031</v>
      </c>
      <c r="B4032" s="21" t="s">
        <v>5798</v>
      </c>
      <c r="C4032" s="30">
        <v>45960</v>
      </c>
      <c r="D4032" s="30">
        <v>45973</v>
      </c>
      <c r="E4032" s="47">
        <v>266.7</v>
      </c>
      <c r="F4032" s="47">
        <f t="shared" si="417"/>
        <v>23469.599999999999</v>
      </c>
      <c r="G4032" s="48">
        <f t="shared" si="418"/>
        <v>23469.599999999999</v>
      </c>
      <c r="H4032" s="21">
        <v>300434</v>
      </c>
      <c r="I4032" s="21" t="s">
        <v>4768</v>
      </c>
      <c r="J4032" s="21">
        <v>1</v>
      </c>
      <c r="K4032" s="21">
        <v>1</v>
      </c>
      <c r="L4032" s="21">
        <f t="shared" si="419"/>
        <v>0</v>
      </c>
      <c r="M4032" s="21" t="s">
        <v>5929</v>
      </c>
      <c r="N4032" s="30">
        <v>45975</v>
      </c>
      <c r="O4032" s="48">
        <v>41338.5</v>
      </c>
      <c r="P4032" s="21" t="s">
        <v>191</v>
      </c>
      <c r="Q4032" s="21" t="s">
        <v>5961</v>
      </c>
      <c r="R4032" s="21" t="s">
        <v>5913</v>
      </c>
      <c r="S4032" s="3">
        <v>4</v>
      </c>
      <c r="T4032" s="37"/>
      <c r="U4032" s="21" t="s">
        <v>18</v>
      </c>
      <c r="V4032" s="21" t="str">
        <f>VLOOKUP(P4032,'Customer List'!B:C,2,)</f>
        <v>Chandigarh</v>
      </c>
      <c r="W4032" s="38"/>
      <c r="X4032" s="30">
        <v>45976</v>
      </c>
      <c r="Y4032" s="21">
        <f t="shared" si="420"/>
        <v>1</v>
      </c>
      <c r="Z4032" s="21" t="str">
        <f t="shared" si="421"/>
        <v>Friday</v>
      </c>
      <c r="AA4032" s="21" t="str">
        <f t="shared" si="422"/>
        <v>Saturday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4032</v>
      </c>
      <c r="B4033" s="21" t="s">
        <v>5798</v>
      </c>
      <c r="C4033" s="30">
        <v>45960</v>
      </c>
      <c r="D4033" s="30">
        <v>45973</v>
      </c>
      <c r="E4033" s="47">
        <v>85.8</v>
      </c>
      <c r="F4033" s="47">
        <f t="shared" si="417"/>
        <v>7550.4</v>
      </c>
      <c r="G4033" s="48">
        <f t="shared" si="418"/>
        <v>7550.4</v>
      </c>
      <c r="H4033" s="21">
        <v>302215</v>
      </c>
      <c r="I4033" s="21" t="s">
        <v>4770</v>
      </c>
      <c r="J4033" s="21">
        <v>1</v>
      </c>
      <c r="K4033" s="21">
        <v>1</v>
      </c>
      <c r="L4033" s="21">
        <f t="shared" si="419"/>
        <v>0</v>
      </c>
      <c r="M4033" s="21" t="s">
        <v>5980</v>
      </c>
      <c r="N4033" s="30">
        <v>45976</v>
      </c>
      <c r="O4033" s="48">
        <v>15515</v>
      </c>
      <c r="P4033" s="21" t="s">
        <v>2488</v>
      </c>
      <c r="Q4033" s="21">
        <v>58158205604</v>
      </c>
      <c r="R4033" s="21" t="s">
        <v>5913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20"/>
        <v>2</v>
      </c>
      <c r="Z4033" s="21" t="str">
        <f t="shared" si="421"/>
        <v>Saturday</v>
      </c>
      <c r="AA4033" s="21" t="str">
        <f t="shared" si="422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4033</v>
      </c>
      <c r="B4034" s="21" t="s">
        <v>5798</v>
      </c>
      <c r="C4034" s="30">
        <v>45960</v>
      </c>
      <c r="D4034" s="30">
        <v>45973</v>
      </c>
      <c r="E4034" s="47">
        <v>188.4</v>
      </c>
      <c r="F4034" s="47">
        <f t="shared" si="417"/>
        <v>16579.2</v>
      </c>
      <c r="G4034" s="48">
        <f t="shared" si="418"/>
        <v>16579.2</v>
      </c>
      <c r="H4034" s="21">
        <v>305118</v>
      </c>
      <c r="I4034" s="21" t="s">
        <v>5800</v>
      </c>
      <c r="J4034" s="21">
        <v>1</v>
      </c>
      <c r="K4034" s="21">
        <v>1</v>
      </c>
      <c r="L4034" s="21">
        <f t="shared" si="419"/>
        <v>0</v>
      </c>
      <c r="M4034" s="21" t="s">
        <v>5929</v>
      </c>
      <c r="N4034" s="30">
        <v>45975</v>
      </c>
      <c r="O4034" s="48">
        <v>34069</v>
      </c>
      <c r="P4034" s="21" t="s">
        <v>191</v>
      </c>
      <c r="Q4034" s="21" t="s">
        <v>5961</v>
      </c>
      <c r="R4034" s="21" t="s">
        <v>5913</v>
      </c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>
        <v>45976</v>
      </c>
      <c r="Y4034" s="21">
        <f t="shared" si="420"/>
        <v>1</v>
      </c>
      <c r="Z4034" s="21" t="str">
        <f t="shared" si="421"/>
        <v>Friday</v>
      </c>
      <c r="AA4034" s="21" t="str">
        <f t="shared" si="422"/>
        <v>Saturday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4034</v>
      </c>
      <c r="B4035" s="21" t="s">
        <v>5798</v>
      </c>
      <c r="C4035" s="30">
        <v>45960</v>
      </c>
      <c r="D4035" s="30">
        <v>45973</v>
      </c>
      <c r="E4035" s="47">
        <v>175.8</v>
      </c>
      <c r="F4035" s="47">
        <f t="shared" si="417"/>
        <v>15470.400000000001</v>
      </c>
      <c r="G4035" s="48">
        <f t="shared" si="418"/>
        <v>15470.400000000001</v>
      </c>
      <c r="H4035" s="21">
        <v>313620</v>
      </c>
      <c r="I4035" s="21" t="s">
        <v>5801</v>
      </c>
      <c r="J4035" s="21">
        <v>1</v>
      </c>
      <c r="K4035" s="21">
        <v>1</v>
      </c>
      <c r="L4035" s="21">
        <f t="shared" si="419"/>
        <v>0</v>
      </c>
      <c r="M4035" s="21" t="s">
        <v>5951</v>
      </c>
      <c r="N4035" s="30">
        <v>45978</v>
      </c>
      <c r="O4035" s="48">
        <v>31790.5</v>
      </c>
      <c r="P4035" s="21" t="s">
        <v>2170</v>
      </c>
      <c r="Q4035" s="21">
        <v>58158258476</v>
      </c>
      <c r="R4035" s="21" t="s">
        <v>5913</v>
      </c>
      <c r="S4035" s="3">
        <v>4</v>
      </c>
      <c r="T4035" s="37"/>
      <c r="U4035" s="21" t="s">
        <v>18</v>
      </c>
      <c r="V4035" s="21" t="str">
        <f>VLOOKUP(P4035,'Customer List'!B:C,2,)</f>
        <v>Gujrat</v>
      </c>
      <c r="W4035" s="38"/>
      <c r="X4035" s="30">
        <v>45981</v>
      </c>
      <c r="Y4035" s="21">
        <f t="shared" si="420"/>
        <v>3</v>
      </c>
      <c r="Z4035" s="21" t="str">
        <f t="shared" si="421"/>
        <v>Monday</v>
      </c>
      <c r="AA4035" s="21" t="str">
        <f t="shared" si="422"/>
        <v>Thursday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4035</v>
      </c>
      <c r="B4036" s="21" t="s">
        <v>5798</v>
      </c>
      <c r="C4036" s="30">
        <v>45960</v>
      </c>
      <c r="D4036" s="30">
        <v>45973</v>
      </c>
      <c r="E4036" s="47">
        <v>229.2</v>
      </c>
      <c r="F4036" s="47">
        <f t="shared" ref="F4036:F4099" si="424">IF(AB4036="DOLLAR",E4036*88,E4036)</f>
        <v>20169.599999999999</v>
      </c>
      <c r="G4036" s="48">
        <f t="shared" ref="G4036:G4099" si="425">F4036*J4036</f>
        <v>20169.599999999999</v>
      </c>
      <c r="H4036" s="21">
        <v>314512</v>
      </c>
      <c r="I4036" s="21" t="s">
        <v>5802</v>
      </c>
      <c r="J4036" s="21">
        <v>1</v>
      </c>
      <c r="K4036" s="21">
        <v>1</v>
      </c>
      <c r="L4036" s="21">
        <f t="shared" ref="L4036:L4099" si="426">J4036-K4036</f>
        <v>0</v>
      </c>
      <c r="M4036" s="21" t="s">
        <v>6177</v>
      </c>
      <c r="N4036" s="30">
        <v>45988</v>
      </c>
      <c r="O4036" s="48">
        <v>44407.5</v>
      </c>
      <c r="P4036" s="21" t="s">
        <v>901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 t="s">
        <v>637</v>
      </c>
      <c r="X4036" s="30" t="str">
        <f>IF(OR(R4036 = "PRIYANKA MADAM", R4036 = "DEEPAK", R4036 = "PORTER"),N4036,"")</f>
        <v/>
      </c>
      <c r="Y4036" s="21" t="str">
        <f t="shared" ref="Y4036:Y4099" si="427">IF(X4036="", "", X4036-N4036)</f>
        <v/>
      </c>
      <c r="Z4036" s="21" t="str">
        <f t="shared" ref="Z4036:Z4099" si="428">IF(N4036="", "", TEXT(N4036, "dddd"))</f>
        <v>Thursday</v>
      </c>
      <c r="AA4036" s="21" t="str">
        <f t="shared" ref="AA4036:AA4099" si="429"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x14ac:dyDescent="0.25">
      <c r="A4037" s="21">
        <v>4036</v>
      </c>
      <c r="B4037" s="21" t="s">
        <v>5798</v>
      </c>
      <c r="C4037" s="30">
        <v>45960</v>
      </c>
      <c r="D4037" s="30">
        <v>45973</v>
      </c>
      <c r="E4037" s="47">
        <v>229.2</v>
      </c>
      <c r="F4037" s="47">
        <f t="shared" si="424"/>
        <v>20169.599999999999</v>
      </c>
      <c r="G4037" s="48">
        <f t="shared" si="425"/>
        <v>20169.599999999999</v>
      </c>
      <c r="H4037" s="21">
        <v>314512</v>
      </c>
      <c r="I4037" s="21" t="s">
        <v>5802</v>
      </c>
      <c r="J4037" s="21">
        <v>1</v>
      </c>
      <c r="K4037" s="21">
        <v>1</v>
      </c>
      <c r="L4037" s="21">
        <f t="shared" si="426"/>
        <v>0</v>
      </c>
      <c r="M4037" s="21" t="s">
        <v>5981</v>
      </c>
      <c r="N4037" s="30">
        <v>45976</v>
      </c>
      <c r="O4037" s="48">
        <v>41447</v>
      </c>
      <c r="P4037" s="21" t="s">
        <v>2488</v>
      </c>
      <c r="Q4037" s="21">
        <v>58158205604</v>
      </c>
      <c r="R4037" s="21" t="s">
        <v>5913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27"/>
        <v>2</v>
      </c>
      <c r="Z4037" s="21" t="str">
        <f t="shared" si="428"/>
        <v>Saturday</v>
      </c>
      <c r="AA4037" s="21" t="str">
        <f t="shared" si="429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4037</v>
      </c>
      <c r="B4038" s="21" t="s">
        <v>5798</v>
      </c>
      <c r="C4038" s="30">
        <v>45960</v>
      </c>
      <c r="D4038" s="30">
        <v>45973</v>
      </c>
      <c r="E4038" s="47">
        <v>146.4</v>
      </c>
      <c r="F4038" s="47">
        <f t="shared" si="424"/>
        <v>12883.2</v>
      </c>
      <c r="G4038" s="48">
        <f t="shared" si="425"/>
        <v>25766.400000000001</v>
      </c>
      <c r="H4038" s="21">
        <v>316508</v>
      </c>
      <c r="I4038" s="21" t="s">
        <v>5803</v>
      </c>
      <c r="J4038" s="21">
        <v>2</v>
      </c>
      <c r="K4038" s="21">
        <v>2</v>
      </c>
      <c r="L4038" s="21">
        <f t="shared" si="426"/>
        <v>0</v>
      </c>
      <c r="M4038" s="21" t="s">
        <v>5971</v>
      </c>
      <c r="N4038" s="30">
        <v>45976</v>
      </c>
      <c r="O4038" s="48">
        <v>52948</v>
      </c>
      <c r="P4038" s="21" t="s">
        <v>2046</v>
      </c>
      <c r="Q4038" s="21">
        <v>58158206610</v>
      </c>
      <c r="R4038" s="21" t="s">
        <v>5913</v>
      </c>
      <c r="S4038" s="3">
        <v>4</v>
      </c>
      <c r="T4038" s="37"/>
      <c r="U4038" s="21" t="s">
        <v>18</v>
      </c>
      <c r="V4038" s="21" t="str">
        <f>VLOOKUP(P4038,'Customer List'!B:C,2,)</f>
        <v>Banglore</v>
      </c>
      <c r="W4038" s="38"/>
      <c r="X4038" s="30">
        <v>45978</v>
      </c>
      <c r="Y4038" s="21">
        <f t="shared" si="427"/>
        <v>2</v>
      </c>
      <c r="Z4038" s="21" t="str">
        <f t="shared" si="428"/>
        <v>Saturday</v>
      </c>
      <c r="AA4038" s="21" t="str">
        <f t="shared" si="429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4038</v>
      </c>
      <c r="B4039" s="21" t="s">
        <v>5798</v>
      </c>
      <c r="C4039" s="30">
        <v>45960</v>
      </c>
      <c r="D4039" s="30">
        <v>45973</v>
      </c>
      <c r="E4039" s="47">
        <v>78.599999999999994</v>
      </c>
      <c r="F4039" s="47">
        <f t="shared" si="424"/>
        <v>6916.7999999999993</v>
      </c>
      <c r="G4039" s="48">
        <f t="shared" si="425"/>
        <v>6916.7999999999993</v>
      </c>
      <c r="H4039" s="21">
        <v>323809</v>
      </c>
      <c r="I4039" s="21" t="s">
        <v>5804</v>
      </c>
      <c r="J4039" s="21">
        <v>1</v>
      </c>
      <c r="K4039" s="21">
        <v>1</v>
      </c>
      <c r="L4039" s="21">
        <f t="shared" si="426"/>
        <v>0</v>
      </c>
      <c r="M4039" s="21" t="s">
        <v>5978</v>
      </c>
      <c r="N4039" s="30">
        <v>45976</v>
      </c>
      <c r="O4039" s="48">
        <v>17259.25</v>
      </c>
      <c r="P4039" s="21" t="s">
        <v>621</v>
      </c>
      <c r="Q4039" s="21">
        <v>58158205394</v>
      </c>
      <c r="R4039" s="21" t="s">
        <v>5913</v>
      </c>
      <c r="S4039" s="3">
        <v>4</v>
      </c>
      <c r="T4039" s="37"/>
      <c r="U4039" s="21" t="s">
        <v>18</v>
      </c>
      <c r="V4039" s="21" t="str">
        <f>VLOOKUP(P4039,'Customer List'!B:C,2,)</f>
        <v>Hyderabad</v>
      </c>
      <c r="W4039" s="38"/>
      <c r="X4039" s="30">
        <v>45979</v>
      </c>
      <c r="Y4039" s="21">
        <f t="shared" si="427"/>
        <v>3</v>
      </c>
      <c r="Z4039" s="21" t="str">
        <f t="shared" si="428"/>
        <v>Saturday</v>
      </c>
      <c r="AA4039" s="21" t="str">
        <f t="shared" si="429"/>
        <v>Tuesday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4039</v>
      </c>
      <c r="B4040" s="21" t="s">
        <v>5798</v>
      </c>
      <c r="C4040" s="30">
        <v>45960</v>
      </c>
      <c r="D4040" s="30">
        <v>45973</v>
      </c>
      <c r="E4040" s="47">
        <v>133</v>
      </c>
      <c r="F4040" s="47">
        <f t="shared" si="424"/>
        <v>11704</v>
      </c>
      <c r="G4040" s="48">
        <f t="shared" si="425"/>
        <v>11704</v>
      </c>
      <c r="H4040" s="21">
        <v>341619</v>
      </c>
      <c r="I4040" s="21" t="s">
        <v>5069</v>
      </c>
      <c r="J4040" s="21">
        <v>1</v>
      </c>
      <c r="K4040" s="21">
        <v>1</v>
      </c>
      <c r="L4040" s="21">
        <f t="shared" si="426"/>
        <v>0</v>
      </c>
      <c r="M4040" s="21" t="s">
        <v>5928</v>
      </c>
      <c r="N4040" s="30">
        <v>45975</v>
      </c>
      <c r="O4040" s="48">
        <v>20615</v>
      </c>
      <c r="P4040" s="21" t="s">
        <v>191</v>
      </c>
      <c r="Q4040" s="21" t="s">
        <v>5961</v>
      </c>
      <c r="R4040" s="21" t="s">
        <v>5913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27"/>
        <v>1</v>
      </c>
      <c r="Z4040" s="21" t="str">
        <f t="shared" si="428"/>
        <v>Friday</v>
      </c>
      <c r="AA4040" s="21" t="str">
        <f t="shared" si="429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4040</v>
      </c>
      <c r="B4041" s="21" t="s">
        <v>5798</v>
      </c>
      <c r="C4041" s="30">
        <v>45960</v>
      </c>
      <c r="D4041" s="30">
        <v>45973</v>
      </c>
      <c r="E4041" s="47">
        <v>207</v>
      </c>
      <c r="F4041" s="47">
        <f t="shared" si="424"/>
        <v>18216</v>
      </c>
      <c r="G4041" s="48">
        <f t="shared" si="425"/>
        <v>18216</v>
      </c>
      <c r="H4041" s="21">
        <v>344614</v>
      </c>
      <c r="I4041" s="21" t="s">
        <v>4779</v>
      </c>
      <c r="J4041" s="21">
        <v>1</v>
      </c>
      <c r="K4041" s="21">
        <v>1</v>
      </c>
      <c r="L4041" s="21">
        <f t="shared" si="426"/>
        <v>0</v>
      </c>
      <c r="M4041" s="21" t="s">
        <v>6110</v>
      </c>
      <c r="N4041" s="30">
        <v>45986</v>
      </c>
      <c r="O4041" s="48">
        <v>43508</v>
      </c>
      <c r="P4041" s="21" t="s">
        <v>1136</v>
      </c>
      <c r="Q4041" s="21" t="s">
        <v>5960</v>
      </c>
      <c r="R4041" s="21" t="s">
        <v>6092</v>
      </c>
      <c r="S4041" s="3">
        <v>4</v>
      </c>
      <c r="T4041" s="37"/>
      <c r="U4041" s="21" t="s">
        <v>18</v>
      </c>
      <c r="V4041" s="21" t="str">
        <f>VLOOKUP(P4041,'Customer List'!B:C,2,)</f>
        <v>Delhi</v>
      </c>
      <c r="W4041" s="38"/>
      <c r="X4041" s="30">
        <f>IF(OR(R4041 = "PRIYANKA MADAM", R4041 = "DEEPAK", R4041 = "PORTER"),N4041,"")</f>
        <v>45986</v>
      </c>
      <c r="Y4041" s="21">
        <f t="shared" si="427"/>
        <v>0</v>
      </c>
      <c r="Z4041" s="21" t="str">
        <f t="shared" si="428"/>
        <v>Tuesday</v>
      </c>
      <c r="AA4041" s="21" t="str">
        <f t="shared" si="429"/>
        <v>Tuesday</v>
      </c>
      <c r="AB4041" s="21" t="str">
        <f>VLOOKUP(U4041,'Currency Sheet'!A:C,3,)</f>
        <v>DOLLAR</v>
      </c>
      <c r="AC4041" s="42" t="str">
        <f>VLOOKUP(P4041,'Customer List'!B:D,3,)</f>
        <v>Local</v>
      </c>
    </row>
    <row r="4042" spans="1:29" x14ac:dyDescent="0.25">
      <c r="A4042" s="21">
        <v>4041</v>
      </c>
      <c r="B4042" s="21" t="s">
        <v>5798</v>
      </c>
      <c r="C4042" s="30">
        <v>45960</v>
      </c>
      <c r="D4042" s="30">
        <v>45973</v>
      </c>
      <c r="E4042" s="47">
        <v>95.4</v>
      </c>
      <c r="F4042" s="47">
        <f t="shared" si="424"/>
        <v>8395.2000000000007</v>
      </c>
      <c r="G4042" s="48">
        <f t="shared" si="425"/>
        <v>8395.2000000000007</v>
      </c>
      <c r="H4042" s="21">
        <v>352315</v>
      </c>
      <c r="I4042" s="21" t="s">
        <v>4792</v>
      </c>
      <c r="J4042" s="21">
        <v>1</v>
      </c>
      <c r="K4042" s="21">
        <v>1</v>
      </c>
      <c r="L4042" s="21">
        <f t="shared" si="426"/>
        <v>0</v>
      </c>
      <c r="M4042" s="21" t="s">
        <v>5928</v>
      </c>
      <c r="N4042" s="30">
        <v>45975</v>
      </c>
      <c r="O4042" s="48">
        <v>17251.5</v>
      </c>
      <c r="P4042" s="21" t="s">
        <v>191</v>
      </c>
      <c r="Q4042" s="21" t="s">
        <v>5961</v>
      </c>
      <c r="R4042" s="21" t="s">
        <v>5913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27"/>
        <v>1</v>
      </c>
      <c r="Z4042" s="21" t="str">
        <f t="shared" si="428"/>
        <v>Friday</v>
      </c>
      <c r="AA4042" s="21" t="str">
        <f t="shared" si="429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4042</v>
      </c>
      <c r="B4043" s="21" t="s">
        <v>5798</v>
      </c>
      <c r="C4043" s="30">
        <v>45960</v>
      </c>
      <c r="D4043" s="30">
        <v>45973</v>
      </c>
      <c r="E4043" s="47">
        <v>105.6</v>
      </c>
      <c r="F4043" s="47">
        <f t="shared" si="424"/>
        <v>9292.7999999999993</v>
      </c>
      <c r="G4043" s="48">
        <f t="shared" si="425"/>
        <v>9292.7999999999993</v>
      </c>
      <c r="H4043" s="21">
        <v>353442</v>
      </c>
      <c r="I4043" s="21" t="s">
        <v>5805</v>
      </c>
      <c r="J4043" s="21">
        <v>1</v>
      </c>
      <c r="K4043" s="21">
        <v>1</v>
      </c>
      <c r="L4043" s="21">
        <f t="shared" si="426"/>
        <v>0</v>
      </c>
      <c r="M4043" s="21" t="s">
        <v>5928</v>
      </c>
      <c r="N4043" s="30">
        <v>45975</v>
      </c>
      <c r="O4043" s="48">
        <v>19096</v>
      </c>
      <c r="P4043" s="21" t="s">
        <v>191</v>
      </c>
      <c r="Q4043" s="21" t="s">
        <v>5961</v>
      </c>
      <c r="R4043" s="21" t="s">
        <v>5913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27"/>
        <v>1</v>
      </c>
      <c r="Z4043" s="21" t="str">
        <f t="shared" si="428"/>
        <v>Friday</v>
      </c>
      <c r="AA4043" s="21" t="str">
        <f t="shared" si="429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4043</v>
      </c>
      <c r="B4044" s="21" t="s">
        <v>5798</v>
      </c>
      <c r="C4044" s="30">
        <v>45960</v>
      </c>
      <c r="D4044" s="30">
        <v>45973</v>
      </c>
      <c r="E4044" s="47">
        <v>112.8</v>
      </c>
      <c r="F4044" s="47">
        <f t="shared" si="424"/>
        <v>9926.4</v>
      </c>
      <c r="G4044" s="48">
        <f t="shared" si="425"/>
        <v>9926.4</v>
      </c>
      <c r="H4044" s="21">
        <v>353755</v>
      </c>
      <c r="I4044" s="21" t="s">
        <v>4793</v>
      </c>
      <c r="J4044" s="21">
        <v>1</v>
      </c>
      <c r="K4044" s="21">
        <v>1</v>
      </c>
      <c r="L4044" s="21">
        <f t="shared" si="426"/>
        <v>0</v>
      </c>
      <c r="M4044" s="21" t="s">
        <v>5928</v>
      </c>
      <c r="N4044" s="30">
        <v>45975</v>
      </c>
      <c r="O4044" s="48">
        <v>20398</v>
      </c>
      <c r="P4044" s="21" t="s">
        <v>191</v>
      </c>
      <c r="Q4044" s="21" t="s">
        <v>5961</v>
      </c>
      <c r="R4044" s="21" t="s">
        <v>5913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27"/>
        <v>1</v>
      </c>
      <c r="Z4044" s="21" t="str">
        <f t="shared" si="428"/>
        <v>Friday</v>
      </c>
      <c r="AA4044" s="21" t="str">
        <f t="shared" si="429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4044</v>
      </c>
      <c r="B4045" s="21" t="s">
        <v>5798</v>
      </c>
      <c r="C4045" s="30">
        <v>45960</v>
      </c>
      <c r="D4045" s="30">
        <v>45973</v>
      </c>
      <c r="E4045" s="47">
        <v>105.6</v>
      </c>
      <c r="F4045" s="47">
        <f t="shared" si="424"/>
        <v>9292.7999999999993</v>
      </c>
      <c r="G4045" s="48">
        <f t="shared" si="425"/>
        <v>9292.7999999999993</v>
      </c>
      <c r="H4045" s="21">
        <v>357227</v>
      </c>
      <c r="I4045" s="21" t="s">
        <v>5806</v>
      </c>
      <c r="J4045" s="21">
        <v>1</v>
      </c>
      <c r="K4045" s="21">
        <v>1</v>
      </c>
      <c r="L4045" s="21">
        <f t="shared" si="426"/>
        <v>0</v>
      </c>
      <c r="M4045" s="21" t="s">
        <v>5928</v>
      </c>
      <c r="N4045" s="30">
        <v>45975</v>
      </c>
      <c r="O4045" s="48">
        <v>19096</v>
      </c>
      <c r="P4045" s="21" t="s">
        <v>191</v>
      </c>
      <c r="Q4045" s="21" t="s">
        <v>5961</v>
      </c>
      <c r="R4045" s="21" t="s">
        <v>5913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27"/>
        <v>1</v>
      </c>
      <c r="Z4045" s="21" t="str">
        <f t="shared" si="428"/>
        <v>Friday</v>
      </c>
      <c r="AA4045" s="21" t="str">
        <f t="shared" si="429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4045</v>
      </c>
      <c r="B4046" s="21" t="s">
        <v>5798</v>
      </c>
      <c r="C4046" s="30">
        <v>45960</v>
      </c>
      <c r="D4046" s="30">
        <v>45973</v>
      </c>
      <c r="E4046" s="47">
        <v>62.4</v>
      </c>
      <c r="F4046" s="47">
        <f t="shared" si="424"/>
        <v>5491.2</v>
      </c>
      <c r="G4046" s="48">
        <f t="shared" si="425"/>
        <v>5491.2</v>
      </c>
      <c r="H4046" s="21">
        <v>359805</v>
      </c>
      <c r="I4046" s="21" t="s">
        <v>5807</v>
      </c>
      <c r="J4046" s="21">
        <v>1</v>
      </c>
      <c r="K4046" s="21">
        <v>1</v>
      </c>
      <c r="L4046" s="21">
        <f t="shared" si="426"/>
        <v>0</v>
      </c>
      <c r="M4046" s="21" t="s">
        <v>5952</v>
      </c>
      <c r="N4046" s="30">
        <v>45978</v>
      </c>
      <c r="O4046" s="48">
        <v>11284</v>
      </c>
      <c r="P4046" s="21" t="s">
        <v>2170</v>
      </c>
      <c r="Q4046" s="21">
        <v>58158258476</v>
      </c>
      <c r="R4046" s="21" t="s">
        <v>5913</v>
      </c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>
        <v>45981</v>
      </c>
      <c r="Y4046" s="21">
        <f t="shared" si="427"/>
        <v>3</v>
      </c>
      <c r="Z4046" s="21" t="str">
        <f t="shared" si="428"/>
        <v>Monday</v>
      </c>
      <c r="AA4046" s="21" t="str">
        <f t="shared" si="429"/>
        <v>Thursday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4046</v>
      </c>
      <c r="B4047" s="21" t="s">
        <v>5798</v>
      </c>
      <c r="C4047" s="30">
        <v>45960</v>
      </c>
      <c r="D4047" s="30">
        <v>45973</v>
      </c>
      <c r="E4047" s="47">
        <v>151.80000000000001</v>
      </c>
      <c r="F4047" s="47">
        <f t="shared" si="424"/>
        <v>13358.400000000001</v>
      </c>
      <c r="G4047" s="48">
        <f t="shared" si="425"/>
        <v>13358.400000000001</v>
      </c>
      <c r="H4047" s="21">
        <v>369327</v>
      </c>
      <c r="I4047" s="21" t="s">
        <v>5076</v>
      </c>
      <c r="J4047" s="21">
        <v>1</v>
      </c>
      <c r="K4047" s="21">
        <v>1</v>
      </c>
      <c r="L4047" s="21">
        <f t="shared" si="426"/>
        <v>0</v>
      </c>
      <c r="M4047" s="21" t="s">
        <v>5978</v>
      </c>
      <c r="N4047" s="30">
        <v>45976</v>
      </c>
      <c r="O4047" s="48">
        <v>33332.75</v>
      </c>
      <c r="P4047" s="21" t="s">
        <v>621</v>
      </c>
      <c r="Q4047" s="21">
        <v>58158205394</v>
      </c>
      <c r="R4047" s="21" t="s">
        <v>5913</v>
      </c>
      <c r="S4047" s="3">
        <v>4</v>
      </c>
      <c r="T4047" s="37"/>
      <c r="U4047" s="21" t="s">
        <v>18</v>
      </c>
      <c r="V4047" s="21" t="str">
        <f>VLOOKUP(P4047,'Customer List'!B:C,2,)</f>
        <v>Hyderabad</v>
      </c>
      <c r="W4047" s="38"/>
      <c r="X4047" s="30">
        <v>45979</v>
      </c>
      <c r="Y4047" s="21">
        <f t="shared" si="427"/>
        <v>3</v>
      </c>
      <c r="Z4047" s="21" t="str">
        <f t="shared" si="428"/>
        <v>Saturday</v>
      </c>
      <c r="AA4047" s="21" t="str">
        <f t="shared" si="429"/>
        <v>Tuesday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4047</v>
      </c>
      <c r="B4048" s="21" t="s">
        <v>5798</v>
      </c>
      <c r="C4048" s="30">
        <v>45960</v>
      </c>
      <c r="D4048" s="30">
        <v>45973</v>
      </c>
      <c r="E4048" s="47">
        <v>151.80000000000001</v>
      </c>
      <c r="F4048" s="47">
        <f t="shared" si="424"/>
        <v>13358.400000000001</v>
      </c>
      <c r="G4048" s="48">
        <f t="shared" si="425"/>
        <v>13358.400000000001</v>
      </c>
      <c r="H4048" s="21">
        <v>372722</v>
      </c>
      <c r="I4048" s="21" t="s">
        <v>5543</v>
      </c>
      <c r="J4048" s="21">
        <v>1</v>
      </c>
      <c r="K4048" s="21">
        <v>1</v>
      </c>
      <c r="L4048" s="21">
        <f t="shared" si="426"/>
        <v>0</v>
      </c>
      <c r="M4048" s="21" t="s">
        <v>5978</v>
      </c>
      <c r="N4048" s="30">
        <v>45976</v>
      </c>
      <c r="O4048" s="48">
        <v>33332.75</v>
      </c>
      <c r="P4048" s="21" t="s">
        <v>621</v>
      </c>
      <c r="Q4048" s="21">
        <v>58158205394</v>
      </c>
      <c r="R4048" s="21" t="s">
        <v>5913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27"/>
        <v>3</v>
      </c>
      <c r="Z4048" s="21" t="str">
        <f t="shared" si="428"/>
        <v>Saturday</v>
      </c>
      <c r="AA4048" s="21" t="str">
        <f t="shared" si="429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4048</v>
      </c>
      <c r="B4049" s="21" t="s">
        <v>5798</v>
      </c>
      <c r="C4049" s="30">
        <v>45960</v>
      </c>
      <c r="D4049" s="30">
        <v>45973</v>
      </c>
      <c r="E4049" s="47">
        <v>84.6</v>
      </c>
      <c r="F4049" s="47">
        <f t="shared" si="424"/>
        <v>7444.7999999999993</v>
      </c>
      <c r="G4049" s="48">
        <f t="shared" si="425"/>
        <v>7444.7999999999993</v>
      </c>
      <c r="H4049" s="21">
        <v>393309</v>
      </c>
      <c r="I4049" s="21" t="s">
        <v>5808</v>
      </c>
      <c r="J4049" s="21">
        <v>1</v>
      </c>
      <c r="K4049" s="21">
        <v>1</v>
      </c>
      <c r="L4049" s="21">
        <f t="shared" si="426"/>
        <v>0</v>
      </c>
      <c r="M4049" s="21" t="s">
        <v>5928</v>
      </c>
      <c r="N4049" s="30">
        <v>45975</v>
      </c>
      <c r="O4049" s="48">
        <v>15298.5</v>
      </c>
      <c r="P4049" s="21" t="s">
        <v>191</v>
      </c>
      <c r="Q4049" s="21" t="s">
        <v>5961</v>
      </c>
      <c r="R4049" s="21" t="s">
        <v>5913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27"/>
        <v>1</v>
      </c>
      <c r="Z4049" s="21" t="str">
        <f t="shared" si="428"/>
        <v>Friday</v>
      </c>
      <c r="AA4049" s="21" t="str">
        <f t="shared" si="429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4049</v>
      </c>
      <c r="B4050" s="21" t="s">
        <v>5798</v>
      </c>
      <c r="C4050" s="30">
        <v>45960</v>
      </c>
      <c r="D4050" s="30">
        <v>45973</v>
      </c>
      <c r="E4050" s="47">
        <v>77.400000000000006</v>
      </c>
      <c r="F4050" s="47">
        <f t="shared" si="424"/>
        <v>6811.2000000000007</v>
      </c>
      <c r="G4050" s="48">
        <f t="shared" si="425"/>
        <v>6811.2000000000007</v>
      </c>
      <c r="H4050" s="21">
        <v>405103</v>
      </c>
      <c r="I4050" s="21" t="s">
        <v>5809</v>
      </c>
      <c r="J4050" s="21">
        <v>1</v>
      </c>
      <c r="K4050" s="21">
        <v>1</v>
      </c>
      <c r="L4050" s="21">
        <f t="shared" si="426"/>
        <v>0</v>
      </c>
      <c r="M4050" s="21" t="s">
        <v>5995</v>
      </c>
      <c r="N4050" s="30">
        <v>45976</v>
      </c>
      <c r="O4050" s="48">
        <v>13996.5</v>
      </c>
      <c r="P4050" s="21" t="s">
        <v>626</v>
      </c>
      <c r="Q4050" s="21">
        <v>58158204996</v>
      </c>
      <c r="R4050" s="21" t="s">
        <v>5913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27"/>
        <v>3</v>
      </c>
      <c r="Z4050" s="21" t="str">
        <f t="shared" si="428"/>
        <v>Saturday</v>
      </c>
      <c r="AA4050" s="21" t="str">
        <f t="shared" si="429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4050</v>
      </c>
      <c r="B4051" s="21" t="s">
        <v>5798</v>
      </c>
      <c r="C4051" s="30">
        <v>45960</v>
      </c>
      <c r="D4051" s="30">
        <v>45973</v>
      </c>
      <c r="E4051" s="47">
        <v>18</v>
      </c>
      <c r="F4051" s="47">
        <f t="shared" si="424"/>
        <v>1584</v>
      </c>
      <c r="G4051" s="48">
        <f t="shared" si="425"/>
        <v>3168</v>
      </c>
      <c r="H4051" s="21">
        <v>420403</v>
      </c>
      <c r="I4051" s="21" t="s">
        <v>14</v>
      </c>
      <c r="J4051" s="21">
        <v>2</v>
      </c>
      <c r="K4051" s="21">
        <v>2</v>
      </c>
      <c r="L4051" s="21">
        <f t="shared" si="426"/>
        <v>0</v>
      </c>
      <c r="M4051" s="21" t="s">
        <v>5954</v>
      </c>
      <c r="N4051" s="30">
        <v>45978</v>
      </c>
      <c r="O4051" s="48">
        <v>6510</v>
      </c>
      <c r="P4051" s="21" t="s">
        <v>2170</v>
      </c>
      <c r="Q4051" s="21">
        <v>58158258476</v>
      </c>
      <c r="R4051" s="21" t="s">
        <v>5913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27"/>
        <v>3</v>
      </c>
      <c r="Z4051" s="21" t="str">
        <f t="shared" si="428"/>
        <v>Monday</v>
      </c>
      <c r="AA4051" s="21" t="str">
        <f t="shared" si="429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4051</v>
      </c>
      <c r="B4052" s="21" t="s">
        <v>5798</v>
      </c>
      <c r="C4052" s="30">
        <v>45960</v>
      </c>
      <c r="D4052" s="30">
        <v>45973</v>
      </c>
      <c r="E4052" s="47">
        <v>25.2</v>
      </c>
      <c r="F4052" s="47">
        <f t="shared" si="424"/>
        <v>2217.6</v>
      </c>
      <c r="G4052" s="48">
        <f t="shared" si="425"/>
        <v>2217.6</v>
      </c>
      <c r="H4052" s="21">
        <v>421101</v>
      </c>
      <c r="I4052" s="21" t="s">
        <v>4817</v>
      </c>
      <c r="J4052" s="21">
        <v>1</v>
      </c>
      <c r="K4052" s="21">
        <v>1</v>
      </c>
      <c r="L4052" s="21">
        <f t="shared" si="426"/>
        <v>0</v>
      </c>
      <c r="M4052" s="21" t="s">
        <v>5875</v>
      </c>
      <c r="N4052" s="30">
        <v>45974</v>
      </c>
      <c r="O4052" s="48">
        <v>4032</v>
      </c>
      <c r="P4052" s="21" t="s">
        <v>208</v>
      </c>
      <c r="Q4052" s="21" t="s">
        <v>1127</v>
      </c>
      <c r="R4052" s="21" t="s">
        <v>1127</v>
      </c>
      <c r="S4052" s="3">
        <v>4</v>
      </c>
      <c r="T4052" s="37"/>
      <c r="U4052" s="21" t="s">
        <v>18</v>
      </c>
      <c r="V4052" s="21" t="str">
        <f>VLOOKUP(P4052,'Customer List'!B:C,2,)</f>
        <v>Delhi</v>
      </c>
      <c r="W4052" s="38"/>
      <c r="X4052" s="30">
        <f t="shared" ref="X4052:X4053" si="430">IF(OR(R4052 = "PRIYANKA MADAM", R4052 = "DEEPAK", R4052 = "PORTER"),N4052,"")</f>
        <v>45974</v>
      </c>
      <c r="Y4052" s="21">
        <f t="shared" si="427"/>
        <v>0</v>
      </c>
      <c r="Z4052" s="21" t="str">
        <f t="shared" si="428"/>
        <v>Thursday</v>
      </c>
      <c r="AA4052" s="21" t="str">
        <f t="shared" si="429"/>
        <v>Thursday</v>
      </c>
      <c r="AB4052" s="21" t="str">
        <f>VLOOKUP(U4052,'Currency Sheet'!A:C,3,)</f>
        <v>DOLLAR</v>
      </c>
      <c r="AC4052" s="42" t="str">
        <f>VLOOKUP(P4052,'Customer List'!B:D,3,)</f>
        <v>Local</v>
      </c>
    </row>
    <row r="4053" spans="1:29" x14ac:dyDescent="0.25">
      <c r="A4053" s="21">
        <v>4052</v>
      </c>
      <c r="B4053" s="21" t="s">
        <v>5798</v>
      </c>
      <c r="C4053" s="30">
        <v>45960</v>
      </c>
      <c r="D4053" s="30">
        <v>45973</v>
      </c>
      <c r="E4053" s="47">
        <v>21.6</v>
      </c>
      <c r="F4053" s="47">
        <f t="shared" si="424"/>
        <v>1900.8000000000002</v>
      </c>
      <c r="G4053" s="48">
        <f t="shared" si="425"/>
        <v>1900.8000000000002</v>
      </c>
      <c r="H4053" s="21">
        <v>423001</v>
      </c>
      <c r="I4053" s="21" t="s">
        <v>5810</v>
      </c>
      <c r="J4053" s="21">
        <v>1</v>
      </c>
      <c r="K4053" s="21">
        <v>1</v>
      </c>
      <c r="L4053" s="21">
        <f t="shared" si="426"/>
        <v>0</v>
      </c>
      <c r="M4053" s="21" t="s">
        <v>5875</v>
      </c>
      <c r="N4053" s="30">
        <v>45974</v>
      </c>
      <c r="O4053" s="48">
        <v>3456</v>
      </c>
      <c r="P4053" s="21" t="s">
        <v>208</v>
      </c>
      <c r="Q4053" s="21" t="s">
        <v>1127</v>
      </c>
      <c r="R4053" s="21" t="s">
        <v>1127</v>
      </c>
      <c r="S4053" s="3" t="s">
        <v>299</v>
      </c>
      <c r="T4053" s="37"/>
      <c r="U4053" s="21" t="s">
        <v>18</v>
      </c>
      <c r="V4053" s="21" t="str">
        <f>VLOOKUP(P4053,'Customer List'!B:C,2,)</f>
        <v>Delhi</v>
      </c>
      <c r="W4053" s="38"/>
      <c r="X4053" s="30">
        <f t="shared" si="430"/>
        <v>45974</v>
      </c>
      <c r="Y4053" s="21">
        <f t="shared" si="427"/>
        <v>0</v>
      </c>
      <c r="Z4053" s="21" t="str">
        <f t="shared" si="428"/>
        <v>Thursday</v>
      </c>
      <c r="AA4053" s="21" t="str">
        <f t="shared" si="429"/>
        <v>Thursday</v>
      </c>
      <c r="AB4053" s="21" t="str">
        <f>VLOOKUP(U4053,'Currency Sheet'!A:C,3,)</f>
        <v>DOLLAR</v>
      </c>
      <c r="AC4053" s="42" t="str">
        <f>VLOOKUP(P4053,'Customer List'!B:D,3,)</f>
        <v>Local</v>
      </c>
    </row>
    <row r="4054" spans="1:29" x14ac:dyDescent="0.25">
      <c r="A4054" s="21">
        <v>4053</v>
      </c>
      <c r="B4054" s="21" t="s">
        <v>5798</v>
      </c>
      <c r="C4054" s="30">
        <v>45960</v>
      </c>
      <c r="D4054" s="30">
        <v>45973</v>
      </c>
      <c r="E4054" s="47">
        <v>99</v>
      </c>
      <c r="F4054" s="47">
        <f t="shared" si="424"/>
        <v>8712</v>
      </c>
      <c r="G4054" s="48">
        <f t="shared" si="425"/>
        <v>26136</v>
      </c>
      <c r="H4054" s="21">
        <v>424401</v>
      </c>
      <c r="I4054" s="21" t="s">
        <v>1342</v>
      </c>
      <c r="J4054" s="21">
        <v>3</v>
      </c>
      <c r="K4054" s="21">
        <v>3</v>
      </c>
      <c r="L4054" s="21">
        <f t="shared" si="426"/>
        <v>0</v>
      </c>
      <c r="M4054" s="21" t="s">
        <v>5992</v>
      </c>
      <c r="N4054" s="30">
        <v>45976</v>
      </c>
      <c r="O4054" s="48">
        <v>37600.199999999997</v>
      </c>
      <c r="P4054" s="21" t="s">
        <v>276</v>
      </c>
      <c r="Q4054" s="21">
        <v>58158193520</v>
      </c>
      <c r="R4054" s="21" t="s">
        <v>5913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27"/>
        <v>3</v>
      </c>
      <c r="Z4054" s="21" t="str">
        <f t="shared" si="428"/>
        <v>Saturday</v>
      </c>
      <c r="AA4054" s="21" t="str">
        <f t="shared" si="429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4054</v>
      </c>
      <c r="B4055" s="21" t="s">
        <v>5798</v>
      </c>
      <c r="C4055" s="30">
        <v>45960</v>
      </c>
      <c r="D4055" s="30">
        <v>45973</v>
      </c>
      <c r="E4055" s="47">
        <v>141</v>
      </c>
      <c r="F4055" s="47">
        <f t="shared" si="424"/>
        <v>12408</v>
      </c>
      <c r="G4055" s="48">
        <f t="shared" si="425"/>
        <v>12408</v>
      </c>
      <c r="H4055" s="21">
        <v>424602</v>
      </c>
      <c r="I4055" s="21" t="s">
        <v>1240</v>
      </c>
      <c r="J4055" s="21">
        <v>1</v>
      </c>
      <c r="K4055" s="21">
        <v>1</v>
      </c>
      <c r="L4055" s="21">
        <f t="shared" si="426"/>
        <v>0</v>
      </c>
      <c r="M4055" s="21" t="s">
        <v>5952</v>
      </c>
      <c r="N4055" s="30">
        <v>45978</v>
      </c>
      <c r="O4055" s="48">
        <v>25497.5</v>
      </c>
      <c r="P4055" s="21" t="s">
        <v>2170</v>
      </c>
      <c r="Q4055" s="21">
        <v>58158258476</v>
      </c>
      <c r="R4055" s="21" t="s">
        <v>5913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27"/>
        <v>3</v>
      </c>
      <c r="Z4055" s="21" t="str">
        <f t="shared" si="428"/>
        <v>Monday</v>
      </c>
      <c r="AA4055" s="21" t="str">
        <f t="shared" si="429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4055</v>
      </c>
      <c r="B4056" s="21" t="s">
        <v>5798</v>
      </c>
      <c r="C4056" s="30">
        <v>45960</v>
      </c>
      <c r="D4056" s="30">
        <v>45973</v>
      </c>
      <c r="E4056" s="47">
        <v>84.6</v>
      </c>
      <c r="F4056" s="47">
        <f t="shared" si="424"/>
        <v>7444.7999999999993</v>
      </c>
      <c r="G4056" s="48">
        <f t="shared" si="425"/>
        <v>7444.7999999999993</v>
      </c>
      <c r="H4056" s="21">
        <v>426102</v>
      </c>
      <c r="I4056" s="21" t="s">
        <v>1876</v>
      </c>
      <c r="J4056" s="21">
        <v>1</v>
      </c>
      <c r="K4056" s="21">
        <v>1</v>
      </c>
      <c r="L4056" s="21">
        <f t="shared" si="426"/>
        <v>0</v>
      </c>
      <c r="M4056" s="21" t="s">
        <v>5953</v>
      </c>
      <c r="N4056" s="30">
        <v>45978</v>
      </c>
      <c r="O4056" s="48">
        <v>15298.5</v>
      </c>
      <c r="P4056" s="21" t="s">
        <v>2170</v>
      </c>
      <c r="Q4056" s="21">
        <v>58158258476</v>
      </c>
      <c r="R4056" s="21" t="s">
        <v>5913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27"/>
        <v>3</v>
      </c>
      <c r="Z4056" s="21" t="str">
        <f t="shared" si="428"/>
        <v>Monday</v>
      </c>
      <c r="AA4056" s="21" t="str">
        <f t="shared" si="429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v>4056</v>
      </c>
      <c r="B4057" s="21" t="s">
        <v>5798</v>
      </c>
      <c r="C4057" s="30">
        <v>45960</v>
      </c>
      <c r="D4057" s="30">
        <v>45973</v>
      </c>
      <c r="E4057" s="47">
        <v>75</v>
      </c>
      <c r="F4057" s="47">
        <f t="shared" si="424"/>
        <v>6600</v>
      </c>
      <c r="G4057" s="48">
        <f t="shared" si="425"/>
        <v>6600</v>
      </c>
      <c r="H4057" s="21">
        <v>426105</v>
      </c>
      <c r="I4057" s="21" t="s">
        <v>1759</v>
      </c>
      <c r="J4057" s="21">
        <v>1</v>
      </c>
      <c r="K4057" s="21">
        <v>1</v>
      </c>
      <c r="L4057" s="21">
        <f t="shared" si="426"/>
        <v>0</v>
      </c>
      <c r="M4057" s="21" t="s">
        <v>5953</v>
      </c>
      <c r="N4057" s="30">
        <v>45978</v>
      </c>
      <c r="O4057" s="48">
        <v>13562.5</v>
      </c>
      <c r="P4057" s="21" t="s">
        <v>2170</v>
      </c>
      <c r="Q4057" s="21">
        <v>58158258476</v>
      </c>
      <c r="R4057" s="21" t="s">
        <v>5913</v>
      </c>
      <c r="S4057" s="3">
        <v>4</v>
      </c>
      <c r="T4057" s="37"/>
      <c r="U4057" s="21" t="s">
        <v>18</v>
      </c>
      <c r="V4057" s="21" t="str">
        <f>VLOOKUP(P4057,'Customer List'!B:C,2,)</f>
        <v>Gujrat</v>
      </c>
      <c r="W4057" s="38"/>
      <c r="X4057" s="30">
        <v>45981</v>
      </c>
      <c r="Y4057" s="21">
        <f t="shared" si="427"/>
        <v>3</v>
      </c>
      <c r="Z4057" s="21" t="str">
        <f t="shared" si="428"/>
        <v>Monday</v>
      </c>
      <c r="AA4057" s="21" t="str">
        <f t="shared" si="429"/>
        <v>Thursday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4057</v>
      </c>
      <c r="B4058" s="21" t="s">
        <v>5798</v>
      </c>
      <c r="C4058" s="30">
        <v>45960</v>
      </c>
      <c r="D4058" s="30">
        <v>45973</v>
      </c>
      <c r="E4058" s="47">
        <v>369</v>
      </c>
      <c r="F4058" s="47">
        <f t="shared" si="424"/>
        <v>32472</v>
      </c>
      <c r="G4058" s="48">
        <f t="shared" si="425"/>
        <v>32472</v>
      </c>
      <c r="H4058" s="21">
        <v>430924</v>
      </c>
      <c r="I4058" s="21" t="s">
        <v>5545</v>
      </c>
      <c r="J4058" s="21">
        <v>1</v>
      </c>
      <c r="K4058" s="21">
        <v>1</v>
      </c>
      <c r="L4058" s="21">
        <f t="shared" si="426"/>
        <v>0</v>
      </c>
      <c r="M4058" s="21" t="s">
        <v>5992</v>
      </c>
      <c r="N4058" s="30">
        <v>45976</v>
      </c>
      <c r="O4058" s="48">
        <v>46715.4</v>
      </c>
      <c r="P4058" s="21" t="s">
        <v>276</v>
      </c>
      <c r="Q4058" s="21">
        <v>58158193520</v>
      </c>
      <c r="R4058" s="21" t="s">
        <v>5913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27"/>
        <v>3</v>
      </c>
      <c r="Z4058" s="21" t="str">
        <f t="shared" si="428"/>
        <v>Saturday</v>
      </c>
      <c r="AA4058" s="21" t="str">
        <f t="shared" si="429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4058</v>
      </c>
      <c r="B4059" s="21" t="s">
        <v>5798</v>
      </c>
      <c r="C4059" s="30">
        <v>45960</v>
      </c>
      <c r="D4059" s="30">
        <v>45973</v>
      </c>
      <c r="E4059" s="47">
        <v>369</v>
      </c>
      <c r="F4059" s="47">
        <f t="shared" si="424"/>
        <v>32472</v>
      </c>
      <c r="G4059" s="48">
        <f t="shared" si="425"/>
        <v>32472</v>
      </c>
      <c r="H4059" s="21">
        <v>431324</v>
      </c>
      <c r="I4059" s="21" t="s">
        <v>5546</v>
      </c>
      <c r="J4059" s="21">
        <v>1</v>
      </c>
      <c r="K4059" s="21">
        <v>1</v>
      </c>
      <c r="L4059" s="21">
        <f t="shared" si="426"/>
        <v>0</v>
      </c>
      <c r="M4059" s="21" t="s">
        <v>5992</v>
      </c>
      <c r="N4059" s="30">
        <v>45976</v>
      </c>
      <c r="O4059" s="48">
        <v>46715.4</v>
      </c>
      <c r="P4059" s="21" t="s">
        <v>276</v>
      </c>
      <c r="Q4059" s="21">
        <v>58158193520</v>
      </c>
      <c r="R4059" s="21" t="s">
        <v>5913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27"/>
        <v>3</v>
      </c>
      <c r="Z4059" s="21" t="str">
        <f t="shared" si="428"/>
        <v>Saturday</v>
      </c>
      <c r="AA4059" s="21" t="str">
        <f t="shared" si="429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4059</v>
      </c>
      <c r="B4060" s="21" t="s">
        <v>5798</v>
      </c>
      <c r="C4060" s="30">
        <v>45960</v>
      </c>
      <c r="D4060" s="30">
        <v>45973</v>
      </c>
      <c r="E4060" s="47">
        <v>159</v>
      </c>
      <c r="F4060" s="47">
        <f t="shared" si="424"/>
        <v>13992</v>
      </c>
      <c r="G4060" s="48">
        <f t="shared" si="425"/>
        <v>13992</v>
      </c>
      <c r="H4060" s="21">
        <v>431501</v>
      </c>
      <c r="I4060" s="21" t="s">
        <v>5811</v>
      </c>
      <c r="J4060" s="21">
        <v>1</v>
      </c>
      <c r="K4060" s="21">
        <v>1</v>
      </c>
      <c r="L4060" s="21">
        <f t="shared" si="426"/>
        <v>0</v>
      </c>
      <c r="M4060" s="21" t="s">
        <v>6112</v>
      </c>
      <c r="N4060" s="30">
        <v>45986</v>
      </c>
      <c r="O4060" s="48">
        <v>28752.5</v>
      </c>
      <c r="P4060" s="21" t="s">
        <v>1136</v>
      </c>
      <c r="Q4060" s="21" t="s">
        <v>5960</v>
      </c>
      <c r="R4060" s="21" t="s">
        <v>6092</v>
      </c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>
        <f>IF(OR(R4060 = "PRIYANKA MADAM", R4060 = "DEEPAK", R4060 = "PORTER"),N4060,"")</f>
        <v>45986</v>
      </c>
      <c r="Y4060" s="21">
        <f t="shared" si="427"/>
        <v>0</v>
      </c>
      <c r="Z4060" s="21" t="str">
        <f t="shared" si="428"/>
        <v>Tuesday</v>
      </c>
      <c r="AA4060" s="21" t="str">
        <f t="shared" si="429"/>
        <v>Tuesday</v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x14ac:dyDescent="0.25">
      <c r="A4061" s="21">
        <v>4060</v>
      </c>
      <c r="B4061" s="21" t="s">
        <v>5798</v>
      </c>
      <c r="C4061" s="30">
        <v>45960</v>
      </c>
      <c r="D4061" s="30">
        <v>45973</v>
      </c>
      <c r="E4061" s="47">
        <v>148.5</v>
      </c>
      <c r="F4061" s="47">
        <f t="shared" si="424"/>
        <v>13068</v>
      </c>
      <c r="G4061" s="48">
        <f t="shared" si="425"/>
        <v>13068</v>
      </c>
      <c r="H4061" s="21">
        <v>480009</v>
      </c>
      <c r="I4061" s="21" t="s">
        <v>5812</v>
      </c>
      <c r="J4061" s="21">
        <v>1</v>
      </c>
      <c r="K4061" s="21">
        <v>1</v>
      </c>
      <c r="L4061" s="21">
        <f t="shared" si="426"/>
        <v>0</v>
      </c>
      <c r="M4061" s="21" t="s">
        <v>5977</v>
      </c>
      <c r="N4061" s="30">
        <v>45976</v>
      </c>
      <c r="O4061" s="48">
        <v>18414</v>
      </c>
      <c r="P4061" s="21" t="s">
        <v>621</v>
      </c>
      <c r="Q4061" s="21">
        <v>58158205394</v>
      </c>
      <c r="R4061" s="21" t="s">
        <v>5913</v>
      </c>
      <c r="S4061" s="3">
        <v>4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27"/>
        <v>3</v>
      </c>
      <c r="Z4061" s="21" t="str">
        <f t="shared" si="428"/>
        <v>Saturday</v>
      </c>
      <c r="AA4061" s="21" t="str">
        <f t="shared" si="429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4061</v>
      </c>
      <c r="B4062" s="21" t="s">
        <v>5798</v>
      </c>
      <c r="C4062" s="30">
        <v>45960</v>
      </c>
      <c r="D4062" s="30">
        <v>45973</v>
      </c>
      <c r="E4062" s="47">
        <v>148.5</v>
      </c>
      <c r="F4062" s="47">
        <f t="shared" si="424"/>
        <v>13068</v>
      </c>
      <c r="G4062" s="48">
        <f t="shared" si="425"/>
        <v>13068</v>
      </c>
      <c r="H4062" s="21">
        <v>480011</v>
      </c>
      <c r="I4062" s="21" t="s">
        <v>5405</v>
      </c>
      <c r="J4062" s="21">
        <v>1</v>
      </c>
      <c r="K4062" s="21">
        <v>1</v>
      </c>
      <c r="L4062" s="21">
        <f t="shared" si="426"/>
        <v>0</v>
      </c>
      <c r="M4062" s="21" t="s">
        <v>5977</v>
      </c>
      <c r="N4062" s="30">
        <v>45976</v>
      </c>
      <c r="O4062" s="48">
        <v>18414</v>
      </c>
      <c r="P4062" s="21" t="s">
        <v>621</v>
      </c>
      <c r="Q4062" s="21">
        <v>58158205394</v>
      </c>
      <c r="R4062" s="21" t="s">
        <v>5913</v>
      </c>
      <c r="S4062" s="3">
        <v>4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27"/>
        <v>3</v>
      </c>
      <c r="Z4062" s="21" t="str">
        <f t="shared" si="428"/>
        <v>Saturday</v>
      </c>
      <c r="AA4062" s="21" t="str">
        <f t="shared" si="429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4062</v>
      </c>
      <c r="B4063" s="21" t="s">
        <v>5798</v>
      </c>
      <c r="C4063" s="30">
        <v>45960</v>
      </c>
      <c r="D4063" s="30">
        <v>45973</v>
      </c>
      <c r="E4063" s="47">
        <v>417.75</v>
      </c>
      <c r="F4063" s="47">
        <f t="shared" si="424"/>
        <v>36762</v>
      </c>
      <c r="G4063" s="48">
        <f t="shared" si="425"/>
        <v>36762</v>
      </c>
      <c r="H4063" s="21">
        <v>480019</v>
      </c>
      <c r="I4063" s="21" t="s">
        <v>5813</v>
      </c>
      <c r="J4063" s="21">
        <v>1</v>
      </c>
      <c r="K4063" s="21">
        <v>1</v>
      </c>
      <c r="L4063" s="21">
        <f t="shared" si="426"/>
        <v>0</v>
      </c>
      <c r="M4063" s="21" t="s">
        <v>5977</v>
      </c>
      <c r="N4063" s="30">
        <v>45976</v>
      </c>
      <c r="O4063" s="48">
        <v>51801</v>
      </c>
      <c r="P4063" s="21" t="s">
        <v>621</v>
      </c>
      <c r="Q4063" s="21">
        <v>58158205394</v>
      </c>
      <c r="R4063" s="21" t="s">
        <v>5913</v>
      </c>
      <c r="S4063" s="3" t="s">
        <v>299</v>
      </c>
      <c r="T4063" s="37"/>
      <c r="U4063" s="21" t="s">
        <v>18</v>
      </c>
      <c r="V4063" s="21" t="str">
        <f>VLOOKUP(P4063,'Customer List'!B:C,2,)</f>
        <v>Hyderabad</v>
      </c>
      <c r="W4063" s="38"/>
      <c r="X4063" s="30">
        <v>45979</v>
      </c>
      <c r="Y4063" s="21">
        <f t="shared" si="427"/>
        <v>3</v>
      </c>
      <c r="Z4063" s="21" t="str">
        <f t="shared" si="428"/>
        <v>Saturday</v>
      </c>
      <c r="AA4063" s="21" t="str">
        <f t="shared" si="429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4063</v>
      </c>
      <c r="B4064" s="21" t="s">
        <v>5798</v>
      </c>
      <c r="C4064" s="30">
        <v>45960</v>
      </c>
      <c r="D4064" s="30">
        <v>45973</v>
      </c>
      <c r="E4064" s="47">
        <v>169.2</v>
      </c>
      <c r="F4064" s="47">
        <f t="shared" si="424"/>
        <v>14889.599999999999</v>
      </c>
      <c r="G4064" s="48">
        <f t="shared" si="425"/>
        <v>14889.599999999999</v>
      </c>
      <c r="H4064" s="21">
        <v>514602</v>
      </c>
      <c r="I4064" s="21" t="s">
        <v>5814</v>
      </c>
      <c r="J4064" s="21">
        <v>1</v>
      </c>
      <c r="K4064" s="21">
        <v>1</v>
      </c>
      <c r="L4064" s="21">
        <f t="shared" si="426"/>
        <v>0</v>
      </c>
      <c r="M4064" s="21" t="s">
        <v>6110</v>
      </c>
      <c r="N4064" s="30">
        <v>45986</v>
      </c>
      <c r="O4064" s="48">
        <v>30597</v>
      </c>
      <c r="P4064" s="21" t="s">
        <v>1136</v>
      </c>
      <c r="Q4064" s="21" t="s">
        <v>5960</v>
      </c>
      <c r="R4064" s="21" t="s">
        <v>6092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>
        <f>IF(OR(R4064 = "PRIYANKA MADAM", R4064 = "DEEPAK", R4064 = "PORTER"),N4064,"")</f>
        <v>45986</v>
      </c>
      <c r="Y4064" s="21">
        <f t="shared" si="427"/>
        <v>0</v>
      </c>
      <c r="Z4064" s="21" t="str">
        <f t="shared" si="428"/>
        <v>Tuesday</v>
      </c>
      <c r="AA4064" s="21" t="str">
        <f t="shared" si="429"/>
        <v>Tuesday</v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v>4064</v>
      </c>
      <c r="B4065" s="21" t="s">
        <v>5798</v>
      </c>
      <c r="C4065" s="30">
        <v>45960</v>
      </c>
      <c r="D4065" s="30">
        <v>45973</v>
      </c>
      <c r="E4065" s="47">
        <v>299.39999999999998</v>
      </c>
      <c r="F4065" s="47">
        <f t="shared" si="424"/>
        <v>26347.199999999997</v>
      </c>
      <c r="G4065" s="48">
        <f t="shared" si="425"/>
        <v>26347.199999999997</v>
      </c>
      <c r="H4065" s="21">
        <v>576406</v>
      </c>
      <c r="I4065" s="21" t="s">
        <v>5407</v>
      </c>
      <c r="J4065" s="21">
        <v>1</v>
      </c>
      <c r="K4065" s="21">
        <v>1</v>
      </c>
      <c r="L4065" s="21">
        <f t="shared" si="426"/>
        <v>0</v>
      </c>
      <c r="M4065" s="21" t="s">
        <v>5947</v>
      </c>
      <c r="N4065" s="30">
        <v>45978</v>
      </c>
      <c r="O4065" s="48">
        <v>54141.5</v>
      </c>
      <c r="P4065" s="21" t="s">
        <v>168</v>
      </c>
      <c r="Q4065" s="21">
        <v>58158244981</v>
      </c>
      <c r="R4065" s="21" t="s">
        <v>5913</v>
      </c>
      <c r="S4065" s="3">
        <v>-20</v>
      </c>
      <c r="T4065" s="37"/>
      <c r="U4065" s="21" t="s">
        <v>18</v>
      </c>
      <c r="V4065" s="21" t="str">
        <f>VLOOKUP(P4065,'Customer List'!B:C,2,)</f>
        <v>Bhopal</v>
      </c>
      <c r="W4065" s="38"/>
      <c r="X4065" s="30">
        <v>45980</v>
      </c>
      <c r="Y4065" s="21">
        <f t="shared" si="427"/>
        <v>2</v>
      </c>
      <c r="Z4065" s="21" t="str">
        <f t="shared" si="428"/>
        <v>Monday</v>
      </c>
      <c r="AA4065" s="21" t="str">
        <f t="shared" si="429"/>
        <v>Wednesday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x14ac:dyDescent="0.25">
      <c r="A4066" s="21">
        <v>4065</v>
      </c>
      <c r="B4066" s="21" t="s">
        <v>5798</v>
      </c>
      <c r="C4066" s="30">
        <v>45960</v>
      </c>
      <c r="D4066" s="30">
        <v>45973</v>
      </c>
      <c r="E4066" s="47">
        <v>88.2</v>
      </c>
      <c r="F4066" s="47">
        <f t="shared" si="424"/>
        <v>7761.6</v>
      </c>
      <c r="G4066" s="48">
        <f t="shared" si="425"/>
        <v>7761.6</v>
      </c>
      <c r="H4066" s="21">
        <v>592702</v>
      </c>
      <c r="I4066" s="21" t="s">
        <v>5815</v>
      </c>
      <c r="J4066" s="21">
        <v>1</v>
      </c>
      <c r="K4066" s="21">
        <v>1</v>
      </c>
      <c r="L4066" s="21">
        <f t="shared" si="426"/>
        <v>0</v>
      </c>
      <c r="M4066" s="21" t="s">
        <v>6114</v>
      </c>
      <c r="N4066" s="30">
        <v>45986</v>
      </c>
      <c r="O4066" s="48">
        <v>14151</v>
      </c>
      <c r="P4066" s="21" t="s">
        <v>254</v>
      </c>
      <c r="Q4066" s="21" t="s">
        <v>5960</v>
      </c>
      <c r="R4066" s="21" t="s">
        <v>6092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>
        <f>IF(OR(R4066 = "PRIYANKA MADAM", R4066 = "DEEPAK", R4066 = "PORTER"),N4066,"")</f>
        <v>45986</v>
      </c>
      <c r="Y4066" s="21">
        <f t="shared" si="427"/>
        <v>0</v>
      </c>
      <c r="Z4066" s="21" t="str">
        <f t="shared" si="428"/>
        <v>Tuesday</v>
      </c>
      <c r="AA4066" s="21" t="str">
        <f t="shared" si="429"/>
        <v>Tuesday</v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x14ac:dyDescent="0.25">
      <c r="A4067" s="21">
        <v>4066</v>
      </c>
      <c r="B4067" s="21" t="s">
        <v>5798</v>
      </c>
      <c r="C4067" s="30">
        <v>45960</v>
      </c>
      <c r="D4067" s="30">
        <v>45973</v>
      </c>
      <c r="E4067" s="47">
        <v>151.80000000000001</v>
      </c>
      <c r="F4067" s="47">
        <f t="shared" si="424"/>
        <v>13358.400000000001</v>
      </c>
      <c r="G4067" s="48">
        <f t="shared" si="425"/>
        <v>13358.400000000001</v>
      </c>
      <c r="H4067" s="21">
        <v>640914</v>
      </c>
      <c r="I4067" s="21" t="s">
        <v>4832</v>
      </c>
      <c r="J4067" s="21">
        <v>1</v>
      </c>
      <c r="K4067" s="21">
        <v>1</v>
      </c>
      <c r="L4067" s="21">
        <f t="shared" si="426"/>
        <v>0</v>
      </c>
      <c r="M4067" s="21" t="s">
        <v>5966</v>
      </c>
      <c r="N4067" s="30">
        <v>45976</v>
      </c>
      <c r="O4067" s="48">
        <v>23527.200000000001</v>
      </c>
      <c r="P4067" s="21" t="s">
        <v>228</v>
      </c>
      <c r="Q4067" s="21">
        <v>58158206186</v>
      </c>
      <c r="R4067" s="21" t="s">
        <v>5913</v>
      </c>
      <c r="S4067" s="3">
        <v>4</v>
      </c>
      <c r="T4067" s="37"/>
      <c r="U4067" s="21" t="s">
        <v>18</v>
      </c>
      <c r="V4067" s="21" t="str">
        <f>VLOOKUP(P4067,'Customer List'!B:C,2,)</f>
        <v>Kolkata</v>
      </c>
      <c r="W4067" s="38"/>
      <c r="X4067" s="30">
        <v>45979</v>
      </c>
      <c r="Y4067" s="21">
        <f t="shared" si="427"/>
        <v>3</v>
      </c>
      <c r="Z4067" s="21" t="str">
        <f t="shared" si="428"/>
        <v>Saturday</v>
      </c>
      <c r="AA4067" s="21" t="str">
        <f t="shared" si="429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x14ac:dyDescent="0.25">
      <c r="A4068" s="21">
        <v>4067</v>
      </c>
      <c r="B4068" s="21" t="s">
        <v>5798</v>
      </c>
      <c r="C4068" s="30">
        <v>45960</v>
      </c>
      <c r="D4068" s="30">
        <v>45973</v>
      </c>
      <c r="E4068" s="47">
        <v>172.2</v>
      </c>
      <c r="F4068" s="47">
        <f t="shared" si="424"/>
        <v>15153.599999999999</v>
      </c>
      <c r="G4068" s="48">
        <f t="shared" si="425"/>
        <v>15153.599999999999</v>
      </c>
      <c r="H4068" s="21">
        <v>693504</v>
      </c>
      <c r="I4068" s="21" t="s">
        <v>5816</v>
      </c>
      <c r="J4068" s="21">
        <v>1</v>
      </c>
      <c r="K4068" s="21">
        <v>1</v>
      </c>
      <c r="L4068" s="21">
        <f t="shared" si="426"/>
        <v>0</v>
      </c>
      <c r="M4068" s="21" t="s">
        <v>6177</v>
      </c>
      <c r="N4068" s="30">
        <v>45988</v>
      </c>
      <c r="O4068" s="48">
        <v>33363.75</v>
      </c>
      <c r="P4068" s="21" t="s">
        <v>901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637</v>
      </c>
      <c r="X4068" s="30" t="str">
        <f t="shared" ref="X4068:X4072" si="431">IF(OR(R4068 = "PRIYANKA MADAM", R4068 = "DEEPAK", R4068 = "PORTER"),N4068,"")</f>
        <v/>
      </c>
      <c r="Y4068" s="21" t="str">
        <f t="shared" si="427"/>
        <v/>
      </c>
      <c r="Z4068" s="21" t="str">
        <f t="shared" si="428"/>
        <v>Thursday</v>
      </c>
      <c r="AA4068" s="21" t="str">
        <f t="shared" si="429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v>4068</v>
      </c>
      <c r="B4069" s="21" t="s">
        <v>5798</v>
      </c>
      <c r="C4069" s="30">
        <v>45960</v>
      </c>
      <c r="D4069" s="30">
        <v>45973</v>
      </c>
      <c r="E4069" s="47">
        <v>4.2</v>
      </c>
      <c r="F4069" s="47">
        <f t="shared" si="424"/>
        <v>369.6</v>
      </c>
      <c r="G4069" s="48">
        <f t="shared" si="425"/>
        <v>1478.4</v>
      </c>
      <c r="H4069" s="21">
        <v>740379</v>
      </c>
      <c r="I4069" s="21" t="s">
        <v>243</v>
      </c>
      <c r="J4069" s="21">
        <v>4</v>
      </c>
      <c r="K4069" s="21"/>
      <c r="L4069" s="21">
        <f t="shared" si="426"/>
        <v>4</v>
      </c>
      <c r="M4069" s="21"/>
      <c r="N4069" s="30"/>
      <c r="O4069" s="48"/>
      <c r="P4069" s="21" t="s">
        <v>1145</v>
      </c>
      <c r="Q4069" s="21"/>
      <c r="R4069" s="21"/>
      <c r="S4069" s="3" t="s">
        <v>299</v>
      </c>
      <c r="T4069" s="37"/>
      <c r="U4069" s="21" t="s">
        <v>18</v>
      </c>
      <c r="V4069" s="21" t="str">
        <f>VLOOKUP(P4069,'Customer List'!B:C,2,)</f>
        <v>STOCK</v>
      </c>
      <c r="W4069" s="38" t="s">
        <v>2025</v>
      </c>
      <c r="X4069" s="30" t="str">
        <f t="shared" si="431"/>
        <v/>
      </c>
      <c r="Y4069" s="21" t="str">
        <f t="shared" si="427"/>
        <v/>
      </c>
      <c r="Z4069" s="21" t="str">
        <f t="shared" si="428"/>
        <v/>
      </c>
      <c r="AA4069" s="21" t="str">
        <f t="shared" si="429"/>
        <v/>
      </c>
      <c r="AB4069" s="21" t="str">
        <f>VLOOKUP(U4069,'Currency Sheet'!A:C,3,)</f>
        <v>DOLLAR</v>
      </c>
      <c r="AC4069" s="42" t="str">
        <f>VLOOKUP(P4069,'Customer List'!B:D,3,)</f>
        <v>STOCK</v>
      </c>
    </row>
    <row r="4070" spans="1:29" x14ac:dyDescent="0.25">
      <c r="A4070" s="21">
        <v>4069</v>
      </c>
      <c r="B4070" s="21" t="s">
        <v>5798</v>
      </c>
      <c r="C4070" s="30">
        <v>45960</v>
      </c>
      <c r="D4070" s="30">
        <v>45973</v>
      </c>
      <c r="E4070" s="47">
        <v>986.4</v>
      </c>
      <c r="F4070" s="47">
        <f t="shared" si="424"/>
        <v>86803.199999999997</v>
      </c>
      <c r="G4070" s="48">
        <f t="shared" si="425"/>
        <v>86803.199999999997</v>
      </c>
      <c r="H4070" s="21">
        <v>741044</v>
      </c>
      <c r="I4070" s="21" t="s">
        <v>5817</v>
      </c>
      <c r="J4070" s="21">
        <v>1</v>
      </c>
      <c r="K4070" s="21">
        <v>1</v>
      </c>
      <c r="L4070" s="21">
        <f t="shared" si="426"/>
        <v>0</v>
      </c>
      <c r="M4070" s="21" t="s">
        <v>6117</v>
      </c>
      <c r="N4070" s="30">
        <v>45986</v>
      </c>
      <c r="O4070" s="48">
        <v>132753</v>
      </c>
      <c r="P4070" s="21" t="s">
        <v>42</v>
      </c>
      <c r="Q4070" s="21" t="s">
        <v>5960</v>
      </c>
      <c r="R4070" s="21" t="s">
        <v>6092</v>
      </c>
      <c r="S4070" s="3">
        <v>4</v>
      </c>
      <c r="T4070" s="37"/>
      <c r="U4070" s="21" t="s">
        <v>18</v>
      </c>
      <c r="V4070" s="21" t="str">
        <f>VLOOKUP(P4070,'Customer List'!B:C,2,)</f>
        <v>Faridabad</v>
      </c>
      <c r="W4070" s="38"/>
      <c r="X4070" s="30">
        <f t="shared" si="431"/>
        <v>45986</v>
      </c>
      <c r="Y4070" s="21">
        <f t="shared" si="427"/>
        <v>0</v>
      </c>
      <c r="Z4070" s="21" t="str">
        <f t="shared" si="428"/>
        <v>Tuesday</v>
      </c>
      <c r="AA4070" s="21" t="str">
        <f t="shared" si="429"/>
        <v>Tuesday</v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x14ac:dyDescent="0.25">
      <c r="A4071" s="21">
        <v>4070</v>
      </c>
      <c r="B4071" s="21" t="s">
        <v>5798</v>
      </c>
      <c r="C4071" s="30">
        <v>45960</v>
      </c>
      <c r="D4071" s="30">
        <v>45973</v>
      </c>
      <c r="E4071" s="47">
        <v>454.2</v>
      </c>
      <c r="F4071" s="47">
        <f t="shared" si="424"/>
        <v>39969.599999999999</v>
      </c>
      <c r="G4071" s="48">
        <f t="shared" si="425"/>
        <v>79939.199999999997</v>
      </c>
      <c r="H4071" s="21">
        <v>783906</v>
      </c>
      <c r="I4071" s="21" t="s">
        <v>5818</v>
      </c>
      <c r="J4071" s="21">
        <v>2</v>
      </c>
      <c r="K4071" s="21">
        <v>2</v>
      </c>
      <c r="L4071" s="21">
        <f t="shared" si="426"/>
        <v>0</v>
      </c>
      <c r="M4071" s="21" t="s">
        <v>5876</v>
      </c>
      <c r="N4071" s="30">
        <v>45974</v>
      </c>
      <c r="O4071" s="48">
        <v>140802</v>
      </c>
      <c r="P4071" s="21" t="s">
        <v>208</v>
      </c>
      <c r="Q4071" s="21" t="s">
        <v>1127</v>
      </c>
      <c r="R4071" s="21" t="s">
        <v>1127</v>
      </c>
      <c r="S4071" s="3">
        <v>-20</v>
      </c>
      <c r="T4071" s="37"/>
      <c r="U4071" s="21" t="s">
        <v>18</v>
      </c>
      <c r="V4071" s="21" t="str">
        <f>VLOOKUP(P4071,'Customer List'!B:C,2,)</f>
        <v>Delhi</v>
      </c>
      <c r="W4071" s="38"/>
      <c r="X4071" s="30">
        <f t="shared" si="431"/>
        <v>45974</v>
      </c>
      <c r="Y4071" s="21">
        <f t="shared" si="427"/>
        <v>0</v>
      </c>
      <c r="Z4071" s="21" t="str">
        <f t="shared" si="428"/>
        <v>Thursday</v>
      </c>
      <c r="AA4071" s="21" t="str">
        <f t="shared" si="429"/>
        <v>Thursday</v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x14ac:dyDescent="0.25">
      <c r="A4072" s="21">
        <v>4071</v>
      </c>
      <c r="B4072" s="21" t="s">
        <v>5798</v>
      </c>
      <c r="C4072" s="30">
        <v>45960</v>
      </c>
      <c r="D4072" s="30">
        <v>45973</v>
      </c>
      <c r="E4072" s="47">
        <v>53.4</v>
      </c>
      <c r="F4072" s="47">
        <f t="shared" si="424"/>
        <v>4699.2</v>
      </c>
      <c r="G4072" s="48">
        <f t="shared" si="425"/>
        <v>9398.4</v>
      </c>
      <c r="H4072" s="21">
        <v>844302</v>
      </c>
      <c r="I4072" s="21" t="s">
        <v>5819</v>
      </c>
      <c r="J4072" s="21">
        <v>2</v>
      </c>
      <c r="K4072" s="21">
        <v>2</v>
      </c>
      <c r="L4072" s="21">
        <f t="shared" si="426"/>
        <v>0</v>
      </c>
      <c r="M4072" s="21" t="s">
        <v>5875</v>
      </c>
      <c r="N4072" s="30">
        <v>45974</v>
      </c>
      <c r="O4072" s="48">
        <v>17088</v>
      </c>
      <c r="P4072" s="21" t="s">
        <v>208</v>
      </c>
      <c r="Q4072" s="21" t="s">
        <v>1127</v>
      </c>
      <c r="R4072" s="21" t="s">
        <v>1127</v>
      </c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/>
      <c r="X4072" s="30">
        <f t="shared" si="431"/>
        <v>45974</v>
      </c>
      <c r="Y4072" s="21">
        <f t="shared" si="427"/>
        <v>0</v>
      </c>
      <c r="Z4072" s="21" t="str">
        <f t="shared" si="428"/>
        <v>Thursday</v>
      </c>
      <c r="AA4072" s="21" t="str">
        <f t="shared" si="429"/>
        <v>Thursday</v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x14ac:dyDescent="0.25">
      <c r="A4073" s="21">
        <v>4072</v>
      </c>
      <c r="B4073" s="21">
        <v>300083874</v>
      </c>
      <c r="C4073" s="30">
        <v>45758</v>
      </c>
      <c r="D4073" s="30">
        <v>45973</v>
      </c>
      <c r="E4073" s="47">
        <v>194.4</v>
      </c>
      <c r="F4073" s="47">
        <f t="shared" si="424"/>
        <v>17107.2</v>
      </c>
      <c r="G4073" s="48">
        <f t="shared" si="425"/>
        <v>17107.2</v>
      </c>
      <c r="H4073" s="21" t="s">
        <v>5820</v>
      </c>
      <c r="I4073" s="21"/>
      <c r="J4073" s="21">
        <v>1</v>
      </c>
      <c r="K4073" s="21">
        <v>1</v>
      </c>
      <c r="L4073" s="21">
        <f t="shared" si="426"/>
        <v>0</v>
      </c>
      <c r="M4073" s="21" t="s">
        <v>5985</v>
      </c>
      <c r="N4073" s="30">
        <v>45976</v>
      </c>
      <c r="O4073" s="48">
        <v>28248.75</v>
      </c>
      <c r="P4073" s="21" t="s">
        <v>2511</v>
      </c>
      <c r="Q4073" s="21">
        <v>58158192256</v>
      </c>
      <c r="R4073" s="21" t="s">
        <v>5913</v>
      </c>
      <c r="S4073" s="3">
        <v>-20</v>
      </c>
      <c r="T4073" s="37"/>
      <c r="U4073" s="21" t="s">
        <v>1141</v>
      </c>
      <c r="V4073" s="21" t="str">
        <f>VLOOKUP(P4073,'Customer List'!B:C,2,)</f>
        <v>MOHALI (PUNJAB)</v>
      </c>
      <c r="W4073" s="38"/>
      <c r="X4073" s="30">
        <v>45978</v>
      </c>
      <c r="Y4073" s="21">
        <f t="shared" si="427"/>
        <v>2</v>
      </c>
      <c r="Z4073" s="21" t="str">
        <f t="shared" si="428"/>
        <v>Saturday</v>
      </c>
      <c r="AA4073" s="21" t="str">
        <f t="shared" si="429"/>
        <v>Monday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x14ac:dyDescent="0.25">
      <c r="A4074" s="21">
        <v>4073</v>
      </c>
      <c r="B4074" s="21" t="s">
        <v>5821</v>
      </c>
      <c r="C4074" s="30">
        <v>45968</v>
      </c>
      <c r="D4074" s="30">
        <v>45975</v>
      </c>
      <c r="E4074" s="47">
        <v>63</v>
      </c>
      <c r="F4074" s="47">
        <f t="shared" si="424"/>
        <v>5544</v>
      </c>
      <c r="G4074" s="48">
        <f t="shared" si="425"/>
        <v>5544</v>
      </c>
      <c r="H4074" s="21">
        <v>100516</v>
      </c>
      <c r="I4074" s="21" t="s">
        <v>4758</v>
      </c>
      <c r="J4074" s="21">
        <v>1</v>
      </c>
      <c r="K4074" s="21">
        <v>1</v>
      </c>
      <c r="L4074" s="21">
        <f t="shared" si="426"/>
        <v>0</v>
      </c>
      <c r="M4074" s="21" t="s">
        <v>6237</v>
      </c>
      <c r="N4074" s="30">
        <v>45985</v>
      </c>
      <c r="O4074" s="48">
        <v>8977.5</v>
      </c>
      <c r="P4074" s="21" t="s">
        <v>16</v>
      </c>
      <c r="Q4074" s="21" t="s">
        <v>5960</v>
      </c>
      <c r="R4074" s="21" t="s">
        <v>6092</v>
      </c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>
        <f>IF(OR(R4074 = "PRIYANKA MADAM", R4074 = "DEEPAK", R4074 = "PORTER"),N4074,"")</f>
        <v>45985</v>
      </c>
      <c r="Y4074" s="21">
        <f t="shared" si="427"/>
        <v>0</v>
      </c>
      <c r="Z4074" s="21" t="str">
        <f t="shared" si="428"/>
        <v>Monday</v>
      </c>
      <c r="AA4074" s="21" t="str">
        <f t="shared" si="429"/>
        <v>Monday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v>4074</v>
      </c>
      <c r="B4075" s="21" t="s">
        <v>5821</v>
      </c>
      <c r="C4075" s="30">
        <v>45968</v>
      </c>
      <c r="D4075" s="30">
        <v>45975</v>
      </c>
      <c r="E4075" s="47">
        <v>129</v>
      </c>
      <c r="F4075" s="47">
        <f t="shared" si="424"/>
        <v>11352</v>
      </c>
      <c r="G4075" s="48">
        <f t="shared" si="425"/>
        <v>11352</v>
      </c>
      <c r="H4075" s="21">
        <v>100714</v>
      </c>
      <c r="I4075" s="21" t="s">
        <v>4748</v>
      </c>
      <c r="J4075" s="21">
        <v>1</v>
      </c>
      <c r="K4075" s="21">
        <v>1</v>
      </c>
      <c r="L4075" s="21">
        <f t="shared" si="426"/>
        <v>0</v>
      </c>
      <c r="M4075" s="21" t="s">
        <v>5993</v>
      </c>
      <c r="N4075" s="30">
        <v>45976</v>
      </c>
      <c r="O4075" s="48">
        <v>17238.7</v>
      </c>
      <c r="P4075" s="21" t="s">
        <v>276</v>
      </c>
      <c r="Q4075" s="21">
        <v>58158193520</v>
      </c>
      <c r="R4075" s="21" t="s">
        <v>5913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27"/>
        <v>3</v>
      </c>
      <c r="Z4075" s="21" t="str">
        <f t="shared" si="428"/>
        <v>Saturday</v>
      </c>
      <c r="AA4075" s="21" t="str">
        <f t="shared" si="429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v>4075</v>
      </c>
      <c r="B4076" s="21" t="s">
        <v>5821</v>
      </c>
      <c r="C4076" s="30">
        <v>45968</v>
      </c>
      <c r="D4076" s="30">
        <v>45975</v>
      </c>
      <c r="E4076" s="47">
        <v>129</v>
      </c>
      <c r="F4076" s="47">
        <f t="shared" si="424"/>
        <v>11352</v>
      </c>
      <c r="G4076" s="48">
        <f t="shared" si="425"/>
        <v>11352</v>
      </c>
      <c r="H4076" s="21">
        <v>101224</v>
      </c>
      <c r="I4076" s="21" t="s">
        <v>4749</v>
      </c>
      <c r="J4076" s="21">
        <v>1</v>
      </c>
      <c r="K4076" s="21">
        <v>1</v>
      </c>
      <c r="L4076" s="21">
        <f t="shared" si="426"/>
        <v>0</v>
      </c>
      <c r="M4076" s="21" t="s">
        <v>5993</v>
      </c>
      <c r="N4076" s="30">
        <v>45976</v>
      </c>
      <c r="O4076" s="48">
        <v>17238.7</v>
      </c>
      <c r="P4076" s="21" t="s">
        <v>276</v>
      </c>
      <c r="Q4076" s="21">
        <v>58158193520</v>
      </c>
      <c r="R4076" s="21" t="s">
        <v>5913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27"/>
        <v>3</v>
      </c>
      <c r="Z4076" s="21" t="str">
        <f t="shared" si="428"/>
        <v>Saturday</v>
      </c>
      <c r="AA4076" s="21" t="str">
        <f t="shared" si="429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4076</v>
      </c>
      <c r="B4077" s="21" t="s">
        <v>5821</v>
      </c>
      <c r="C4077" s="30">
        <v>45968</v>
      </c>
      <c r="D4077" s="30">
        <v>45975</v>
      </c>
      <c r="E4077" s="47">
        <v>115.5</v>
      </c>
      <c r="F4077" s="47">
        <f t="shared" si="424"/>
        <v>10164</v>
      </c>
      <c r="G4077" s="48">
        <f t="shared" si="425"/>
        <v>10164</v>
      </c>
      <c r="H4077" s="21">
        <v>101245</v>
      </c>
      <c r="I4077" s="21" t="s">
        <v>4749</v>
      </c>
      <c r="J4077" s="21">
        <v>1</v>
      </c>
      <c r="K4077" s="21">
        <v>1</v>
      </c>
      <c r="L4077" s="21">
        <f t="shared" si="426"/>
        <v>0</v>
      </c>
      <c r="M4077" s="21" t="s">
        <v>5944</v>
      </c>
      <c r="N4077" s="30">
        <v>45978</v>
      </c>
      <c r="O4077" s="48">
        <v>16623.75</v>
      </c>
      <c r="P4077" s="21" t="s">
        <v>5834</v>
      </c>
      <c r="Q4077" s="21" t="s">
        <v>5911</v>
      </c>
      <c r="R4077" s="21" t="s">
        <v>5913</v>
      </c>
      <c r="S4077" s="3">
        <v>4</v>
      </c>
      <c r="T4077" s="37"/>
      <c r="U4077" s="21" t="s">
        <v>18</v>
      </c>
      <c r="V4077" s="21" t="str">
        <f>VLOOKUP(P4077,'Customer List'!B:C,2,)</f>
        <v>ROORKE</v>
      </c>
      <c r="W4077" s="38"/>
      <c r="X4077" s="30">
        <v>45979</v>
      </c>
      <c r="Y4077" s="21">
        <f t="shared" si="427"/>
        <v>1</v>
      </c>
      <c r="Z4077" s="21" t="str">
        <f t="shared" si="428"/>
        <v>Monday</v>
      </c>
      <c r="AA4077" s="21" t="str">
        <f t="shared" si="429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4077</v>
      </c>
      <c r="B4078" s="21" t="s">
        <v>5821</v>
      </c>
      <c r="C4078" s="30">
        <v>45968</v>
      </c>
      <c r="D4078" s="30">
        <v>45975</v>
      </c>
      <c r="E4078" s="47">
        <v>32.4</v>
      </c>
      <c r="F4078" s="47">
        <f t="shared" si="424"/>
        <v>2851.2</v>
      </c>
      <c r="G4078" s="48">
        <f t="shared" si="425"/>
        <v>2851.2</v>
      </c>
      <c r="H4078" s="21">
        <v>101319</v>
      </c>
      <c r="I4078" s="21" t="s">
        <v>5161</v>
      </c>
      <c r="J4078" s="21">
        <v>1</v>
      </c>
      <c r="K4078" s="21">
        <v>1</v>
      </c>
      <c r="L4078" s="21">
        <f t="shared" si="426"/>
        <v>0</v>
      </c>
      <c r="M4078" s="21" t="s">
        <v>5993</v>
      </c>
      <c r="N4078" s="30">
        <v>45976</v>
      </c>
      <c r="O4078" s="48">
        <v>4329.72</v>
      </c>
      <c r="P4078" s="21" t="s">
        <v>276</v>
      </c>
      <c r="Q4078" s="21">
        <v>58158193520</v>
      </c>
      <c r="R4078" s="21" t="s">
        <v>5913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27"/>
        <v>3</v>
      </c>
      <c r="Z4078" s="21" t="str">
        <f t="shared" si="428"/>
        <v>Saturday</v>
      </c>
      <c r="AA4078" s="21" t="str">
        <f t="shared" si="429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4078</v>
      </c>
      <c r="B4079" s="21" t="s">
        <v>5821</v>
      </c>
      <c r="C4079" s="30">
        <v>45968</v>
      </c>
      <c r="D4079" s="30">
        <v>45975</v>
      </c>
      <c r="E4079" s="47">
        <v>144.6</v>
      </c>
      <c r="F4079" s="47">
        <f t="shared" si="424"/>
        <v>12724.8</v>
      </c>
      <c r="G4079" s="48">
        <f t="shared" si="425"/>
        <v>12724.8</v>
      </c>
      <c r="H4079" s="21">
        <v>102045</v>
      </c>
      <c r="I4079" s="21" t="s">
        <v>5162</v>
      </c>
      <c r="J4079" s="21">
        <v>1</v>
      </c>
      <c r="K4079" s="21">
        <v>1</v>
      </c>
      <c r="L4079" s="21">
        <f t="shared" si="426"/>
        <v>0</v>
      </c>
      <c r="M4079" s="21" t="s">
        <v>5993</v>
      </c>
      <c r="N4079" s="30">
        <v>45976</v>
      </c>
      <c r="O4079" s="48">
        <v>19323.38</v>
      </c>
      <c r="P4079" s="21" t="s">
        <v>276</v>
      </c>
      <c r="Q4079" s="21">
        <v>58158193520</v>
      </c>
      <c r="R4079" s="21" t="s">
        <v>5913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27"/>
        <v>3</v>
      </c>
      <c r="Z4079" s="21" t="str">
        <f t="shared" si="428"/>
        <v>Saturday</v>
      </c>
      <c r="AA4079" s="21" t="str">
        <f t="shared" si="429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4079</v>
      </c>
      <c r="B4080" s="21" t="s">
        <v>5821</v>
      </c>
      <c r="C4080" s="30">
        <v>45968</v>
      </c>
      <c r="D4080" s="30">
        <v>45975</v>
      </c>
      <c r="E4080" s="47">
        <v>300.3</v>
      </c>
      <c r="F4080" s="47">
        <f t="shared" si="424"/>
        <v>26426.400000000001</v>
      </c>
      <c r="G4080" s="48">
        <f t="shared" si="425"/>
        <v>26426.400000000001</v>
      </c>
      <c r="H4080" s="21">
        <v>104532</v>
      </c>
      <c r="I4080" s="21" t="s">
        <v>5166</v>
      </c>
      <c r="J4080" s="21">
        <v>1</v>
      </c>
      <c r="K4080" s="21">
        <v>1</v>
      </c>
      <c r="L4080" s="21">
        <f t="shared" si="426"/>
        <v>0</v>
      </c>
      <c r="M4080" s="21" t="s">
        <v>6237</v>
      </c>
      <c r="N4080" s="30">
        <v>45985</v>
      </c>
      <c r="O4080" s="48">
        <v>36679.5</v>
      </c>
      <c r="P4080" s="21" t="s">
        <v>16</v>
      </c>
      <c r="Q4080" s="21" t="s">
        <v>5960</v>
      </c>
      <c r="R4080" s="21" t="s">
        <v>6092</v>
      </c>
      <c r="S4080" s="3">
        <v>4</v>
      </c>
      <c r="T4080" s="37"/>
      <c r="U4080" s="21" t="s">
        <v>18</v>
      </c>
      <c r="V4080" s="21" t="str">
        <f>VLOOKUP(P4080,'Customer List'!B:C,2,)</f>
        <v>Delhi</v>
      </c>
      <c r="W4080" s="38"/>
      <c r="X4080" s="30">
        <f>IF(OR(R4080 = "PRIYANKA MADAM", R4080 = "DEEPAK", R4080 = "PORTER"),N4080,"")</f>
        <v>45985</v>
      </c>
      <c r="Y4080" s="21">
        <f t="shared" si="427"/>
        <v>0</v>
      </c>
      <c r="Z4080" s="21" t="str">
        <f t="shared" si="428"/>
        <v>Monday</v>
      </c>
      <c r="AA4080" s="21" t="str">
        <f t="shared" si="429"/>
        <v>Monday</v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x14ac:dyDescent="0.25">
      <c r="A4081" s="21">
        <v>4080</v>
      </c>
      <c r="B4081" s="21" t="s">
        <v>5821</v>
      </c>
      <c r="C4081" s="30">
        <v>45968</v>
      </c>
      <c r="D4081" s="30">
        <v>45975</v>
      </c>
      <c r="E4081" s="47">
        <v>158.4</v>
      </c>
      <c r="F4081" s="47">
        <f t="shared" si="424"/>
        <v>13939.2</v>
      </c>
      <c r="G4081" s="48">
        <f t="shared" si="425"/>
        <v>13939.2</v>
      </c>
      <c r="H4081" s="21">
        <v>104714</v>
      </c>
      <c r="I4081" s="21" t="s">
        <v>4752</v>
      </c>
      <c r="J4081" s="21">
        <v>1</v>
      </c>
      <c r="K4081" s="21">
        <v>1</v>
      </c>
      <c r="L4081" s="21">
        <f t="shared" si="426"/>
        <v>0</v>
      </c>
      <c r="M4081" s="21" t="s">
        <v>5993</v>
      </c>
      <c r="N4081" s="30">
        <v>45976</v>
      </c>
      <c r="O4081" s="48">
        <v>21167.52</v>
      </c>
      <c r="P4081" s="21" t="s">
        <v>276</v>
      </c>
      <c r="Q4081" s="21">
        <v>58158193520</v>
      </c>
      <c r="R4081" s="21" t="s">
        <v>5913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27"/>
        <v>3</v>
      </c>
      <c r="Z4081" s="21" t="str">
        <f t="shared" si="428"/>
        <v>Saturday</v>
      </c>
      <c r="AA4081" s="21" t="str">
        <f t="shared" si="429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4081</v>
      </c>
      <c r="B4082" s="21" t="s">
        <v>5821</v>
      </c>
      <c r="C4082" s="30">
        <v>45968</v>
      </c>
      <c r="D4082" s="30">
        <v>45975</v>
      </c>
      <c r="E4082" s="47">
        <v>168</v>
      </c>
      <c r="F4082" s="47">
        <f t="shared" si="424"/>
        <v>14784</v>
      </c>
      <c r="G4082" s="48">
        <f t="shared" si="425"/>
        <v>14784</v>
      </c>
      <c r="H4082" s="21">
        <v>105006</v>
      </c>
      <c r="I4082" s="21" t="s">
        <v>4753</v>
      </c>
      <c r="J4082" s="21">
        <v>1</v>
      </c>
      <c r="K4082" s="21">
        <v>1</v>
      </c>
      <c r="L4082" s="21">
        <f t="shared" si="426"/>
        <v>0</v>
      </c>
      <c r="M4082" s="21" t="s">
        <v>5993</v>
      </c>
      <c r="N4082" s="30">
        <v>45976</v>
      </c>
      <c r="O4082" s="48">
        <v>22450.400000000001</v>
      </c>
      <c r="P4082" s="21" t="s">
        <v>276</v>
      </c>
      <c r="Q4082" s="21">
        <v>58158193520</v>
      </c>
      <c r="R4082" s="21" t="s">
        <v>5913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27"/>
        <v>3</v>
      </c>
      <c r="Z4082" s="21" t="str">
        <f t="shared" si="428"/>
        <v>Saturday</v>
      </c>
      <c r="AA4082" s="21" t="str">
        <f t="shared" si="429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4082</v>
      </c>
      <c r="B4083" s="21" t="s">
        <v>5821</v>
      </c>
      <c r="C4083" s="30">
        <v>45968</v>
      </c>
      <c r="D4083" s="30">
        <v>45975</v>
      </c>
      <c r="E4083" s="47">
        <v>186.6</v>
      </c>
      <c r="F4083" s="47">
        <f t="shared" si="424"/>
        <v>16420.8</v>
      </c>
      <c r="G4083" s="48">
        <f t="shared" si="425"/>
        <v>16420.8</v>
      </c>
      <c r="H4083" s="21">
        <v>116122</v>
      </c>
      <c r="I4083" s="21" t="s">
        <v>5822</v>
      </c>
      <c r="J4083" s="21">
        <v>1</v>
      </c>
      <c r="K4083" s="21">
        <v>1</v>
      </c>
      <c r="L4083" s="21">
        <f t="shared" si="426"/>
        <v>0</v>
      </c>
      <c r="M4083" s="21" t="s">
        <v>6236</v>
      </c>
      <c r="N4083" s="30">
        <v>45985</v>
      </c>
      <c r="O4083" s="48">
        <v>26590.5</v>
      </c>
      <c r="P4083" s="21" t="s">
        <v>16</v>
      </c>
      <c r="Q4083" s="21" t="s">
        <v>5960</v>
      </c>
      <c r="R4083" s="21" t="s">
        <v>6092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>
        <f t="shared" ref="X4083:X4084" si="432">IF(OR(R4083 = "PRIYANKA MADAM", R4083 = "DEEPAK", R4083 = "PORTER"),N4083,"")</f>
        <v>45985</v>
      </c>
      <c r="Y4083" s="21">
        <f t="shared" si="427"/>
        <v>0</v>
      </c>
      <c r="Z4083" s="21" t="str">
        <f t="shared" si="428"/>
        <v>Monday</v>
      </c>
      <c r="AA4083" s="21" t="str">
        <f t="shared" si="429"/>
        <v>Monday</v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4083</v>
      </c>
      <c r="B4084" s="21" t="s">
        <v>5821</v>
      </c>
      <c r="C4084" s="30">
        <v>45968</v>
      </c>
      <c r="D4084" s="30">
        <v>45975</v>
      </c>
      <c r="E4084" s="47">
        <v>84.6</v>
      </c>
      <c r="F4084" s="47">
        <f t="shared" si="424"/>
        <v>7444.7999999999993</v>
      </c>
      <c r="G4084" s="48">
        <f t="shared" si="425"/>
        <v>7444.7999999999993</v>
      </c>
      <c r="H4084" s="21">
        <v>116415</v>
      </c>
      <c r="I4084" s="21" t="s">
        <v>5823</v>
      </c>
      <c r="J4084" s="21">
        <v>1</v>
      </c>
      <c r="K4084" s="21">
        <v>1</v>
      </c>
      <c r="L4084" s="21">
        <f t="shared" si="426"/>
        <v>0</v>
      </c>
      <c r="M4084" s="21" t="s">
        <v>6119</v>
      </c>
      <c r="N4084" s="30">
        <v>45986</v>
      </c>
      <c r="O4084" s="48">
        <v>12055.5</v>
      </c>
      <c r="P4084" s="21" t="s">
        <v>42</v>
      </c>
      <c r="Q4084" s="21" t="s">
        <v>5960</v>
      </c>
      <c r="R4084" s="21" t="s">
        <v>6092</v>
      </c>
      <c r="S4084" s="3">
        <v>4</v>
      </c>
      <c r="T4084" s="37"/>
      <c r="U4084" s="21" t="s">
        <v>18</v>
      </c>
      <c r="V4084" s="21" t="str">
        <f>VLOOKUP(P4084,'Customer List'!B:C,2,)</f>
        <v>Faridabad</v>
      </c>
      <c r="W4084" s="38"/>
      <c r="X4084" s="30">
        <f t="shared" si="432"/>
        <v>45986</v>
      </c>
      <c r="Y4084" s="21">
        <f t="shared" si="427"/>
        <v>0</v>
      </c>
      <c r="Z4084" s="21" t="str">
        <f t="shared" si="428"/>
        <v>Tuesday</v>
      </c>
      <c r="AA4084" s="21" t="str">
        <f t="shared" si="429"/>
        <v>Tuesday</v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4084</v>
      </c>
      <c r="B4085" s="21" t="s">
        <v>5821</v>
      </c>
      <c r="C4085" s="30">
        <v>45968</v>
      </c>
      <c r="D4085" s="30">
        <v>45975</v>
      </c>
      <c r="E4085" s="47">
        <v>175.2</v>
      </c>
      <c r="F4085" s="47">
        <f t="shared" si="424"/>
        <v>15417.599999999999</v>
      </c>
      <c r="G4085" s="48">
        <f t="shared" si="425"/>
        <v>15417.599999999999</v>
      </c>
      <c r="H4085" s="21">
        <v>117316</v>
      </c>
      <c r="I4085" s="21" t="s">
        <v>4759</v>
      </c>
      <c r="J4085" s="21">
        <v>1</v>
      </c>
      <c r="K4085" s="21">
        <v>1</v>
      </c>
      <c r="L4085" s="21">
        <f t="shared" si="426"/>
        <v>0</v>
      </c>
      <c r="M4085" s="21" t="s">
        <v>5993</v>
      </c>
      <c r="N4085" s="30">
        <v>45976</v>
      </c>
      <c r="O4085" s="48">
        <v>23412.560000000001</v>
      </c>
      <c r="P4085" s="21" t="s">
        <v>276</v>
      </c>
      <c r="Q4085" s="21">
        <v>58158193520</v>
      </c>
      <c r="R4085" s="21" t="s">
        <v>5913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27"/>
        <v>3</v>
      </c>
      <c r="Z4085" s="21" t="str">
        <f t="shared" si="428"/>
        <v>Saturday</v>
      </c>
      <c r="AA4085" s="21" t="str">
        <f t="shared" si="429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4085</v>
      </c>
      <c r="B4086" s="21" t="s">
        <v>5821</v>
      </c>
      <c r="C4086" s="30">
        <v>45968</v>
      </c>
      <c r="D4086" s="30">
        <v>45975</v>
      </c>
      <c r="E4086" s="47">
        <v>165.6</v>
      </c>
      <c r="F4086" s="47">
        <f t="shared" si="424"/>
        <v>14572.8</v>
      </c>
      <c r="G4086" s="48">
        <f t="shared" si="425"/>
        <v>14572.8</v>
      </c>
      <c r="H4086" s="21">
        <v>121626</v>
      </c>
      <c r="I4086" s="21" t="s">
        <v>5824</v>
      </c>
      <c r="J4086" s="21">
        <v>1</v>
      </c>
      <c r="K4086" s="21">
        <v>1</v>
      </c>
      <c r="L4086" s="21">
        <f t="shared" si="426"/>
        <v>0</v>
      </c>
      <c r="M4086" s="21" t="s">
        <v>5993</v>
      </c>
      <c r="N4086" s="30">
        <v>45976</v>
      </c>
      <c r="O4086" s="48">
        <v>22129.68</v>
      </c>
      <c r="P4086" s="21" t="s">
        <v>276</v>
      </c>
      <c r="Q4086" s="21">
        <v>58158193520</v>
      </c>
      <c r="R4086" s="21" t="s">
        <v>5913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27"/>
        <v>3</v>
      </c>
      <c r="Z4086" s="21" t="str">
        <f t="shared" si="428"/>
        <v>Saturday</v>
      </c>
      <c r="AA4086" s="21" t="str">
        <f t="shared" si="429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4086</v>
      </c>
      <c r="B4087" s="21" t="s">
        <v>5821</v>
      </c>
      <c r="C4087" s="30">
        <v>45968</v>
      </c>
      <c r="D4087" s="30">
        <v>45975</v>
      </c>
      <c r="E4087" s="47">
        <v>177.1</v>
      </c>
      <c r="F4087" s="47">
        <f t="shared" si="424"/>
        <v>15584.8</v>
      </c>
      <c r="G4087" s="48">
        <f t="shared" si="425"/>
        <v>15584.8</v>
      </c>
      <c r="H4087" s="21">
        <v>123137</v>
      </c>
      <c r="I4087" s="21" t="s">
        <v>4761</v>
      </c>
      <c r="J4087" s="21">
        <v>1</v>
      </c>
      <c r="K4087" s="21">
        <v>1</v>
      </c>
      <c r="L4087" s="21">
        <f t="shared" si="426"/>
        <v>0</v>
      </c>
      <c r="M4087" s="21" t="s">
        <v>6237</v>
      </c>
      <c r="N4087" s="30">
        <v>45985</v>
      </c>
      <c r="O4087" s="48">
        <v>21631.5</v>
      </c>
      <c r="P4087" s="21" t="s">
        <v>16</v>
      </c>
      <c r="Q4087" s="21" t="s">
        <v>5960</v>
      </c>
      <c r="R4087" s="21" t="s">
        <v>6092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>
        <f t="shared" ref="X4087:X4089" si="433">IF(OR(R4087 = "PRIYANKA MADAM", R4087 = "DEEPAK", R4087 = "PORTER"),N4087,"")</f>
        <v>45985</v>
      </c>
      <c r="Y4087" s="21">
        <f t="shared" si="427"/>
        <v>0</v>
      </c>
      <c r="Z4087" s="21" t="str">
        <f t="shared" si="428"/>
        <v>Monday</v>
      </c>
      <c r="AA4087" s="21" t="str">
        <f t="shared" si="429"/>
        <v>Monday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4087</v>
      </c>
      <c r="B4088" s="21" t="s">
        <v>5821</v>
      </c>
      <c r="C4088" s="30">
        <v>45968</v>
      </c>
      <c r="D4088" s="30">
        <v>45975</v>
      </c>
      <c r="E4088" s="47">
        <v>148.80000000000001</v>
      </c>
      <c r="F4088" s="47">
        <f t="shared" si="424"/>
        <v>13094.400000000001</v>
      </c>
      <c r="G4088" s="48">
        <f t="shared" si="425"/>
        <v>13094.400000000001</v>
      </c>
      <c r="H4088" s="21">
        <v>127622</v>
      </c>
      <c r="I4088" s="21" t="s">
        <v>5172</v>
      </c>
      <c r="J4088" s="21">
        <v>1</v>
      </c>
      <c r="K4088" s="21">
        <v>1</v>
      </c>
      <c r="L4088" s="21">
        <f t="shared" si="426"/>
        <v>0</v>
      </c>
      <c r="M4088" s="21" t="s">
        <v>6236</v>
      </c>
      <c r="N4088" s="30">
        <v>45985</v>
      </c>
      <c r="O4088" s="48">
        <v>21204</v>
      </c>
      <c r="P4088" s="21" t="s">
        <v>16</v>
      </c>
      <c r="Q4088" s="21" t="s">
        <v>5960</v>
      </c>
      <c r="R4088" s="21" t="s">
        <v>6092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>
        <f t="shared" si="433"/>
        <v>45985</v>
      </c>
      <c r="Y4088" s="21">
        <f t="shared" si="427"/>
        <v>0</v>
      </c>
      <c r="Z4088" s="21" t="str">
        <f t="shared" si="428"/>
        <v>Monday</v>
      </c>
      <c r="AA4088" s="21" t="str">
        <f t="shared" si="429"/>
        <v>Monday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4088</v>
      </c>
      <c r="B4089" s="21" t="s">
        <v>5821</v>
      </c>
      <c r="C4089" s="30">
        <v>45968</v>
      </c>
      <c r="D4089" s="30">
        <v>45975</v>
      </c>
      <c r="E4089" s="47">
        <v>225</v>
      </c>
      <c r="F4089" s="47">
        <f t="shared" si="424"/>
        <v>19800</v>
      </c>
      <c r="G4089" s="48">
        <f t="shared" si="425"/>
        <v>19800</v>
      </c>
      <c r="H4089" s="21">
        <v>146528</v>
      </c>
      <c r="I4089" s="21" t="s">
        <v>5825</v>
      </c>
      <c r="J4089" s="21">
        <v>1</v>
      </c>
      <c r="K4089" s="21">
        <v>1</v>
      </c>
      <c r="L4089" s="21">
        <f t="shared" si="426"/>
        <v>0</v>
      </c>
      <c r="M4089" s="21" t="s">
        <v>6236</v>
      </c>
      <c r="N4089" s="30">
        <v>45985</v>
      </c>
      <c r="O4089" s="48">
        <v>32062.5</v>
      </c>
      <c r="P4089" s="21" t="s">
        <v>16</v>
      </c>
      <c r="Q4089" s="21" t="s">
        <v>5960</v>
      </c>
      <c r="R4089" s="21" t="s">
        <v>6092</v>
      </c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>
        <f t="shared" si="433"/>
        <v>45985</v>
      </c>
      <c r="Y4089" s="21">
        <f t="shared" si="427"/>
        <v>0</v>
      </c>
      <c r="Z4089" s="21" t="str">
        <f t="shared" si="428"/>
        <v>Monday</v>
      </c>
      <c r="AA4089" s="21" t="str">
        <f t="shared" si="429"/>
        <v>Monday</v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x14ac:dyDescent="0.25">
      <c r="A4090" s="21">
        <v>4089</v>
      </c>
      <c r="B4090" s="21" t="s">
        <v>5821</v>
      </c>
      <c r="C4090" s="30">
        <v>45968</v>
      </c>
      <c r="D4090" s="30">
        <v>45975</v>
      </c>
      <c r="E4090" s="47">
        <v>126.6</v>
      </c>
      <c r="F4090" s="47">
        <f t="shared" si="424"/>
        <v>11140.8</v>
      </c>
      <c r="G4090" s="48">
        <f t="shared" si="425"/>
        <v>11140.8</v>
      </c>
      <c r="H4090" s="21">
        <v>157614</v>
      </c>
      <c r="I4090" s="21" t="s">
        <v>5826</v>
      </c>
      <c r="J4090" s="21">
        <v>1</v>
      </c>
      <c r="K4090" s="21">
        <v>1</v>
      </c>
      <c r="L4090" s="21">
        <f t="shared" si="426"/>
        <v>0</v>
      </c>
      <c r="M4090" s="21" t="s">
        <v>5993</v>
      </c>
      <c r="N4090" s="30">
        <v>45976</v>
      </c>
      <c r="O4090" s="48">
        <v>16917.98</v>
      </c>
      <c r="P4090" s="21" t="s">
        <v>276</v>
      </c>
      <c r="Q4090" s="21">
        <v>58158193520</v>
      </c>
      <c r="R4090" s="21" t="s">
        <v>5913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27"/>
        <v>3</v>
      </c>
      <c r="Z4090" s="21" t="str">
        <f t="shared" si="428"/>
        <v>Saturday</v>
      </c>
      <c r="AA4090" s="21" t="str">
        <f t="shared" si="429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x14ac:dyDescent="0.25">
      <c r="A4091" s="21">
        <v>4090</v>
      </c>
      <c r="B4091" s="21" t="s">
        <v>5821</v>
      </c>
      <c r="C4091" s="30">
        <v>45968</v>
      </c>
      <c r="D4091" s="30">
        <v>45975</v>
      </c>
      <c r="E4091" s="47">
        <v>26.4</v>
      </c>
      <c r="F4091" s="47">
        <f t="shared" si="424"/>
        <v>2323.1999999999998</v>
      </c>
      <c r="G4091" s="48">
        <f t="shared" si="425"/>
        <v>2323.1999999999998</v>
      </c>
      <c r="H4091" s="21">
        <v>300402</v>
      </c>
      <c r="I4091" s="21" t="s">
        <v>4768</v>
      </c>
      <c r="J4091" s="21">
        <v>1</v>
      </c>
      <c r="K4091" s="21">
        <v>1</v>
      </c>
      <c r="L4091" s="21">
        <f t="shared" si="426"/>
        <v>0</v>
      </c>
      <c r="M4091" s="21" t="s">
        <v>6241</v>
      </c>
      <c r="N4091" s="30">
        <v>45987</v>
      </c>
      <c r="O4091" s="48">
        <v>5456</v>
      </c>
      <c r="P4091" s="21" t="s">
        <v>5206</v>
      </c>
      <c r="Q4091" s="21" t="s">
        <v>5960</v>
      </c>
      <c r="R4091" s="21" t="s">
        <v>847</v>
      </c>
      <c r="S4091" s="3">
        <v>4</v>
      </c>
      <c r="T4091" s="37"/>
      <c r="U4091" s="21" t="s">
        <v>18</v>
      </c>
      <c r="V4091" s="21" t="str">
        <f>VLOOKUP(P4091,'Customer List'!B:C,2,)</f>
        <v>Sonipat</v>
      </c>
      <c r="W4091" s="38"/>
      <c r="X4091" s="30">
        <f>IF(OR(R4091 = "PRIYANKA MADAM", R4091 = "DEEPAK", R4091 = "PORTER"),N4091,"")</f>
        <v>45987</v>
      </c>
      <c r="Y4091" s="21">
        <f t="shared" si="427"/>
        <v>0</v>
      </c>
      <c r="Z4091" s="21" t="str">
        <f t="shared" si="428"/>
        <v>Wednesday</v>
      </c>
      <c r="AA4091" s="21" t="str">
        <f t="shared" si="429"/>
        <v>Wednesday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4091</v>
      </c>
      <c r="B4092" s="21" t="s">
        <v>5821</v>
      </c>
      <c r="C4092" s="30">
        <v>45968</v>
      </c>
      <c r="D4092" s="30">
        <v>45975</v>
      </c>
      <c r="E4092" s="47">
        <v>159</v>
      </c>
      <c r="F4092" s="47">
        <f t="shared" si="424"/>
        <v>13992</v>
      </c>
      <c r="G4092" s="48">
        <f t="shared" si="425"/>
        <v>41976</v>
      </c>
      <c r="H4092" s="21">
        <v>300920</v>
      </c>
      <c r="I4092" s="21" t="s">
        <v>4769</v>
      </c>
      <c r="J4092" s="21">
        <v>3</v>
      </c>
      <c r="K4092" s="21">
        <v>3</v>
      </c>
      <c r="L4092" s="21">
        <f t="shared" si="426"/>
        <v>0</v>
      </c>
      <c r="M4092" s="21" t="s">
        <v>5946</v>
      </c>
      <c r="N4092" s="30">
        <v>45978</v>
      </c>
      <c r="O4092" s="48">
        <v>86256.6</v>
      </c>
      <c r="P4092" s="21" t="s">
        <v>891</v>
      </c>
      <c r="Q4092" s="21">
        <v>58158248643</v>
      </c>
      <c r="R4092" s="21" t="s">
        <v>5913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 t="shared" si="427"/>
        <v>1</v>
      </c>
      <c r="Z4092" s="21" t="str">
        <f t="shared" si="428"/>
        <v>Monday</v>
      </c>
      <c r="AA4092" s="21" t="str">
        <f t="shared" si="429"/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x14ac:dyDescent="0.25">
      <c r="A4093" s="21">
        <v>4092</v>
      </c>
      <c r="B4093" s="21" t="s">
        <v>5821</v>
      </c>
      <c r="C4093" s="30">
        <v>45968</v>
      </c>
      <c r="D4093" s="30">
        <v>45975</v>
      </c>
      <c r="E4093" s="47">
        <v>69.599999999999994</v>
      </c>
      <c r="F4093" s="47">
        <f t="shared" si="424"/>
        <v>6124.7999999999993</v>
      </c>
      <c r="G4093" s="48">
        <f t="shared" si="425"/>
        <v>6124.7999999999993</v>
      </c>
      <c r="H4093" s="21">
        <v>301804</v>
      </c>
      <c r="I4093" s="21" t="s">
        <v>5179</v>
      </c>
      <c r="J4093" s="21">
        <v>1</v>
      </c>
      <c r="K4093" s="21"/>
      <c r="L4093" s="21">
        <f t="shared" si="426"/>
        <v>1</v>
      </c>
      <c r="M4093" s="21"/>
      <c r="N4093" s="30"/>
      <c r="O4093" s="48"/>
      <c r="P4093" s="21" t="s">
        <v>625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637</v>
      </c>
      <c r="X4093" s="30" t="str">
        <f t="shared" ref="X4093:X4094" si="434">IF(OR(R4093 = "PRIYANKA MADAM", R4093 = "DEEPAK", R4093 = "PORTER"),N4093,"")</f>
        <v/>
      </c>
      <c r="Y4093" s="21" t="str">
        <f t="shared" si="427"/>
        <v/>
      </c>
      <c r="Z4093" s="21" t="str">
        <f t="shared" si="428"/>
        <v/>
      </c>
      <c r="AA4093" s="21" t="str">
        <f t="shared" si="429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v>4093</v>
      </c>
      <c r="B4094" s="21" t="s">
        <v>5821</v>
      </c>
      <c r="C4094" s="30">
        <v>45968</v>
      </c>
      <c r="D4094" s="30">
        <v>45975</v>
      </c>
      <c r="E4094" s="47">
        <v>63</v>
      </c>
      <c r="F4094" s="47">
        <f t="shared" si="424"/>
        <v>5544</v>
      </c>
      <c r="G4094" s="48">
        <f t="shared" si="425"/>
        <v>5544</v>
      </c>
      <c r="H4094" s="21">
        <v>302212</v>
      </c>
      <c r="I4094" s="21" t="s">
        <v>4770</v>
      </c>
      <c r="J4094" s="21">
        <v>1</v>
      </c>
      <c r="K4094" s="21">
        <v>1</v>
      </c>
      <c r="L4094" s="21">
        <f t="shared" si="426"/>
        <v>0</v>
      </c>
      <c r="M4094" s="21" t="s">
        <v>6243</v>
      </c>
      <c r="N4094" s="30">
        <v>45985</v>
      </c>
      <c r="O4094" s="48">
        <v>15461.25</v>
      </c>
      <c r="P4094" s="21" t="s">
        <v>30</v>
      </c>
      <c r="Q4094" s="21" t="s">
        <v>5960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>
        <f t="shared" si="434"/>
        <v>45985</v>
      </c>
      <c r="Y4094" s="21">
        <f t="shared" si="427"/>
        <v>0</v>
      </c>
      <c r="Z4094" s="21" t="str">
        <f t="shared" si="428"/>
        <v>Monday</v>
      </c>
      <c r="AA4094" s="21" t="str">
        <f t="shared" si="429"/>
        <v>Monday</v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4094</v>
      </c>
      <c r="B4095" s="21" t="s">
        <v>5821</v>
      </c>
      <c r="C4095" s="30">
        <v>45968</v>
      </c>
      <c r="D4095" s="30">
        <v>45975</v>
      </c>
      <c r="E4095" s="47">
        <v>175.20000000000002</v>
      </c>
      <c r="F4095" s="47">
        <f t="shared" si="424"/>
        <v>15417.600000000002</v>
      </c>
      <c r="G4095" s="48">
        <f t="shared" si="425"/>
        <v>46252.800000000003</v>
      </c>
      <c r="H4095" s="21">
        <v>302216</v>
      </c>
      <c r="I4095" s="21" t="s">
        <v>4770</v>
      </c>
      <c r="J4095" s="21">
        <v>3</v>
      </c>
      <c r="K4095" s="21">
        <v>3</v>
      </c>
      <c r="L4095" s="21">
        <f t="shared" si="426"/>
        <v>0</v>
      </c>
      <c r="M4095" s="21" t="s">
        <v>5946</v>
      </c>
      <c r="N4095" s="30">
        <v>45978</v>
      </c>
      <c r="O4095" s="48">
        <v>95046</v>
      </c>
      <c r="P4095" s="21" t="s">
        <v>891</v>
      </c>
      <c r="Q4095" s="21">
        <v>58158248643</v>
      </c>
      <c r="R4095" s="21" t="s">
        <v>5913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27"/>
        <v>1</v>
      </c>
      <c r="Z4095" s="21" t="str">
        <f t="shared" si="428"/>
        <v>Monday</v>
      </c>
      <c r="AA4095" s="21" t="str">
        <f t="shared" si="429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v>4095</v>
      </c>
      <c r="B4096" s="21" t="s">
        <v>5821</v>
      </c>
      <c r="C4096" s="30">
        <v>45968</v>
      </c>
      <c r="D4096" s="30">
        <v>45975</v>
      </c>
      <c r="E4096" s="47">
        <v>89.4</v>
      </c>
      <c r="F4096" s="47">
        <f t="shared" si="424"/>
        <v>7867.2000000000007</v>
      </c>
      <c r="G4096" s="48">
        <f t="shared" si="425"/>
        <v>7867.2000000000007</v>
      </c>
      <c r="H4096" s="21">
        <v>302306</v>
      </c>
      <c r="I4096" s="21" t="s">
        <v>5376</v>
      </c>
      <c r="J4096" s="21">
        <v>1</v>
      </c>
      <c r="K4096" s="21">
        <v>1</v>
      </c>
      <c r="L4096" s="21">
        <f t="shared" si="426"/>
        <v>0</v>
      </c>
      <c r="M4096" s="21" t="s">
        <v>6243</v>
      </c>
      <c r="N4096" s="30">
        <v>45985</v>
      </c>
      <c r="O4096" s="48">
        <v>21940.25</v>
      </c>
      <c r="P4096" s="21" t="s">
        <v>30</v>
      </c>
      <c r="Q4096" s="21" t="s">
        <v>5960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/>
      <c r="X4096" s="30">
        <f>IF(OR(R4096 = "PRIYANKA MADAM", R4096 = "DEEPAK", R4096 = "PORTER"),N4096,"")</f>
        <v>45985</v>
      </c>
      <c r="Y4096" s="21">
        <f t="shared" si="427"/>
        <v>0</v>
      </c>
      <c r="Z4096" s="21" t="str">
        <f t="shared" si="428"/>
        <v>Monday</v>
      </c>
      <c r="AA4096" s="21" t="str">
        <f t="shared" si="429"/>
        <v>Monday</v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x14ac:dyDescent="0.25">
      <c r="A4097" s="21">
        <v>4096</v>
      </c>
      <c r="B4097" s="21" t="s">
        <v>5821</v>
      </c>
      <c r="C4097" s="30">
        <v>45968</v>
      </c>
      <c r="D4097" s="30">
        <v>45975</v>
      </c>
      <c r="E4097" s="47">
        <v>165.9</v>
      </c>
      <c r="F4097" s="47">
        <f t="shared" si="424"/>
        <v>14599.2</v>
      </c>
      <c r="G4097" s="48">
        <f t="shared" si="425"/>
        <v>14599.2</v>
      </c>
      <c r="H4097" s="21">
        <v>302633</v>
      </c>
      <c r="I4097" s="21" t="s">
        <v>5377</v>
      </c>
      <c r="J4097" s="21">
        <v>1</v>
      </c>
      <c r="K4097" s="21">
        <v>1</v>
      </c>
      <c r="L4097" s="21">
        <f t="shared" si="426"/>
        <v>0</v>
      </c>
      <c r="M4097" s="21" t="s">
        <v>5990</v>
      </c>
      <c r="N4097" s="30">
        <v>45976</v>
      </c>
      <c r="O4097" s="48">
        <v>25714.5</v>
      </c>
      <c r="P4097" s="21" t="s">
        <v>302</v>
      </c>
      <c r="Q4097" s="21">
        <v>58158192363</v>
      </c>
      <c r="R4097" s="21" t="s">
        <v>5913</v>
      </c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>
        <v>45979</v>
      </c>
      <c r="Y4097" s="21">
        <f t="shared" si="427"/>
        <v>3</v>
      </c>
      <c r="Z4097" s="21" t="str">
        <f t="shared" si="428"/>
        <v>Saturday</v>
      </c>
      <c r="AA4097" s="21" t="str">
        <f t="shared" si="429"/>
        <v>Tuesday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x14ac:dyDescent="0.25">
      <c r="A4098" s="21">
        <v>4097</v>
      </c>
      <c r="B4098" s="21" t="s">
        <v>5821</v>
      </c>
      <c r="C4098" s="30">
        <v>45968</v>
      </c>
      <c r="D4098" s="30">
        <v>45975</v>
      </c>
      <c r="E4098" s="47">
        <v>63</v>
      </c>
      <c r="F4098" s="47">
        <f t="shared" si="424"/>
        <v>5544</v>
      </c>
      <c r="G4098" s="48">
        <f t="shared" si="425"/>
        <v>5544</v>
      </c>
      <c r="H4098" s="21">
        <v>304108</v>
      </c>
      <c r="I4098" s="21" t="s">
        <v>4775</v>
      </c>
      <c r="J4098" s="21">
        <v>1</v>
      </c>
      <c r="K4098" s="21">
        <v>1</v>
      </c>
      <c r="L4098" s="21">
        <f t="shared" si="426"/>
        <v>0</v>
      </c>
      <c r="M4098" s="21" t="s">
        <v>6243</v>
      </c>
      <c r="N4098" s="30">
        <v>45985</v>
      </c>
      <c r="O4098" s="48">
        <v>15461.25</v>
      </c>
      <c r="P4098" s="21" t="s">
        <v>30</v>
      </c>
      <c r="Q4098" s="21" t="s">
        <v>5960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>
        <f t="shared" ref="X4098:X4099" si="435">IF(OR(R4098 = "PRIYANKA MADAM", R4098 = "DEEPAK", R4098 = "PORTER"),N4098,"")</f>
        <v>45985</v>
      </c>
      <c r="Y4098" s="21">
        <f t="shared" si="427"/>
        <v>0</v>
      </c>
      <c r="Z4098" s="21" t="str">
        <f t="shared" si="428"/>
        <v>Monday</v>
      </c>
      <c r="AA4098" s="21" t="str">
        <f t="shared" si="429"/>
        <v>Monday</v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x14ac:dyDescent="0.25">
      <c r="A4099" s="21">
        <v>4098</v>
      </c>
      <c r="B4099" s="21" t="s">
        <v>5821</v>
      </c>
      <c r="C4099" s="30">
        <v>45968</v>
      </c>
      <c r="D4099" s="30">
        <v>45975</v>
      </c>
      <c r="E4099" s="47">
        <v>289.10000000000002</v>
      </c>
      <c r="F4099" s="47">
        <f t="shared" si="424"/>
        <v>25440.800000000003</v>
      </c>
      <c r="G4099" s="48">
        <f t="shared" si="425"/>
        <v>25440.800000000003</v>
      </c>
      <c r="H4099" s="21">
        <v>305238</v>
      </c>
      <c r="I4099" s="21" t="s">
        <v>5398</v>
      </c>
      <c r="J4099" s="21">
        <v>1</v>
      </c>
      <c r="K4099" s="21">
        <v>1</v>
      </c>
      <c r="L4099" s="21">
        <f t="shared" si="426"/>
        <v>0</v>
      </c>
      <c r="M4099" s="21" t="s">
        <v>6237</v>
      </c>
      <c r="N4099" s="30">
        <v>45985</v>
      </c>
      <c r="O4099" s="48">
        <v>35311.5</v>
      </c>
      <c r="P4099" s="21" t="s">
        <v>16</v>
      </c>
      <c r="Q4099" s="21" t="s">
        <v>5960</v>
      </c>
      <c r="R4099" s="21" t="s">
        <v>6092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>
        <f t="shared" si="435"/>
        <v>45985</v>
      </c>
      <c r="Y4099" s="21">
        <f t="shared" si="427"/>
        <v>0</v>
      </c>
      <c r="Z4099" s="21" t="str">
        <f t="shared" si="428"/>
        <v>Monday</v>
      </c>
      <c r="AA4099" s="21" t="str">
        <f t="shared" si="429"/>
        <v>Monday</v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x14ac:dyDescent="0.25">
      <c r="A4100" s="21">
        <v>4099</v>
      </c>
      <c r="B4100" s="21" t="s">
        <v>5821</v>
      </c>
      <c r="C4100" s="30">
        <v>45968</v>
      </c>
      <c r="D4100" s="30">
        <v>45975</v>
      </c>
      <c r="E4100" s="47">
        <v>193.8</v>
      </c>
      <c r="F4100" s="47">
        <f t="shared" ref="F4100:F4163" si="436">IF(AB4100="DOLLAR",E4100*88,E4100)</f>
        <v>17054.400000000001</v>
      </c>
      <c r="G4100" s="48">
        <f t="shared" ref="G4100:G4163" si="437">F4100*J4100</f>
        <v>34108.800000000003</v>
      </c>
      <c r="H4100" s="21">
        <v>305636</v>
      </c>
      <c r="I4100" s="21" t="s">
        <v>5064</v>
      </c>
      <c r="J4100" s="21">
        <v>2</v>
      </c>
      <c r="K4100" s="21">
        <v>2</v>
      </c>
      <c r="L4100" s="21">
        <f t="shared" ref="L4100:L4163" si="438">J4100-K4100</f>
        <v>0</v>
      </c>
      <c r="M4100" s="21" t="s">
        <v>5975</v>
      </c>
      <c r="N4100" s="30">
        <v>45976</v>
      </c>
      <c r="O4100" s="48">
        <v>60078</v>
      </c>
      <c r="P4100" s="21" t="s">
        <v>2046</v>
      </c>
      <c r="Q4100" s="21">
        <v>58158206610</v>
      </c>
      <c r="R4100" s="21" t="s">
        <v>5913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45978</v>
      </c>
      <c r="Y4100" s="21">
        <f t="shared" ref="Y4100:Y4163" si="439">IF(X4100="", "", X4100-N4100)</f>
        <v>2</v>
      </c>
      <c r="Z4100" s="21" t="str">
        <f t="shared" ref="Z4100:Z4163" si="440">IF(N4100="", "", TEXT(N4100, "dddd"))</f>
        <v>Saturday</v>
      </c>
      <c r="AA4100" s="21" t="str">
        <f t="shared" ref="AA4100:AA4163" si="441">IF(X4100="", "", TEXT(X4100, "dddd"))</f>
        <v>Monday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4100</v>
      </c>
      <c r="B4101" s="21" t="s">
        <v>5821</v>
      </c>
      <c r="C4101" s="30">
        <v>45968</v>
      </c>
      <c r="D4101" s="30">
        <v>45975</v>
      </c>
      <c r="E4101" s="47">
        <v>304.5</v>
      </c>
      <c r="F4101" s="47">
        <f t="shared" si="436"/>
        <v>26796</v>
      </c>
      <c r="G4101" s="48">
        <f t="shared" si="437"/>
        <v>26796</v>
      </c>
      <c r="H4101" s="21">
        <v>306742</v>
      </c>
      <c r="I4101" s="21" t="s">
        <v>5827</v>
      </c>
      <c r="J4101" s="21">
        <v>1</v>
      </c>
      <c r="K4101" s="21">
        <v>1</v>
      </c>
      <c r="L4101" s="21">
        <f t="shared" si="438"/>
        <v>0</v>
      </c>
      <c r="M4101" s="21" t="s">
        <v>5983</v>
      </c>
      <c r="N4101" s="30">
        <v>45976</v>
      </c>
      <c r="O4101" s="48">
        <v>40455</v>
      </c>
      <c r="P4101" s="21" t="s">
        <v>295</v>
      </c>
      <c r="Q4101" s="21">
        <v>58158192396</v>
      </c>
      <c r="R4101" s="21" t="s">
        <v>5913</v>
      </c>
      <c r="S4101" s="3">
        <v>4</v>
      </c>
      <c r="T4101" s="37"/>
      <c r="U4101" s="21" t="s">
        <v>18</v>
      </c>
      <c r="V4101" s="21" t="str">
        <f>VLOOKUP(P4101,'Customer List'!B:C,2,)</f>
        <v>Kerala</v>
      </c>
      <c r="W4101" s="38"/>
      <c r="X4101" s="30">
        <v>45980</v>
      </c>
      <c r="Y4101" s="21">
        <f t="shared" si="439"/>
        <v>4</v>
      </c>
      <c r="Z4101" s="21" t="str">
        <f t="shared" si="440"/>
        <v>Saturday</v>
      </c>
      <c r="AA4101" s="21" t="str">
        <f t="shared" si="441"/>
        <v>Wednesday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4101</v>
      </c>
      <c r="B4102" s="21" t="s">
        <v>5821</v>
      </c>
      <c r="C4102" s="30">
        <v>45968</v>
      </c>
      <c r="D4102" s="30">
        <v>45975</v>
      </c>
      <c r="E4102" s="47">
        <v>77.400000000000006</v>
      </c>
      <c r="F4102" s="47">
        <f t="shared" si="436"/>
        <v>6811.2000000000007</v>
      </c>
      <c r="G4102" s="48">
        <f t="shared" si="437"/>
        <v>6811.2000000000007</v>
      </c>
      <c r="H4102" s="21">
        <v>312213</v>
      </c>
      <c r="I4102" s="21" t="s">
        <v>5183</v>
      </c>
      <c r="J4102" s="21">
        <v>1</v>
      </c>
      <c r="K4102" s="21">
        <v>1</v>
      </c>
      <c r="L4102" s="21">
        <f t="shared" si="438"/>
        <v>0</v>
      </c>
      <c r="M4102" s="21" t="s">
        <v>5986</v>
      </c>
      <c r="N4102" s="30">
        <v>45976</v>
      </c>
      <c r="O4102" s="48">
        <v>13996.5</v>
      </c>
      <c r="P4102" s="21" t="s">
        <v>194</v>
      </c>
      <c r="Q4102" s="54">
        <v>58158193656</v>
      </c>
      <c r="R4102" s="21" t="s">
        <v>5913</v>
      </c>
      <c r="S4102" s="3">
        <v>4</v>
      </c>
      <c r="T4102" s="37"/>
      <c r="U4102" s="21" t="s">
        <v>18</v>
      </c>
      <c r="V4102" s="21" t="str">
        <f>VLOOKUP(P4102,'Customer List'!B:C,2,)</f>
        <v>Kanpur</v>
      </c>
      <c r="W4102" s="38"/>
      <c r="X4102" s="30">
        <v>45978</v>
      </c>
      <c r="Y4102" s="21">
        <f t="shared" si="439"/>
        <v>2</v>
      </c>
      <c r="Z4102" s="21" t="str">
        <f t="shared" si="440"/>
        <v>Saturday</v>
      </c>
      <c r="AA4102" s="21" t="str">
        <f t="shared" si="441"/>
        <v>Monday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x14ac:dyDescent="0.25">
      <c r="A4103" s="21">
        <v>4102</v>
      </c>
      <c r="B4103" s="21" t="s">
        <v>5821</v>
      </c>
      <c r="C4103" s="30">
        <v>45968</v>
      </c>
      <c r="D4103" s="30">
        <v>45975</v>
      </c>
      <c r="E4103" s="47">
        <v>105.6</v>
      </c>
      <c r="F4103" s="47">
        <f t="shared" si="436"/>
        <v>9292.7999999999993</v>
      </c>
      <c r="G4103" s="48">
        <f t="shared" si="437"/>
        <v>9292.7999999999993</v>
      </c>
      <c r="H4103" s="21">
        <v>314511</v>
      </c>
      <c r="I4103" s="21" t="s">
        <v>5802</v>
      </c>
      <c r="J4103" s="21">
        <v>1</v>
      </c>
      <c r="K4103" s="21">
        <v>1</v>
      </c>
      <c r="L4103" s="21">
        <f t="shared" si="438"/>
        <v>0</v>
      </c>
      <c r="M4103" s="21" t="s">
        <v>5990</v>
      </c>
      <c r="N4103" s="30">
        <v>45976</v>
      </c>
      <c r="O4103" s="48">
        <v>19096</v>
      </c>
      <c r="P4103" s="21" t="s">
        <v>302</v>
      </c>
      <c r="Q4103" s="21">
        <v>58158192363</v>
      </c>
      <c r="R4103" s="21" t="s">
        <v>5913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39"/>
        <v>3</v>
      </c>
      <c r="Z4103" s="21" t="str">
        <f t="shared" si="440"/>
        <v>Saturday</v>
      </c>
      <c r="AA4103" s="21" t="str">
        <f t="shared" si="441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4103</v>
      </c>
      <c r="B4104" s="21" t="s">
        <v>5821</v>
      </c>
      <c r="C4104" s="30">
        <v>45968</v>
      </c>
      <c r="D4104" s="30">
        <v>45975</v>
      </c>
      <c r="E4104" s="47">
        <v>284.89999999999998</v>
      </c>
      <c r="F4104" s="47">
        <f t="shared" si="436"/>
        <v>25071.199999999997</v>
      </c>
      <c r="G4104" s="48">
        <f t="shared" si="437"/>
        <v>25071.199999999997</v>
      </c>
      <c r="H4104" s="21">
        <v>318340</v>
      </c>
      <c r="I4104" s="21" t="s">
        <v>4780</v>
      </c>
      <c r="J4104" s="21">
        <v>1</v>
      </c>
      <c r="K4104" s="21">
        <v>1</v>
      </c>
      <c r="L4104" s="21">
        <f t="shared" si="438"/>
        <v>0</v>
      </c>
      <c r="M4104" s="21" t="s">
        <v>5988</v>
      </c>
      <c r="N4104" s="30">
        <v>45976</v>
      </c>
      <c r="O4104" s="48">
        <v>48300</v>
      </c>
      <c r="P4104" s="21" t="s">
        <v>1134</v>
      </c>
      <c r="Q4104" s="21">
        <v>58158205766</v>
      </c>
      <c r="R4104" s="21" t="s">
        <v>5913</v>
      </c>
      <c r="S4104" s="3">
        <v>4</v>
      </c>
      <c r="T4104" s="37"/>
      <c r="U4104" s="21" t="s">
        <v>18</v>
      </c>
      <c r="V4104" s="21" t="str">
        <f>VLOOKUP(P4104,'Customer List'!B:C,2,)</f>
        <v>Mumbai</v>
      </c>
      <c r="W4104" s="38"/>
      <c r="X4104" s="30">
        <v>45979</v>
      </c>
      <c r="Y4104" s="21">
        <f t="shared" si="439"/>
        <v>3</v>
      </c>
      <c r="Z4104" s="21" t="str">
        <f t="shared" si="440"/>
        <v>Saturday</v>
      </c>
      <c r="AA4104" s="21" t="str">
        <f t="shared" si="441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4104</v>
      </c>
      <c r="B4105" s="21" t="s">
        <v>5821</v>
      </c>
      <c r="C4105" s="30">
        <v>45968</v>
      </c>
      <c r="D4105" s="30">
        <v>45975</v>
      </c>
      <c r="E4105" s="47">
        <v>88.2</v>
      </c>
      <c r="F4105" s="47">
        <f t="shared" si="436"/>
        <v>7761.6</v>
      </c>
      <c r="G4105" s="48">
        <f t="shared" si="437"/>
        <v>7761.6</v>
      </c>
      <c r="H4105" s="21">
        <v>325631</v>
      </c>
      <c r="I4105" s="21" t="s">
        <v>5179</v>
      </c>
      <c r="J4105" s="21">
        <v>1</v>
      </c>
      <c r="K4105" s="21">
        <v>1</v>
      </c>
      <c r="L4105" s="21">
        <f t="shared" si="438"/>
        <v>0</v>
      </c>
      <c r="M4105" s="21" t="s">
        <v>5944</v>
      </c>
      <c r="N4105" s="30">
        <v>45978</v>
      </c>
      <c r="O4105" s="48">
        <v>14810.25</v>
      </c>
      <c r="P4105" s="21" t="s">
        <v>5834</v>
      </c>
      <c r="Q4105" s="21" t="s">
        <v>5911</v>
      </c>
      <c r="R4105" s="21" t="s">
        <v>5913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 t="shared" si="439"/>
        <v>1</v>
      </c>
      <c r="Z4105" s="21" t="str">
        <f t="shared" si="440"/>
        <v>Monday</v>
      </c>
      <c r="AA4105" s="21" t="str">
        <f t="shared" si="441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4105</v>
      </c>
      <c r="B4106" s="21" t="s">
        <v>5821</v>
      </c>
      <c r="C4106" s="30">
        <v>45968</v>
      </c>
      <c r="D4106" s="30">
        <v>45975</v>
      </c>
      <c r="E4106" s="47">
        <v>222</v>
      </c>
      <c r="F4106" s="47">
        <f t="shared" si="436"/>
        <v>19536</v>
      </c>
      <c r="G4106" s="48">
        <f t="shared" si="437"/>
        <v>19536</v>
      </c>
      <c r="H4106" s="21">
        <v>331222</v>
      </c>
      <c r="I4106" s="21" t="s">
        <v>5828</v>
      </c>
      <c r="J4106" s="21">
        <v>1</v>
      </c>
      <c r="K4106" s="21">
        <v>1</v>
      </c>
      <c r="L4106" s="21">
        <f t="shared" si="438"/>
        <v>0</v>
      </c>
      <c r="M4106" s="21" t="s">
        <v>5945</v>
      </c>
      <c r="N4106" s="30">
        <v>45978</v>
      </c>
      <c r="O4106" s="48">
        <v>43012.5</v>
      </c>
      <c r="P4106" s="21" t="s">
        <v>891</v>
      </c>
      <c r="Q4106" s="21">
        <v>58158248643</v>
      </c>
      <c r="R4106" s="21" t="s">
        <v>5913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39"/>
        <v>1</v>
      </c>
      <c r="Z4106" s="21" t="str">
        <f t="shared" si="440"/>
        <v>Monday</v>
      </c>
      <c r="AA4106" s="21" t="str">
        <f t="shared" si="441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4106</v>
      </c>
      <c r="B4107" s="21" t="s">
        <v>5821</v>
      </c>
      <c r="C4107" s="30">
        <v>45968</v>
      </c>
      <c r="D4107" s="30">
        <v>45975</v>
      </c>
      <c r="E4107" s="47">
        <v>64.8</v>
      </c>
      <c r="F4107" s="47">
        <f t="shared" si="436"/>
        <v>5702.4</v>
      </c>
      <c r="G4107" s="48">
        <f t="shared" si="437"/>
        <v>5702.4</v>
      </c>
      <c r="H4107" s="21">
        <v>348205</v>
      </c>
      <c r="I4107" s="21" t="s">
        <v>4790</v>
      </c>
      <c r="J4107" s="21">
        <v>1</v>
      </c>
      <c r="K4107" s="21">
        <v>1</v>
      </c>
      <c r="L4107" s="21">
        <f t="shared" si="438"/>
        <v>0</v>
      </c>
      <c r="M4107" s="21" t="s">
        <v>5990</v>
      </c>
      <c r="N4107" s="30">
        <v>45976</v>
      </c>
      <c r="O4107" s="48">
        <v>11718</v>
      </c>
      <c r="P4107" s="21" t="s">
        <v>302</v>
      </c>
      <c r="Q4107" s="21">
        <v>58158192363</v>
      </c>
      <c r="R4107" s="21" t="s">
        <v>5913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39"/>
        <v>3</v>
      </c>
      <c r="Z4107" s="21" t="str">
        <f t="shared" si="440"/>
        <v>Saturday</v>
      </c>
      <c r="AA4107" s="21" t="str">
        <f t="shared" si="441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4107</v>
      </c>
      <c r="B4108" s="21" t="s">
        <v>5821</v>
      </c>
      <c r="C4108" s="30">
        <v>45968</v>
      </c>
      <c r="D4108" s="30">
        <v>45975</v>
      </c>
      <c r="E4108" s="47">
        <v>383.4</v>
      </c>
      <c r="F4108" s="47">
        <f t="shared" si="436"/>
        <v>33739.199999999997</v>
      </c>
      <c r="G4108" s="48">
        <f t="shared" si="437"/>
        <v>33739.199999999997</v>
      </c>
      <c r="H4108" s="21">
        <v>348801</v>
      </c>
      <c r="I4108" s="21" t="s">
        <v>5392</v>
      </c>
      <c r="J4108" s="21">
        <v>1</v>
      </c>
      <c r="K4108" s="21">
        <v>1</v>
      </c>
      <c r="L4108" s="21">
        <f t="shared" si="438"/>
        <v>0</v>
      </c>
      <c r="M4108" s="21" t="s">
        <v>6176</v>
      </c>
      <c r="N4108" s="30">
        <v>45987</v>
      </c>
      <c r="O4108" s="48">
        <v>64379.25</v>
      </c>
      <c r="P4108" s="21" t="s">
        <v>1011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637</v>
      </c>
      <c r="X4108" s="30" t="str">
        <f t="shared" ref="X4108:X4109" si="442">IF(OR(R4108 = "PRIYANKA MADAM", R4108 = "DEEPAK", R4108 = "PORTER"),N4108,"")</f>
        <v/>
      </c>
      <c r="Y4108" s="21" t="str">
        <f t="shared" si="439"/>
        <v/>
      </c>
      <c r="Z4108" s="21" t="str">
        <f t="shared" si="440"/>
        <v>Wednesday</v>
      </c>
      <c r="AA4108" s="21" t="str">
        <f t="shared" si="441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x14ac:dyDescent="0.25">
      <c r="A4109" s="21">
        <v>4108</v>
      </c>
      <c r="B4109" s="21" t="s">
        <v>5821</v>
      </c>
      <c r="C4109" s="30">
        <v>45968</v>
      </c>
      <c r="D4109" s="30">
        <v>45975</v>
      </c>
      <c r="E4109" s="47">
        <v>202.8</v>
      </c>
      <c r="F4109" s="47">
        <f t="shared" si="436"/>
        <v>17846.400000000001</v>
      </c>
      <c r="G4109" s="48">
        <f t="shared" si="437"/>
        <v>17846.400000000001</v>
      </c>
      <c r="H4109" s="21">
        <v>353214</v>
      </c>
      <c r="I4109" s="21" t="s">
        <v>5074</v>
      </c>
      <c r="J4109" s="21">
        <v>1</v>
      </c>
      <c r="K4109" s="21">
        <v>1</v>
      </c>
      <c r="L4109" s="21">
        <f t="shared" si="438"/>
        <v>0</v>
      </c>
      <c r="M4109" s="21" t="s">
        <v>6243</v>
      </c>
      <c r="N4109" s="30">
        <v>45985</v>
      </c>
      <c r="O4109" s="48">
        <v>49770.5</v>
      </c>
      <c r="P4109" s="21" t="s">
        <v>30</v>
      </c>
      <c r="Q4109" s="21" t="s">
        <v>5960</v>
      </c>
      <c r="R4109" s="21" t="s">
        <v>847</v>
      </c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>
        <f t="shared" si="442"/>
        <v>45985</v>
      </c>
      <c r="Y4109" s="21">
        <f t="shared" si="439"/>
        <v>0</v>
      </c>
      <c r="Z4109" s="21" t="str">
        <f t="shared" si="440"/>
        <v>Monday</v>
      </c>
      <c r="AA4109" s="21" t="str">
        <f t="shared" si="441"/>
        <v>Monday</v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x14ac:dyDescent="0.25">
      <c r="A4110" s="21">
        <v>4109</v>
      </c>
      <c r="B4110" s="21" t="s">
        <v>5821</v>
      </c>
      <c r="C4110" s="30">
        <v>45968</v>
      </c>
      <c r="D4110" s="30">
        <v>45975</v>
      </c>
      <c r="E4110" s="47">
        <v>67.2</v>
      </c>
      <c r="F4110" s="47">
        <f t="shared" si="436"/>
        <v>5913.6</v>
      </c>
      <c r="G4110" s="48">
        <f t="shared" si="437"/>
        <v>5913.6</v>
      </c>
      <c r="H4110" s="21">
        <v>361705</v>
      </c>
      <c r="I4110" s="21" t="s">
        <v>5829</v>
      </c>
      <c r="J4110" s="21">
        <v>1</v>
      </c>
      <c r="K4110" s="21">
        <v>1</v>
      </c>
      <c r="L4110" s="21">
        <f t="shared" si="438"/>
        <v>0</v>
      </c>
      <c r="M4110" s="21" t="s">
        <v>5944</v>
      </c>
      <c r="N4110" s="30">
        <v>45978</v>
      </c>
      <c r="O4110" s="48">
        <v>11284</v>
      </c>
      <c r="P4110" s="21" t="s">
        <v>5834</v>
      </c>
      <c r="Q4110" s="21" t="s">
        <v>5911</v>
      </c>
      <c r="R4110" s="21" t="s">
        <v>5913</v>
      </c>
      <c r="S4110" s="3">
        <v>4</v>
      </c>
      <c r="T4110" s="37"/>
      <c r="U4110" s="21" t="s">
        <v>18</v>
      </c>
      <c r="V4110" s="21" t="str">
        <f>VLOOKUP(P4110,'Customer List'!B:C,2,)</f>
        <v>ROORKE</v>
      </c>
      <c r="W4110" s="38"/>
      <c r="X4110" s="30">
        <v>45979</v>
      </c>
      <c r="Y4110" s="21">
        <f t="shared" si="439"/>
        <v>1</v>
      </c>
      <c r="Z4110" s="21" t="str">
        <f t="shared" si="440"/>
        <v>Monday</v>
      </c>
      <c r="AA4110" s="21" t="str">
        <f t="shared" si="441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4110</v>
      </c>
      <c r="B4111" s="21" t="s">
        <v>5821</v>
      </c>
      <c r="C4111" s="30">
        <v>45968</v>
      </c>
      <c r="D4111" s="30">
        <v>45975</v>
      </c>
      <c r="E4111" s="47">
        <v>180</v>
      </c>
      <c r="F4111" s="47">
        <f t="shared" si="436"/>
        <v>15840</v>
      </c>
      <c r="G4111" s="48">
        <f t="shared" si="437"/>
        <v>47520</v>
      </c>
      <c r="H4111" s="21">
        <v>368540</v>
      </c>
      <c r="I4111" s="21" t="s">
        <v>4796</v>
      </c>
      <c r="J4111" s="21">
        <v>3</v>
      </c>
      <c r="K4111" s="21">
        <v>3</v>
      </c>
      <c r="L4111" s="21">
        <f t="shared" si="438"/>
        <v>0</v>
      </c>
      <c r="M4111" s="21" t="s">
        <v>5946</v>
      </c>
      <c r="N4111" s="30">
        <v>45978</v>
      </c>
      <c r="O4111" s="48">
        <v>97650</v>
      </c>
      <c r="P4111" s="21" t="s">
        <v>891</v>
      </c>
      <c r="Q4111" s="21">
        <v>58158248643</v>
      </c>
      <c r="R4111" s="21" t="s">
        <v>5913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39"/>
        <v>1</v>
      </c>
      <c r="Z4111" s="21" t="str">
        <f t="shared" si="440"/>
        <v>Monday</v>
      </c>
      <c r="AA4111" s="21" t="str">
        <f t="shared" si="441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x14ac:dyDescent="0.25">
      <c r="A4112" s="21">
        <v>4111</v>
      </c>
      <c r="B4112" s="21" t="s">
        <v>5821</v>
      </c>
      <c r="C4112" s="30">
        <v>45968</v>
      </c>
      <c r="D4112" s="30">
        <v>45975</v>
      </c>
      <c r="E4112" s="47">
        <v>115.5</v>
      </c>
      <c r="F4112" s="47">
        <f t="shared" si="436"/>
        <v>10164</v>
      </c>
      <c r="G4112" s="48">
        <f t="shared" si="437"/>
        <v>10164</v>
      </c>
      <c r="H4112" s="21">
        <v>400157</v>
      </c>
      <c r="I4112" s="21" t="s">
        <v>4799</v>
      </c>
      <c r="J4112" s="21">
        <v>1</v>
      </c>
      <c r="K4112" s="21">
        <v>1</v>
      </c>
      <c r="L4112" s="21">
        <f t="shared" si="438"/>
        <v>0</v>
      </c>
      <c r="M4112" s="21" t="s">
        <v>5999</v>
      </c>
      <c r="N4112" s="30">
        <v>45976</v>
      </c>
      <c r="O4112" s="48">
        <v>19181.25</v>
      </c>
      <c r="P4112" s="21" t="s">
        <v>319</v>
      </c>
      <c r="Q4112" s="21">
        <v>58158192455</v>
      </c>
      <c r="R4112" s="21" t="s">
        <v>5913</v>
      </c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>
        <v>45979</v>
      </c>
      <c r="Y4112" s="21">
        <f t="shared" si="439"/>
        <v>3</v>
      </c>
      <c r="Z4112" s="21" t="str">
        <f t="shared" si="440"/>
        <v>Saturday</v>
      </c>
      <c r="AA4112" s="21" t="str">
        <f t="shared" si="441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x14ac:dyDescent="0.25">
      <c r="A4113" s="21">
        <v>4112</v>
      </c>
      <c r="B4113" s="21" t="s">
        <v>5821</v>
      </c>
      <c r="C4113" s="30">
        <v>45968</v>
      </c>
      <c r="D4113" s="30">
        <v>45975</v>
      </c>
      <c r="E4113" s="47">
        <v>18</v>
      </c>
      <c r="F4113" s="47">
        <f t="shared" si="436"/>
        <v>1584</v>
      </c>
      <c r="G4113" s="48">
        <f t="shared" si="437"/>
        <v>1584</v>
      </c>
      <c r="H4113" s="21">
        <v>400309</v>
      </c>
      <c r="I4113" s="21" t="s">
        <v>4801</v>
      </c>
      <c r="J4113" s="21">
        <v>1</v>
      </c>
      <c r="K4113" s="21">
        <v>1</v>
      </c>
      <c r="L4113" s="21">
        <f t="shared" si="438"/>
        <v>0</v>
      </c>
      <c r="M4113" s="21" t="s">
        <v>6000</v>
      </c>
      <c r="N4113" s="30">
        <v>45976</v>
      </c>
      <c r="O4113" s="48">
        <v>3487.5</v>
      </c>
      <c r="P4113" s="21" t="s">
        <v>892</v>
      </c>
      <c r="Q4113" s="21">
        <v>58158192993</v>
      </c>
      <c r="R4113" s="21" t="s">
        <v>5913</v>
      </c>
      <c r="S4113" s="3">
        <v>4</v>
      </c>
      <c r="T4113" s="37"/>
      <c r="U4113" s="21" t="s">
        <v>18</v>
      </c>
      <c r="V4113" s="21" t="str">
        <f>VLOOKUP(P4113,'Customer List'!B:C,2,)</f>
        <v>Pune</v>
      </c>
      <c r="W4113" s="38"/>
      <c r="X4113" s="30">
        <v>45979</v>
      </c>
      <c r="Y4113" s="21">
        <f t="shared" si="439"/>
        <v>3</v>
      </c>
      <c r="Z4113" s="21" t="str">
        <f t="shared" si="440"/>
        <v>Saturday</v>
      </c>
      <c r="AA4113" s="21" t="str">
        <f t="shared" si="441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v>4113</v>
      </c>
      <c r="B4114" s="21" t="s">
        <v>5821</v>
      </c>
      <c r="C4114" s="30">
        <v>45968</v>
      </c>
      <c r="D4114" s="30">
        <v>45975</v>
      </c>
      <c r="E4114" s="47">
        <v>61.2</v>
      </c>
      <c r="F4114" s="47">
        <f t="shared" si="436"/>
        <v>5385.6</v>
      </c>
      <c r="G4114" s="48">
        <f t="shared" si="437"/>
        <v>5385.6</v>
      </c>
      <c r="H4114" s="21">
        <v>400412</v>
      </c>
      <c r="I4114" s="21" t="s">
        <v>5830</v>
      </c>
      <c r="J4114" s="21">
        <v>1</v>
      </c>
      <c r="K4114" s="21">
        <v>1</v>
      </c>
      <c r="L4114" s="21">
        <f t="shared" si="438"/>
        <v>0</v>
      </c>
      <c r="M4114" s="21" t="s">
        <v>6236</v>
      </c>
      <c r="N4114" s="30">
        <v>45985</v>
      </c>
      <c r="O4114" s="48">
        <v>8721</v>
      </c>
      <c r="P4114" s="21" t="s">
        <v>16</v>
      </c>
      <c r="Q4114" s="21" t="s">
        <v>5960</v>
      </c>
      <c r="R4114" s="21" t="s">
        <v>6092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>
        <f t="shared" ref="X4114:X4117" si="443">IF(OR(R4114 = "PRIYANKA MADAM", R4114 = "DEEPAK", R4114 = "PORTER"),N4114,"")</f>
        <v>45985</v>
      </c>
      <c r="Y4114" s="21">
        <f t="shared" si="439"/>
        <v>0</v>
      </c>
      <c r="Z4114" s="21" t="str">
        <f t="shared" si="440"/>
        <v>Monday</v>
      </c>
      <c r="AA4114" s="21" t="str">
        <f t="shared" si="441"/>
        <v>Monday</v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x14ac:dyDescent="0.25">
      <c r="A4115" s="21">
        <v>4114</v>
      </c>
      <c r="B4115" s="21" t="s">
        <v>5821</v>
      </c>
      <c r="C4115" s="30">
        <v>45968</v>
      </c>
      <c r="D4115" s="30">
        <v>45975</v>
      </c>
      <c r="E4115" s="47">
        <v>88.2</v>
      </c>
      <c r="F4115" s="47">
        <f t="shared" si="436"/>
        <v>7761.6</v>
      </c>
      <c r="G4115" s="48">
        <f t="shared" si="437"/>
        <v>7761.6</v>
      </c>
      <c r="H4115" s="21">
        <v>400606</v>
      </c>
      <c r="I4115" s="21" t="s">
        <v>4802</v>
      </c>
      <c r="J4115" s="21">
        <v>1</v>
      </c>
      <c r="K4115" s="21">
        <v>1</v>
      </c>
      <c r="L4115" s="21">
        <f t="shared" si="438"/>
        <v>0</v>
      </c>
      <c r="M4115" s="21" t="s">
        <v>6236</v>
      </c>
      <c r="N4115" s="30">
        <v>45985</v>
      </c>
      <c r="O4115" s="48">
        <v>12568.5</v>
      </c>
      <c r="P4115" s="21" t="s">
        <v>16</v>
      </c>
      <c r="Q4115" s="21" t="s">
        <v>5960</v>
      </c>
      <c r="R4115" s="21" t="s">
        <v>6092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>
        <f t="shared" si="443"/>
        <v>45985</v>
      </c>
      <c r="Y4115" s="21">
        <f t="shared" si="439"/>
        <v>0</v>
      </c>
      <c r="Z4115" s="21" t="str">
        <f t="shared" si="440"/>
        <v>Monday</v>
      </c>
      <c r="AA4115" s="21" t="str">
        <f t="shared" si="441"/>
        <v>Monday</v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x14ac:dyDescent="0.25">
      <c r="A4116" s="21">
        <v>4115</v>
      </c>
      <c r="B4116" s="21" t="s">
        <v>5821</v>
      </c>
      <c r="C4116" s="30">
        <v>45968</v>
      </c>
      <c r="D4116" s="30">
        <v>45975</v>
      </c>
      <c r="E4116" s="47">
        <v>105.6</v>
      </c>
      <c r="F4116" s="47">
        <f t="shared" si="436"/>
        <v>9292.7999999999993</v>
      </c>
      <c r="G4116" s="48">
        <f t="shared" si="437"/>
        <v>9292.7999999999993</v>
      </c>
      <c r="H4116" s="21">
        <v>400618</v>
      </c>
      <c r="I4116" s="21" t="s">
        <v>4802</v>
      </c>
      <c r="J4116" s="21">
        <v>1</v>
      </c>
      <c r="K4116" s="21">
        <v>1</v>
      </c>
      <c r="L4116" s="21">
        <f t="shared" si="438"/>
        <v>0</v>
      </c>
      <c r="M4116" s="21" t="s">
        <v>6236</v>
      </c>
      <c r="N4116" s="30">
        <v>45985</v>
      </c>
      <c r="O4116" s="48">
        <v>15048</v>
      </c>
      <c r="P4116" s="21" t="s">
        <v>16</v>
      </c>
      <c r="Q4116" s="21" t="s">
        <v>5960</v>
      </c>
      <c r="R4116" s="21" t="s">
        <v>6092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>
        <f t="shared" si="443"/>
        <v>45985</v>
      </c>
      <c r="Y4116" s="21">
        <f t="shared" si="439"/>
        <v>0</v>
      </c>
      <c r="Z4116" s="21" t="str">
        <f t="shared" si="440"/>
        <v>Monday</v>
      </c>
      <c r="AA4116" s="21" t="str">
        <f t="shared" si="441"/>
        <v>Monday</v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x14ac:dyDescent="0.25">
      <c r="A4117" s="21">
        <v>4116</v>
      </c>
      <c r="B4117" s="21" t="s">
        <v>5821</v>
      </c>
      <c r="C4117" s="30">
        <v>45968</v>
      </c>
      <c r="D4117" s="30">
        <v>45975</v>
      </c>
      <c r="E4117" s="47">
        <v>159</v>
      </c>
      <c r="F4117" s="47">
        <f t="shared" si="436"/>
        <v>13992</v>
      </c>
      <c r="G4117" s="48">
        <f t="shared" si="437"/>
        <v>13992</v>
      </c>
      <c r="H4117" s="21">
        <v>400660</v>
      </c>
      <c r="I4117" s="21" t="s">
        <v>4802</v>
      </c>
      <c r="J4117" s="21">
        <v>1</v>
      </c>
      <c r="K4117" s="21">
        <v>1</v>
      </c>
      <c r="L4117" s="21">
        <f t="shared" si="438"/>
        <v>0</v>
      </c>
      <c r="M4117" s="21" t="s">
        <v>6236</v>
      </c>
      <c r="N4117" s="30">
        <v>45985</v>
      </c>
      <c r="O4117" s="48">
        <v>22657.5</v>
      </c>
      <c r="P4117" s="21" t="s">
        <v>16</v>
      </c>
      <c r="Q4117" s="21" t="s">
        <v>5960</v>
      </c>
      <c r="R4117" s="21" t="s">
        <v>6092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>
        <f t="shared" si="443"/>
        <v>45985</v>
      </c>
      <c r="Y4117" s="21">
        <f t="shared" si="439"/>
        <v>0</v>
      </c>
      <c r="Z4117" s="21" t="str">
        <f t="shared" si="440"/>
        <v>Monday</v>
      </c>
      <c r="AA4117" s="21" t="str">
        <f t="shared" si="441"/>
        <v>Monday</v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x14ac:dyDescent="0.25">
      <c r="A4118" s="21">
        <v>4117</v>
      </c>
      <c r="B4118" s="21" t="s">
        <v>5821</v>
      </c>
      <c r="C4118" s="30">
        <v>45968</v>
      </c>
      <c r="D4118" s="30">
        <v>45975</v>
      </c>
      <c r="E4118" s="47">
        <v>60.6</v>
      </c>
      <c r="F4118" s="47">
        <f t="shared" si="436"/>
        <v>5332.8</v>
      </c>
      <c r="G4118" s="48">
        <f t="shared" si="437"/>
        <v>5332.8</v>
      </c>
      <c r="H4118" s="21">
        <v>400951</v>
      </c>
      <c r="I4118" s="21" t="s">
        <v>5193</v>
      </c>
      <c r="J4118" s="21">
        <v>1</v>
      </c>
      <c r="K4118" s="21">
        <v>1</v>
      </c>
      <c r="L4118" s="21">
        <f t="shared" si="438"/>
        <v>0</v>
      </c>
      <c r="M4118" s="21" t="s">
        <v>5999</v>
      </c>
      <c r="N4118" s="30">
        <v>45976</v>
      </c>
      <c r="O4118" s="48">
        <v>11741.25</v>
      </c>
      <c r="P4118" s="21" t="s">
        <v>319</v>
      </c>
      <c r="Q4118" s="21">
        <v>58158192455</v>
      </c>
      <c r="R4118" s="21" t="s">
        <v>5913</v>
      </c>
      <c r="S4118" s="3">
        <v>4</v>
      </c>
      <c r="T4118" s="37"/>
      <c r="U4118" s="21" t="s">
        <v>18</v>
      </c>
      <c r="V4118" s="21" t="str">
        <f>VLOOKUP(P4118,'Customer List'!B:C,2,)</f>
        <v>Gujrat</v>
      </c>
      <c r="W4118" s="38"/>
      <c r="X4118" s="30">
        <v>45979</v>
      </c>
      <c r="Y4118" s="21">
        <f t="shared" si="439"/>
        <v>3</v>
      </c>
      <c r="Z4118" s="21" t="str">
        <f t="shared" si="440"/>
        <v>Saturday</v>
      </c>
      <c r="AA4118" s="21" t="str">
        <f t="shared" si="441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x14ac:dyDescent="0.25">
      <c r="A4119" s="21">
        <v>4118</v>
      </c>
      <c r="B4119" s="21" t="s">
        <v>5821</v>
      </c>
      <c r="C4119" s="30">
        <v>45968</v>
      </c>
      <c r="D4119" s="30">
        <v>45975</v>
      </c>
      <c r="E4119" s="47">
        <v>297</v>
      </c>
      <c r="F4119" s="47">
        <f t="shared" si="436"/>
        <v>26136</v>
      </c>
      <c r="G4119" s="48">
        <f t="shared" si="437"/>
        <v>26136</v>
      </c>
      <c r="H4119" s="21">
        <v>403502</v>
      </c>
      <c r="I4119" s="21" t="s">
        <v>4804</v>
      </c>
      <c r="J4119" s="21">
        <v>1</v>
      </c>
      <c r="K4119" s="21">
        <v>1</v>
      </c>
      <c r="L4119" s="21">
        <f t="shared" si="438"/>
        <v>0</v>
      </c>
      <c r="M4119" s="21" t="s">
        <v>5943</v>
      </c>
      <c r="N4119" s="30">
        <v>45978</v>
      </c>
      <c r="O4119" s="48">
        <v>57543.75</v>
      </c>
      <c r="P4119" s="21" t="s">
        <v>2281</v>
      </c>
      <c r="Q4119" s="21">
        <v>58158246215</v>
      </c>
      <c r="R4119" s="21" t="s">
        <v>5913</v>
      </c>
      <c r="S4119" s="3">
        <v>4</v>
      </c>
      <c r="T4119" s="37"/>
      <c r="U4119" s="21" t="s">
        <v>18</v>
      </c>
      <c r="V4119" s="21" t="str">
        <f>VLOOKUP(P4119,'Customer List'!B:C,2,)</f>
        <v>BANGALORE</v>
      </c>
      <c r="W4119" s="38"/>
      <c r="X4119" s="30">
        <v>45979</v>
      </c>
      <c r="Y4119" s="21">
        <f t="shared" si="439"/>
        <v>1</v>
      </c>
      <c r="Z4119" s="21" t="str">
        <f t="shared" si="440"/>
        <v>Monday</v>
      </c>
      <c r="AA4119" s="21" t="str">
        <f t="shared" si="441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v>4119</v>
      </c>
      <c r="B4120" s="21" t="s">
        <v>5821</v>
      </c>
      <c r="C4120" s="30">
        <v>45968</v>
      </c>
      <c r="D4120" s="30">
        <v>45975</v>
      </c>
      <c r="E4120" s="47">
        <v>53.4</v>
      </c>
      <c r="F4120" s="47">
        <f t="shared" si="436"/>
        <v>4699.2</v>
      </c>
      <c r="G4120" s="48">
        <f t="shared" si="437"/>
        <v>4699.2</v>
      </c>
      <c r="H4120" s="21">
        <v>420201</v>
      </c>
      <c r="I4120" s="21" t="s">
        <v>1605</v>
      </c>
      <c r="J4120" s="21">
        <v>1</v>
      </c>
      <c r="K4120" s="21">
        <v>1</v>
      </c>
      <c r="L4120" s="21">
        <f t="shared" si="438"/>
        <v>0</v>
      </c>
      <c r="M4120" s="21" t="s">
        <v>5946</v>
      </c>
      <c r="N4120" s="30">
        <v>45978</v>
      </c>
      <c r="O4120" s="48">
        <v>9656.5</v>
      </c>
      <c r="P4120" s="21" t="s">
        <v>891</v>
      </c>
      <c r="Q4120" s="21">
        <v>58158248643</v>
      </c>
      <c r="R4120" s="21" t="s">
        <v>5913</v>
      </c>
      <c r="S4120" s="3">
        <v>4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>
        <v>45979</v>
      </c>
      <c r="Y4120" s="21">
        <f t="shared" si="439"/>
        <v>1</v>
      </c>
      <c r="Z4120" s="21" t="str">
        <f t="shared" si="440"/>
        <v>Monday</v>
      </c>
      <c r="AA4120" s="21" t="str">
        <f t="shared" si="441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v>4120</v>
      </c>
      <c r="B4121" s="21" t="s">
        <v>5821</v>
      </c>
      <c r="C4121" s="30">
        <v>45968</v>
      </c>
      <c r="D4121" s="30">
        <v>45975</v>
      </c>
      <c r="E4121" s="47">
        <v>39</v>
      </c>
      <c r="F4121" s="47">
        <f t="shared" si="436"/>
        <v>3432</v>
      </c>
      <c r="G4121" s="48">
        <f t="shared" si="437"/>
        <v>3432</v>
      </c>
      <c r="H4121" s="21">
        <v>420301</v>
      </c>
      <c r="I4121" s="21" t="s">
        <v>2883</v>
      </c>
      <c r="J4121" s="21">
        <v>1</v>
      </c>
      <c r="K4121" s="21">
        <v>1</v>
      </c>
      <c r="L4121" s="21">
        <f t="shared" si="438"/>
        <v>0</v>
      </c>
      <c r="M4121" s="21" t="s">
        <v>5983</v>
      </c>
      <c r="N4121" s="30">
        <v>45976</v>
      </c>
      <c r="O4121" s="48">
        <v>5760</v>
      </c>
      <c r="P4121" s="21" t="s">
        <v>295</v>
      </c>
      <c r="Q4121" s="21">
        <v>58158192396</v>
      </c>
      <c r="R4121" s="21" t="s">
        <v>5913</v>
      </c>
      <c r="S4121" s="3">
        <v>4</v>
      </c>
      <c r="T4121" s="37"/>
      <c r="U4121" s="21" t="s">
        <v>18</v>
      </c>
      <c r="V4121" s="21" t="str">
        <f>VLOOKUP(P4121,'Customer List'!B:C,2,)</f>
        <v>Kerala</v>
      </c>
      <c r="W4121" s="38"/>
      <c r="X4121" s="30">
        <v>45980</v>
      </c>
      <c r="Y4121" s="21">
        <f t="shared" si="439"/>
        <v>4</v>
      </c>
      <c r="Z4121" s="21" t="str">
        <f t="shared" si="440"/>
        <v>Saturday</v>
      </c>
      <c r="AA4121" s="21" t="str">
        <f t="shared" si="441"/>
        <v>Wednesday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4121</v>
      </c>
      <c r="B4122" s="21" t="s">
        <v>5821</v>
      </c>
      <c r="C4122" s="30">
        <v>45968</v>
      </c>
      <c r="D4122" s="30">
        <v>45975</v>
      </c>
      <c r="E4122" s="47">
        <v>35.4</v>
      </c>
      <c r="F4122" s="47">
        <f t="shared" si="436"/>
        <v>3115.2</v>
      </c>
      <c r="G4122" s="48">
        <f t="shared" si="437"/>
        <v>24921.599999999999</v>
      </c>
      <c r="H4122" s="21">
        <v>420404</v>
      </c>
      <c r="I4122" s="21" t="s">
        <v>14</v>
      </c>
      <c r="J4122" s="21">
        <v>8</v>
      </c>
      <c r="K4122" s="21">
        <v>8</v>
      </c>
      <c r="L4122" s="21">
        <f t="shared" si="438"/>
        <v>0</v>
      </c>
      <c r="M4122" s="21" t="s">
        <v>5946</v>
      </c>
      <c r="N4122" s="30">
        <v>45978</v>
      </c>
      <c r="O4122" s="48">
        <v>51212</v>
      </c>
      <c r="P4122" s="21" t="s">
        <v>891</v>
      </c>
      <c r="Q4122" s="21">
        <v>58158248643</v>
      </c>
      <c r="R4122" s="21" t="s">
        <v>5913</v>
      </c>
      <c r="S4122" s="3">
        <v>4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45979</v>
      </c>
      <c r="Y4122" s="21">
        <f t="shared" si="439"/>
        <v>1</v>
      </c>
      <c r="Z4122" s="21" t="str">
        <f t="shared" si="440"/>
        <v>Monday</v>
      </c>
      <c r="AA4122" s="21" t="str">
        <f t="shared" si="441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4122</v>
      </c>
      <c r="B4123" s="21" t="s">
        <v>5821</v>
      </c>
      <c r="C4123" s="30">
        <v>45968</v>
      </c>
      <c r="D4123" s="30">
        <v>45975</v>
      </c>
      <c r="E4123" s="47">
        <v>84.6</v>
      </c>
      <c r="F4123" s="47">
        <f t="shared" si="436"/>
        <v>7444.7999999999993</v>
      </c>
      <c r="G4123" s="48">
        <f t="shared" si="437"/>
        <v>59558.399999999994</v>
      </c>
      <c r="H4123" s="21">
        <v>421601</v>
      </c>
      <c r="I4123" s="21" t="s">
        <v>3035</v>
      </c>
      <c r="J4123" s="21">
        <v>8</v>
      </c>
      <c r="K4123" s="21">
        <v>8</v>
      </c>
      <c r="L4123" s="21">
        <f t="shared" si="438"/>
        <v>0</v>
      </c>
      <c r="M4123" s="21" t="s">
        <v>5979</v>
      </c>
      <c r="N4123" s="30">
        <v>45976</v>
      </c>
      <c r="O4123" s="48">
        <v>104904</v>
      </c>
      <c r="P4123" s="21" t="s">
        <v>621</v>
      </c>
      <c r="Q4123" s="21">
        <v>58158205394</v>
      </c>
      <c r="R4123" s="21" t="s">
        <v>5913</v>
      </c>
      <c r="S4123" s="3" t="s">
        <v>299</v>
      </c>
      <c r="T4123" s="37"/>
      <c r="U4123" s="21" t="s">
        <v>18</v>
      </c>
      <c r="V4123" s="21" t="str">
        <f>VLOOKUP(P4123,'Customer List'!B:C,2,)</f>
        <v>Hyderabad</v>
      </c>
      <c r="W4123" s="38"/>
      <c r="X4123" s="30">
        <v>45979</v>
      </c>
      <c r="Y4123" s="21">
        <f t="shared" si="439"/>
        <v>3</v>
      </c>
      <c r="Z4123" s="21" t="str">
        <f t="shared" si="440"/>
        <v>Saturday</v>
      </c>
      <c r="AA4123" s="21" t="str">
        <f t="shared" si="441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4123</v>
      </c>
      <c r="B4124" s="21" t="s">
        <v>5821</v>
      </c>
      <c r="C4124" s="30">
        <v>45968</v>
      </c>
      <c r="D4124" s="30">
        <v>45975</v>
      </c>
      <c r="E4124" s="47">
        <v>11.4</v>
      </c>
      <c r="F4124" s="47">
        <f t="shared" si="436"/>
        <v>1003.2</v>
      </c>
      <c r="G4124" s="48">
        <f t="shared" si="437"/>
        <v>1003.2</v>
      </c>
      <c r="H4124" s="21">
        <v>421701</v>
      </c>
      <c r="I4124" s="21" t="s">
        <v>5831</v>
      </c>
      <c r="J4124" s="21">
        <v>1</v>
      </c>
      <c r="K4124" s="21">
        <v>1</v>
      </c>
      <c r="L4124" s="21">
        <f t="shared" si="438"/>
        <v>0</v>
      </c>
      <c r="M4124" s="21" t="s">
        <v>5933</v>
      </c>
      <c r="N4124" s="30">
        <v>45979</v>
      </c>
      <c r="O4124" s="48">
        <v>1824</v>
      </c>
      <c r="P4124" s="21" t="s">
        <v>208</v>
      </c>
      <c r="Q4124" s="21" t="s">
        <v>1127</v>
      </c>
      <c r="R4124" s="21" t="s">
        <v>1127</v>
      </c>
      <c r="S4124" s="3">
        <v>4</v>
      </c>
      <c r="T4124" s="37"/>
      <c r="U4124" s="21" t="s">
        <v>18</v>
      </c>
      <c r="V4124" s="21" t="str">
        <f>VLOOKUP(P4124,'Customer List'!B:C,2,)</f>
        <v>Delhi</v>
      </c>
      <c r="W4124" s="38"/>
      <c r="X4124" s="30">
        <f>IF(OR(R4124 = "PRIYANKA MADAM", R4124 = "DEEPAK", R4124 = "PORTER"),N4124,"")</f>
        <v>45979</v>
      </c>
      <c r="Y4124" s="21">
        <f t="shared" si="439"/>
        <v>0</v>
      </c>
      <c r="Z4124" s="21" t="str">
        <f t="shared" si="440"/>
        <v>Tuesday</v>
      </c>
      <c r="AA4124" s="21" t="str">
        <f t="shared" si="441"/>
        <v>Tuesday</v>
      </c>
      <c r="AB4124" s="21" t="str">
        <f>VLOOKUP(U4124,'Currency Sheet'!A:C,3,)</f>
        <v>DOLLAR</v>
      </c>
      <c r="AC4124" s="42" t="str">
        <f>VLOOKUP(P4124,'Customer List'!B:D,3,)</f>
        <v>Local</v>
      </c>
    </row>
    <row r="4125" spans="1:29" x14ac:dyDescent="0.25">
      <c r="A4125" s="21">
        <v>4124</v>
      </c>
      <c r="B4125" s="21" t="s">
        <v>5821</v>
      </c>
      <c r="C4125" s="30">
        <v>45968</v>
      </c>
      <c r="D4125" s="30">
        <v>45975</v>
      </c>
      <c r="E4125" s="47">
        <v>201</v>
      </c>
      <c r="F4125" s="47">
        <f t="shared" si="436"/>
        <v>17688</v>
      </c>
      <c r="G4125" s="48">
        <f t="shared" si="437"/>
        <v>17688</v>
      </c>
      <c r="H4125" s="21">
        <v>423102</v>
      </c>
      <c r="I4125" s="21" t="s">
        <v>1265</v>
      </c>
      <c r="J4125" s="21">
        <v>1</v>
      </c>
      <c r="K4125" s="21">
        <v>1</v>
      </c>
      <c r="L4125" s="21">
        <f t="shared" si="438"/>
        <v>0</v>
      </c>
      <c r="M4125" s="21" t="s">
        <v>5969</v>
      </c>
      <c r="N4125" s="30">
        <v>45976</v>
      </c>
      <c r="O4125" s="48">
        <v>28642.5</v>
      </c>
      <c r="P4125" s="21" t="s">
        <v>242</v>
      </c>
      <c r="Q4125" s="21">
        <v>58158203961</v>
      </c>
      <c r="R4125" s="21" t="s">
        <v>5913</v>
      </c>
      <c r="S4125" s="3">
        <v>-20</v>
      </c>
      <c r="T4125" s="37"/>
      <c r="U4125" s="21" t="s">
        <v>18</v>
      </c>
      <c r="V4125" s="21" t="str">
        <f>VLOOKUP(P4125,'Customer List'!B:C,2,)</f>
        <v>Mumbai</v>
      </c>
      <c r="W4125" s="38"/>
      <c r="X4125" s="30">
        <v>45979</v>
      </c>
      <c r="Y4125" s="21">
        <f t="shared" si="439"/>
        <v>3</v>
      </c>
      <c r="Z4125" s="21" t="str">
        <f t="shared" si="440"/>
        <v>Saturday</v>
      </c>
      <c r="AA4125" s="21" t="str">
        <f t="shared" si="441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4125</v>
      </c>
      <c r="B4126" s="21" t="s">
        <v>5821</v>
      </c>
      <c r="C4126" s="30">
        <v>45968</v>
      </c>
      <c r="D4126" s="30">
        <v>45975</v>
      </c>
      <c r="E4126" s="47">
        <v>46.2</v>
      </c>
      <c r="F4126" s="47">
        <f t="shared" si="436"/>
        <v>4065.6000000000004</v>
      </c>
      <c r="G4126" s="48">
        <f t="shared" si="437"/>
        <v>16262.400000000001</v>
      </c>
      <c r="H4126" s="21">
        <v>423601</v>
      </c>
      <c r="I4126" s="21" t="s">
        <v>1505</v>
      </c>
      <c r="J4126" s="21">
        <v>4</v>
      </c>
      <c r="K4126" s="21">
        <v>4</v>
      </c>
      <c r="L4126" s="21">
        <f t="shared" si="438"/>
        <v>0</v>
      </c>
      <c r="M4126" s="21" t="s">
        <v>5987</v>
      </c>
      <c r="N4126" s="30">
        <v>45976</v>
      </c>
      <c r="O4126" s="48">
        <v>33418</v>
      </c>
      <c r="P4126" s="21" t="s">
        <v>298</v>
      </c>
      <c r="Q4126" s="21">
        <v>58158191884</v>
      </c>
      <c r="R4126" s="21" t="s">
        <v>5913</v>
      </c>
      <c r="S4126" s="3" t="s">
        <v>299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45978</v>
      </c>
      <c r="Y4126" s="21">
        <f t="shared" si="439"/>
        <v>2</v>
      </c>
      <c r="Z4126" s="21" t="str">
        <f t="shared" si="440"/>
        <v>Saturday</v>
      </c>
      <c r="AA4126" s="21" t="str">
        <f t="shared" si="441"/>
        <v>Monday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4126</v>
      </c>
      <c r="B4127" s="21" t="s">
        <v>5821</v>
      </c>
      <c r="C4127" s="30">
        <v>45968</v>
      </c>
      <c r="D4127" s="30">
        <v>45975</v>
      </c>
      <c r="E4127" s="47">
        <v>198.1</v>
      </c>
      <c r="F4127" s="47">
        <f t="shared" si="436"/>
        <v>17432.8</v>
      </c>
      <c r="G4127" s="48">
        <f t="shared" si="437"/>
        <v>17432.8</v>
      </c>
      <c r="H4127" s="21">
        <v>505836</v>
      </c>
      <c r="I4127" s="21" t="s">
        <v>4825</v>
      </c>
      <c r="J4127" s="21">
        <v>1</v>
      </c>
      <c r="K4127" s="21">
        <v>1</v>
      </c>
      <c r="L4127" s="21">
        <f t="shared" si="438"/>
        <v>0</v>
      </c>
      <c r="M4127" s="21" t="s">
        <v>5993</v>
      </c>
      <c r="N4127" s="30">
        <v>45976</v>
      </c>
      <c r="O4127" s="48">
        <v>22690.94</v>
      </c>
      <c r="P4127" s="21" t="s">
        <v>276</v>
      </c>
      <c r="Q4127" s="21">
        <v>58158193520</v>
      </c>
      <c r="R4127" s="21" t="s">
        <v>5913</v>
      </c>
      <c r="S4127" s="3">
        <v>4</v>
      </c>
      <c r="T4127" s="37"/>
      <c r="U4127" s="21" t="s">
        <v>18</v>
      </c>
      <c r="V4127" s="21" t="str">
        <f>VLOOKUP(P4127,'Customer List'!B:C,2,)</f>
        <v>Pune</v>
      </c>
      <c r="W4127" s="38"/>
      <c r="X4127" s="30">
        <v>45979</v>
      </c>
      <c r="Y4127" s="21">
        <f t="shared" si="439"/>
        <v>3</v>
      </c>
      <c r="Z4127" s="21" t="str">
        <f t="shared" si="440"/>
        <v>Saturday</v>
      </c>
      <c r="AA4127" s="21" t="str">
        <f t="shared" si="441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v>4127</v>
      </c>
      <c r="B4128" s="21" t="s">
        <v>5821</v>
      </c>
      <c r="C4128" s="30">
        <v>45968</v>
      </c>
      <c r="D4128" s="30">
        <v>45975</v>
      </c>
      <c r="E4128" s="47">
        <v>222</v>
      </c>
      <c r="F4128" s="47">
        <f t="shared" si="436"/>
        <v>19536</v>
      </c>
      <c r="G4128" s="48">
        <f t="shared" si="437"/>
        <v>97680</v>
      </c>
      <c r="H4128" s="21">
        <v>626812</v>
      </c>
      <c r="I4128" s="21" t="s">
        <v>5203</v>
      </c>
      <c r="J4128" s="21">
        <v>5</v>
      </c>
      <c r="K4128" s="21">
        <v>5</v>
      </c>
      <c r="L4128" s="21">
        <f t="shared" si="438"/>
        <v>0</v>
      </c>
      <c r="M4128" s="21" t="s">
        <v>6196</v>
      </c>
      <c r="N4128" s="30">
        <v>45983</v>
      </c>
      <c r="O4128" s="48">
        <v>172050</v>
      </c>
      <c r="P4128" s="21" t="s">
        <v>2046</v>
      </c>
      <c r="Q4128" s="60">
        <v>58158457711</v>
      </c>
      <c r="R4128" s="21" t="s">
        <v>6108</v>
      </c>
      <c r="S4128" s="3">
        <v>4</v>
      </c>
      <c r="T4128" s="37"/>
      <c r="U4128" s="21" t="s">
        <v>18</v>
      </c>
      <c r="V4128" s="21" t="str">
        <f>VLOOKUP(P4128,'Customer List'!B:C,2,)</f>
        <v>Banglore</v>
      </c>
      <c r="W4128" s="38"/>
      <c r="X4128" s="30">
        <v>45985</v>
      </c>
      <c r="Y4128" s="21">
        <f t="shared" si="439"/>
        <v>2</v>
      </c>
      <c r="Z4128" s="21" t="str">
        <f t="shared" si="440"/>
        <v>Saturday</v>
      </c>
      <c r="AA4128" s="21" t="str">
        <f t="shared" si="441"/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x14ac:dyDescent="0.25">
      <c r="A4129" s="21">
        <v>4128</v>
      </c>
      <c r="B4129" s="21" t="s">
        <v>5821</v>
      </c>
      <c r="C4129" s="30">
        <v>45968</v>
      </c>
      <c r="D4129" s="30">
        <v>45975</v>
      </c>
      <c r="E4129" s="47">
        <v>150</v>
      </c>
      <c r="F4129" s="47">
        <f t="shared" si="436"/>
        <v>13200</v>
      </c>
      <c r="G4129" s="48">
        <f t="shared" si="437"/>
        <v>13200</v>
      </c>
      <c r="H4129" s="21">
        <v>640934</v>
      </c>
      <c r="I4129" s="21" t="s">
        <v>5832</v>
      </c>
      <c r="J4129" s="21">
        <v>1</v>
      </c>
      <c r="K4129" s="21">
        <v>1</v>
      </c>
      <c r="L4129" s="21">
        <f t="shared" si="438"/>
        <v>0</v>
      </c>
      <c r="M4129" s="21" t="s">
        <v>5990</v>
      </c>
      <c r="N4129" s="30">
        <v>45976</v>
      </c>
      <c r="O4129" s="48">
        <v>27125</v>
      </c>
      <c r="P4129" s="21" t="s">
        <v>302</v>
      </c>
      <c r="Q4129" s="21">
        <v>58158192363</v>
      </c>
      <c r="R4129" s="21" t="s">
        <v>5913</v>
      </c>
      <c r="S4129" s="3">
        <v>4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45979</v>
      </c>
      <c r="Y4129" s="21">
        <f t="shared" si="439"/>
        <v>3</v>
      </c>
      <c r="Z4129" s="21" t="str">
        <f t="shared" si="440"/>
        <v>Saturday</v>
      </c>
      <c r="AA4129" s="21" t="str">
        <f t="shared" si="441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4129</v>
      </c>
      <c r="B4130" s="21" t="s">
        <v>5821</v>
      </c>
      <c r="C4130" s="30">
        <v>45968</v>
      </c>
      <c r="D4130" s="30">
        <v>45975</v>
      </c>
      <c r="E4130" s="47">
        <v>281.39999999999998</v>
      </c>
      <c r="F4130" s="47">
        <f t="shared" si="436"/>
        <v>24763.199999999997</v>
      </c>
      <c r="G4130" s="48">
        <f t="shared" si="437"/>
        <v>24763.199999999997</v>
      </c>
      <c r="H4130" s="21">
        <v>901518</v>
      </c>
      <c r="I4130" s="21" t="s">
        <v>5833</v>
      </c>
      <c r="J4130" s="21">
        <v>1</v>
      </c>
      <c r="K4130" s="21">
        <v>1</v>
      </c>
      <c r="L4130" s="21">
        <f t="shared" si="438"/>
        <v>0</v>
      </c>
      <c r="M4130" s="21" t="s">
        <v>5997</v>
      </c>
      <c r="N4130" s="30">
        <v>45976</v>
      </c>
      <c r="O4130" s="48">
        <v>50887</v>
      </c>
      <c r="P4130" s="21" t="s">
        <v>630</v>
      </c>
      <c r="Q4130" s="21">
        <v>58158192864</v>
      </c>
      <c r="R4130" s="21" t="s">
        <v>5913</v>
      </c>
      <c r="S4130" s="3">
        <v>4</v>
      </c>
      <c r="T4130" s="37"/>
      <c r="U4130" s="21" t="s">
        <v>18</v>
      </c>
      <c r="V4130" s="21" t="str">
        <f>VLOOKUP(P4130,'Customer List'!B:C,2,)</f>
        <v>Telangana</v>
      </c>
      <c r="W4130" s="38"/>
      <c r="X4130" s="30">
        <v>45979</v>
      </c>
      <c r="Y4130" s="21">
        <f t="shared" si="439"/>
        <v>3</v>
      </c>
      <c r="Z4130" s="21" t="str">
        <f t="shared" si="440"/>
        <v>Saturday</v>
      </c>
      <c r="AA4130" s="21" t="str">
        <f t="shared" si="441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x14ac:dyDescent="0.25">
      <c r="A4131" s="21">
        <v>4130</v>
      </c>
      <c r="B4131" s="21" t="s">
        <v>5835</v>
      </c>
      <c r="C4131" s="30">
        <v>45965</v>
      </c>
      <c r="D4131" s="30">
        <v>45975</v>
      </c>
      <c r="E4131" s="21">
        <v>63</v>
      </c>
      <c r="F4131" s="21">
        <f t="shared" si="436"/>
        <v>5544</v>
      </c>
      <c r="G4131" s="48">
        <f t="shared" si="437"/>
        <v>11088</v>
      </c>
      <c r="H4131" s="21">
        <v>100219</v>
      </c>
      <c r="I4131" s="21" t="s">
        <v>4747</v>
      </c>
      <c r="J4131" s="21">
        <v>2</v>
      </c>
      <c r="K4131" s="21">
        <v>2</v>
      </c>
      <c r="L4131" s="21">
        <f t="shared" si="438"/>
        <v>0</v>
      </c>
      <c r="M4131" s="37" t="s">
        <v>6119</v>
      </c>
      <c r="N4131" s="30">
        <v>45986</v>
      </c>
      <c r="O4131" s="48">
        <v>17955</v>
      </c>
      <c r="P4131" s="38" t="s">
        <v>42</v>
      </c>
      <c r="Q4131" s="30" t="s">
        <v>5960</v>
      </c>
      <c r="R4131" s="21" t="s">
        <v>6092</v>
      </c>
      <c r="S4131" s="21">
        <v>4</v>
      </c>
      <c r="T4131" s="21"/>
      <c r="U4131" s="21" t="s">
        <v>5872</v>
      </c>
      <c r="V4131" s="42" t="str">
        <f>VLOOKUP(P4131,'Customer List'!B:C,2,)</f>
        <v>Faridabad</v>
      </c>
      <c r="W4131" s="1"/>
      <c r="X4131" s="30">
        <f t="shared" ref="X4131:X4132" si="444">IF(OR(R4131 = "PRIYANKA MADAM", R4131 = "DEEPAK", R4131 = "PORTER"),N4131,"")</f>
        <v>45986</v>
      </c>
      <c r="Y4131" s="1">
        <f t="shared" si="439"/>
        <v>0</v>
      </c>
      <c r="Z4131" s="1" t="str">
        <f t="shared" si="440"/>
        <v>Tuesday</v>
      </c>
      <c r="AA4131" s="1" t="str">
        <f t="shared" si="441"/>
        <v>Tuesday</v>
      </c>
      <c r="AB4131" s="1" t="str">
        <f>VLOOKUP(U4131,'Currency Sheet'!A:C,3,)</f>
        <v>DOLLAR</v>
      </c>
      <c r="AC4131" s="1" t="str">
        <f>VLOOKUP(P4131,'Customer List'!B:D,3,)</f>
        <v>Local</v>
      </c>
      <c r="XEX4131" s="21"/>
      <c r="XEY4131" s="21"/>
    </row>
    <row r="4132" spans="1:29 16378:16379" x14ac:dyDescent="0.25">
      <c r="A4132" s="21">
        <v>4131</v>
      </c>
      <c r="B4132" s="21" t="s">
        <v>5835</v>
      </c>
      <c r="C4132" s="30">
        <v>45965</v>
      </c>
      <c r="D4132" s="30">
        <v>45975</v>
      </c>
      <c r="E4132" s="47">
        <v>191.8</v>
      </c>
      <c r="F4132" s="47">
        <f t="shared" si="436"/>
        <v>16878.400000000001</v>
      </c>
      <c r="G4132" s="48">
        <f t="shared" si="437"/>
        <v>16878.400000000001</v>
      </c>
      <c r="H4132" s="21">
        <v>100234</v>
      </c>
      <c r="I4132" s="21" t="s">
        <v>4747</v>
      </c>
      <c r="J4132" s="21">
        <v>1</v>
      </c>
      <c r="K4132" s="21">
        <v>1</v>
      </c>
      <c r="L4132" s="21">
        <f t="shared" si="438"/>
        <v>0</v>
      </c>
      <c r="M4132" s="21" t="s">
        <v>6119</v>
      </c>
      <c r="N4132" s="30">
        <v>45986</v>
      </c>
      <c r="O4132" s="48">
        <v>23427</v>
      </c>
      <c r="P4132" s="21" t="s">
        <v>42</v>
      </c>
      <c r="Q4132" s="21" t="s">
        <v>5960</v>
      </c>
      <c r="R4132" s="21" t="s">
        <v>6092</v>
      </c>
      <c r="S4132" s="3">
        <v>4</v>
      </c>
      <c r="T4132" s="37"/>
      <c r="U4132" s="21" t="s">
        <v>5872</v>
      </c>
      <c r="V4132" s="21" t="str">
        <f>VLOOKUP(P4132,'Customer List'!B:C,2,)</f>
        <v>Faridabad</v>
      </c>
      <c r="W4132" s="38"/>
      <c r="X4132" s="30">
        <f t="shared" si="444"/>
        <v>45986</v>
      </c>
      <c r="Y4132" s="21">
        <f t="shared" si="439"/>
        <v>0</v>
      </c>
      <c r="Z4132" s="21" t="str">
        <f t="shared" si="440"/>
        <v>Tuesday</v>
      </c>
      <c r="AA4132" s="21" t="str">
        <f t="shared" si="441"/>
        <v>Tuesday</v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 16378:16379" x14ac:dyDescent="0.25">
      <c r="A4133" s="21">
        <v>4132</v>
      </c>
      <c r="B4133" s="21" t="s">
        <v>5835</v>
      </c>
      <c r="C4133" s="30">
        <v>45965</v>
      </c>
      <c r="D4133" s="30">
        <v>45975</v>
      </c>
      <c r="E4133" s="47">
        <v>151.80000000000001</v>
      </c>
      <c r="F4133" s="47">
        <f t="shared" si="436"/>
        <v>13358.400000000001</v>
      </c>
      <c r="G4133" s="48">
        <f t="shared" si="437"/>
        <v>26716.800000000003</v>
      </c>
      <c r="H4133" s="21">
        <v>100240</v>
      </c>
      <c r="I4133" s="21" t="s">
        <v>4747</v>
      </c>
      <c r="J4133" s="21">
        <v>2</v>
      </c>
      <c r="K4133" s="21">
        <v>2</v>
      </c>
      <c r="L4133" s="21">
        <f t="shared" si="438"/>
        <v>0</v>
      </c>
      <c r="M4133" s="21" t="s">
        <v>5932</v>
      </c>
      <c r="N4133" s="30">
        <v>45975</v>
      </c>
      <c r="O4133" s="48">
        <v>47058</v>
      </c>
      <c r="P4133" s="21" t="s">
        <v>658</v>
      </c>
      <c r="Q4133" s="21">
        <v>58158172962</v>
      </c>
      <c r="R4133" s="21" t="s">
        <v>5913</v>
      </c>
      <c r="S4133" s="3">
        <v>4</v>
      </c>
      <c r="T4133" s="37"/>
      <c r="U4133" s="21" t="s">
        <v>5872</v>
      </c>
      <c r="V4133" s="21" t="str">
        <f>VLOOKUP(P4133,'Customer List'!B:C,2,)</f>
        <v>Bhopal</v>
      </c>
      <c r="W4133" s="38"/>
      <c r="X4133" s="30">
        <v>45978</v>
      </c>
      <c r="Y4133" s="21">
        <f t="shared" si="439"/>
        <v>3</v>
      </c>
      <c r="Z4133" s="21" t="str">
        <f t="shared" si="440"/>
        <v>Friday</v>
      </c>
      <c r="AA4133" s="21" t="str">
        <f t="shared" si="441"/>
        <v>Monday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x14ac:dyDescent="0.25">
      <c r="A4134" s="21">
        <v>4133</v>
      </c>
      <c r="B4134" s="21" t="s">
        <v>5835</v>
      </c>
      <c r="C4134" s="30">
        <v>45965</v>
      </c>
      <c r="D4134" s="30">
        <v>45975</v>
      </c>
      <c r="E4134" s="47">
        <v>67.2</v>
      </c>
      <c r="F4134" s="47">
        <f t="shared" si="436"/>
        <v>5913.6</v>
      </c>
      <c r="G4134" s="48">
        <f t="shared" si="437"/>
        <v>5913.6</v>
      </c>
      <c r="H4134" s="21">
        <v>100287</v>
      </c>
      <c r="I4134" s="21" t="s">
        <v>4747</v>
      </c>
      <c r="J4134" s="21">
        <v>1</v>
      </c>
      <c r="K4134" s="21">
        <v>1</v>
      </c>
      <c r="L4134" s="21">
        <f t="shared" si="438"/>
        <v>0</v>
      </c>
      <c r="M4134" s="21" t="s">
        <v>5967</v>
      </c>
      <c r="N4134" s="30">
        <v>45976</v>
      </c>
      <c r="O4134" s="48">
        <v>10416</v>
      </c>
      <c r="P4134" s="21" t="s">
        <v>228</v>
      </c>
      <c r="Q4134" s="21">
        <v>58158206186</v>
      </c>
      <c r="R4134" s="21" t="s">
        <v>5913</v>
      </c>
      <c r="S4134" s="3">
        <v>4</v>
      </c>
      <c r="T4134" s="37"/>
      <c r="U4134" s="21" t="s">
        <v>5872</v>
      </c>
      <c r="V4134" s="21" t="str">
        <f>VLOOKUP(P4134,'Customer List'!B:C,2,)</f>
        <v>Kolkata</v>
      </c>
      <c r="W4134" s="38"/>
      <c r="X4134" s="30">
        <v>45979</v>
      </c>
      <c r="Y4134" s="21">
        <f t="shared" si="439"/>
        <v>3</v>
      </c>
      <c r="Z4134" s="21" t="str">
        <f t="shared" si="440"/>
        <v>Saturday</v>
      </c>
      <c r="AA4134" s="21" t="str">
        <f t="shared" si="441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x14ac:dyDescent="0.25">
      <c r="A4135" s="21">
        <v>4134</v>
      </c>
      <c r="B4135" s="21" t="s">
        <v>5835</v>
      </c>
      <c r="C4135" s="30">
        <v>45965</v>
      </c>
      <c r="D4135" s="30">
        <v>45975</v>
      </c>
      <c r="E4135" s="47">
        <v>43.2</v>
      </c>
      <c r="F4135" s="47">
        <f t="shared" si="436"/>
        <v>3801.6000000000004</v>
      </c>
      <c r="G4135" s="48">
        <f t="shared" si="437"/>
        <v>3801.6000000000004</v>
      </c>
      <c r="H4135" s="21">
        <v>100408</v>
      </c>
      <c r="I4135" s="21" t="s">
        <v>4758</v>
      </c>
      <c r="J4135" s="21">
        <v>1</v>
      </c>
      <c r="K4135" s="21">
        <v>1</v>
      </c>
      <c r="L4135" s="21">
        <f t="shared" si="438"/>
        <v>0</v>
      </c>
      <c r="M4135" s="21" t="s">
        <v>6119</v>
      </c>
      <c r="N4135" s="30">
        <v>45986</v>
      </c>
      <c r="O4135" s="48">
        <v>6156</v>
      </c>
      <c r="P4135" s="21" t="s">
        <v>42</v>
      </c>
      <c r="Q4135" s="21" t="s">
        <v>5960</v>
      </c>
      <c r="R4135" s="21" t="s">
        <v>6092</v>
      </c>
      <c r="S4135" s="3">
        <v>4</v>
      </c>
      <c r="T4135" s="37"/>
      <c r="U4135" s="21" t="s">
        <v>5872</v>
      </c>
      <c r="V4135" s="21" t="str">
        <f>VLOOKUP(P4135,'Customer List'!B:C,2,)</f>
        <v>Faridabad</v>
      </c>
      <c r="W4135" s="38"/>
      <c r="X4135" s="30">
        <f>IF(OR(R4135 = "PRIYANKA MADAM", R4135 = "DEEPAK", R4135 = "PORTER"),N4135,"")</f>
        <v>45986</v>
      </c>
      <c r="Y4135" s="21">
        <f t="shared" si="439"/>
        <v>0</v>
      </c>
      <c r="Z4135" s="21" t="str">
        <f t="shared" si="440"/>
        <v>Tuesday</v>
      </c>
      <c r="AA4135" s="21" t="str">
        <f t="shared" si="441"/>
        <v>Tuesday</v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x14ac:dyDescent="0.25">
      <c r="A4136" s="21">
        <v>4135</v>
      </c>
      <c r="B4136" s="21" t="s">
        <v>5835</v>
      </c>
      <c r="C4136" s="30">
        <v>45965</v>
      </c>
      <c r="D4136" s="30">
        <v>45975</v>
      </c>
      <c r="E4136" s="47">
        <v>79.2</v>
      </c>
      <c r="F4136" s="47">
        <f t="shared" si="436"/>
        <v>6969.6</v>
      </c>
      <c r="G4136" s="48">
        <f t="shared" si="437"/>
        <v>27878.400000000001</v>
      </c>
      <c r="H4136" s="21">
        <v>100412</v>
      </c>
      <c r="I4136" s="21" t="s">
        <v>4758</v>
      </c>
      <c r="J4136" s="21">
        <v>4</v>
      </c>
      <c r="K4136" s="21">
        <v>4</v>
      </c>
      <c r="L4136" s="21">
        <f t="shared" si="438"/>
        <v>0</v>
      </c>
      <c r="M4136" s="21" t="s">
        <v>5958</v>
      </c>
      <c r="N4136" s="30">
        <v>45978</v>
      </c>
      <c r="O4136" s="48">
        <v>57288</v>
      </c>
      <c r="P4136" s="21" t="s">
        <v>2170</v>
      </c>
      <c r="Q4136" s="21">
        <v>58158258476</v>
      </c>
      <c r="R4136" s="21" t="s">
        <v>5913</v>
      </c>
      <c r="S4136" s="3">
        <v>4</v>
      </c>
      <c r="T4136" s="37"/>
      <c r="U4136" s="21" t="s">
        <v>5872</v>
      </c>
      <c r="V4136" s="21" t="str">
        <f>VLOOKUP(P4136,'Customer List'!B:C,2,)</f>
        <v>Gujrat</v>
      </c>
      <c r="W4136" s="38"/>
      <c r="X4136" s="30">
        <v>45981</v>
      </c>
      <c r="Y4136" s="21">
        <f t="shared" si="439"/>
        <v>3</v>
      </c>
      <c r="Z4136" s="21" t="str">
        <f t="shared" si="440"/>
        <v>Monday</v>
      </c>
      <c r="AA4136" s="21" t="str">
        <f t="shared" si="441"/>
        <v>Thursday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x14ac:dyDescent="0.25">
      <c r="A4137" s="21">
        <v>4136</v>
      </c>
      <c r="B4137" s="21" t="s">
        <v>5835</v>
      </c>
      <c r="C4137" s="30">
        <v>45965</v>
      </c>
      <c r="D4137" s="30">
        <v>45975</v>
      </c>
      <c r="E4137" s="47">
        <v>52.2</v>
      </c>
      <c r="F4137" s="47">
        <f t="shared" si="436"/>
        <v>4593.6000000000004</v>
      </c>
      <c r="G4137" s="48">
        <f t="shared" si="437"/>
        <v>4593.6000000000004</v>
      </c>
      <c r="H4137" s="21">
        <v>100413</v>
      </c>
      <c r="I4137" s="21" t="s">
        <v>4758</v>
      </c>
      <c r="J4137" s="21">
        <v>1</v>
      </c>
      <c r="K4137" s="21">
        <v>1</v>
      </c>
      <c r="L4137" s="21">
        <f t="shared" si="438"/>
        <v>0</v>
      </c>
      <c r="M4137" s="21" t="s">
        <v>6119</v>
      </c>
      <c r="N4137" s="30">
        <v>45986</v>
      </c>
      <c r="O4137" s="48">
        <v>7438.5</v>
      </c>
      <c r="P4137" s="21" t="s">
        <v>42</v>
      </c>
      <c r="Q4137" s="21" t="s">
        <v>5960</v>
      </c>
      <c r="R4137" s="21" t="s">
        <v>6092</v>
      </c>
      <c r="S4137" s="3">
        <v>4</v>
      </c>
      <c r="T4137" s="37"/>
      <c r="U4137" s="21" t="s">
        <v>5872</v>
      </c>
      <c r="V4137" s="21" t="str">
        <f>VLOOKUP(P4137,'Customer List'!B:C,2,)</f>
        <v>Faridabad</v>
      </c>
      <c r="W4137" s="38"/>
      <c r="X4137" s="30">
        <f>IF(OR(R4137 = "PRIYANKA MADAM", R4137 = "DEEPAK", R4137 = "PORTER"),N4137,"")</f>
        <v>45986</v>
      </c>
      <c r="Y4137" s="21">
        <f t="shared" si="439"/>
        <v>0</v>
      </c>
      <c r="Z4137" s="21" t="str">
        <f t="shared" si="440"/>
        <v>Tuesday</v>
      </c>
      <c r="AA4137" s="21" t="str">
        <f t="shared" si="441"/>
        <v>Tuesday</v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x14ac:dyDescent="0.25">
      <c r="A4138" s="21">
        <v>4137</v>
      </c>
      <c r="B4138" s="21" t="s">
        <v>5835</v>
      </c>
      <c r="C4138" s="30">
        <v>45965</v>
      </c>
      <c r="D4138" s="30">
        <v>45975</v>
      </c>
      <c r="E4138" s="47">
        <v>129</v>
      </c>
      <c r="F4138" s="47">
        <f t="shared" si="436"/>
        <v>11352</v>
      </c>
      <c r="G4138" s="48">
        <f t="shared" si="437"/>
        <v>11352</v>
      </c>
      <c r="H4138" s="21">
        <v>100414</v>
      </c>
      <c r="I4138" s="21" t="s">
        <v>4758</v>
      </c>
      <c r="J4138" s="21">
        <v>1</v>
      </c>
      <c r="K4138" s="21">
        <v>1</v>
      </c>
      <c r="L4138" s="21">
        <f t="shared" si="438"/>
        <v>0</v>
      </c>
      <c r="M4138" s="21" t="s">
        <v>5970</v>
      </c>
      <c r="N4138" s="30">
        <v>45976</v>
      </c>
      <c r="O4138" s="48">
        <v>18382.5</v>
      </c>
      <c r="P4138" s="21" t="s">
        <v>242</v>
      </c>
      <c r="Q4138" s="21">
        <v>58158203961</v>
      </c>
      <c r="R4138" s="21" t="s">
        <v>5913</v>
      </c>
      <c r="S4138" s="3">
        <v>4</v>
      </c>
      <c r="T4138" s="37"/>
      <c r="U4138" s="21" t="s">
        <v>5872</v>
      </c>
      <c r="V4138" s="21" t="str">
        <f>VLOOKUP(P4138,'Customer List'!B:C,2,)</f>
        <v>Mumbai</v>
      </c>
      <c r="W4138" s="38"/>
      <c r="X4138" s="30">
        <v>45979</v>
      </c>
      <c r="Y4138" s="21">
        <f t="shared" si="439"/>
        <v>3</v>
      </c>
      <c r="Z4138" s="21" t="str">
        <f t="shared" si="440"/>
        <v>Saturday</v>
      </c>
      <c r="AA4138" s="21" t="str">
        <f t="shared" si="441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x14ac:dyDescent="0.25">
      <c r="A4139" s="21">
        <v>4138</v>
      </c>
      <c r="B4139" s="21" t="s">
        <v>5835</v>
      </c>
      <c r="C4139" s="30">
        <v>45965</v>
      </c>
      <c r="D4139" s="30">
        <v>45975</v>
      </c>
      <c r="E4139" s="47">
        <v>129</v>
      </c>
      <c r="F4139" s="47">
        <f t="shared" si="436"/>
        <v>11352</v>
      </c>
      <c r="G4139" s="48">
        <f t="shared" si="437"/>
        <v>11352</v>
      </c>
      <c r="H4139" s="21">
        <v>100422</v>
      </c>
      <c r="I4139" s="21" t="s">
        <v>4758</v>
      </c>
      <c r="J4139" s="21">
        <v>1</v>
      </c>
      <c r="K4139" s="21">
        <v>1</v>
      </c>
      <c r="L4139" s="21">
        <f t="shared" si="438"/>
        <v>0</v>
      </c>
      <c r="M4139" s="21" t="s">
        <v>6119</v>
      </c>
      <c r="N4139" s="30">
        <v>45986</v>
      </c>
      <c r="O4139" s="48">
        <v>18382.5</v>
      </c>
      <c r="P4139" s="21" t="s">
        <v>42</v>
      </c>
      <c r="Q4139" s="21" t="s">
        <v>5960</v>
      </c>
      <c r="R4139" s="21" t="s">
        <v>6092</v>
      </c>
      <c r="S4139" s="3">
        <v>4</v>
      </c>
      <c r="T4139" s="37"/>
      <c r="U4139" s="21" t="s">
        <v>5872</v>
      </c>
      <c r="V4139" s="21" t="str">
        <f>VLOOKUP(P4139,'Customer List'!B:C,2,)</f>
        <v>Faridabad</v>
      </c>
      <c r="W4139" s="38"/>
      <c r="X4139" s="30">
        <f>IF(OR(R4139 = "PRIYANKA MADAM", R4139 = "DEEPAK", R4139 = "PORTER"),N4139,"")</f>
        <v>45986</v>
      </c>
      <c r="Y4139" s="21">
        <f t="shared" si="439"/>
        <v>0</v>
      </c>
      <c r="Z4139" s="21" t="str">
        <f t="shared" si="440"/>
        <v>Tuesday</v>
      </c>
      <c r="AA4139" s="21" t="str">
        <f t="shared" si="441"/>
        <v>Tuesday</v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x14ac:dyDescent="0.25">
      <c r="A4140" s="21">
        <v>4139</v>
      </c>
      <c r="B4140" s="21" t="s">
        <v>5835</v>
      </c>
      <c r="C4140" s="30">
        <v>45965</v>
      </c>
      <c r="D4140" s="30">
        <v>45975</v>
      </c>
      <c r="E4140" s="47">
        <v>129</v>
      </c>
      <c r="F4140" s="47">
        <f t="shared" si="436"/>
        <v>11352</v>
      </c>
      <c r="G4140" s="48">
        <f t="shared" si="437"/>
        <v>11352</v>
      </c>
      <c r="H4140" s="21">
        <v>100422</v>
      </c>
      <c r="I4140" s="21" t="s">
        <v>4758</v>
      </c>
      <c r="J4140" s="21">
        <v>1</v>
      </c>
      <c r="K4140" s="21">
        <v>1</v>
      </c>
      <c r="L4140" s="21">
        <f t="shared" si="438"/>
        <v>0</v>
      </c>
      <c r="M4140" s="21" t="s">
        <v>5994</v>
      </c>
      <c r="N4140" s="30">
        <v>45976</v>
      </c>
      <c r="O4140" s="48">
        <v>16331.4</v>
      </c>
      <c r="P4140" s="21" t="s">
        <v>276</v>
      </c>
      <c r="Q4140" s="21">
        <v>58158193520</v>
      </c>
      <c r="R4140" s="21" t="s">
        <v>5913</v>
      </c>
      <c r="S4140" s="3">
        <v>4</v>
      </c>
      <c r="T4140" s="37"/>
      <c r="U4140" s="21" t="s">
        <v>5872</v>
      </c>
      <c r="V4140" s="21" t="str">
        <f>VLOOKUP(P4140,'Customer List'!B:C,2,)</f>
        <v>Pune</v>
      </c>
      <c r="W4140" s="38"/>
      <c r="X4140" s="30">
        <v>45979</v>
      </c>
      <c r="Y4140" s="21">
        <f t="shared" si="439"/>
        <v>3</v>
      </c>
      <c r="Z4140" s="21" t="str">
        <f t="shared" si="440"/>
        <v>Saturday</v>
      </c>
      <c r="AA4140" s="21" t="str">
        <f t="shared" si="441"/>
        <v>Tuesday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x14ac:dyDescent="0.25">
      <c r="A4141" s="21">
        <v>4140</v>
      </c>
      <c r="B4141" s="21" t="s">
        <v>5835</v>
      </c>
      <c r="C4141" s="30">
        <v>45965</v>
      </c>
      <c r="D4141" s="30">
        <v>45975</v>
      </c>
      <c r="E4141" s="47">
        <v>172.79999999999998</v>
      </c>
      <c r="F4141" s="47">
        <f t="shared" si="436"/>
        <v>15206.399999999998</v>
      </c>
      <c r="G4141" s="48">
        <f t="shared" si="437"/>
        <v>45619.199999999997</v>
      </c>
      <c r="H4141" s="21">
        <v>100432</v>
      </c>
      <c r="I4141" s="21" t="s">
        <v>4758</v>
      </c>
      <c r="J4141" s="21">
        <v>3</v>
      </c>
      <c r="K4141" s="21">
        <v>3</v>
      </c>
      <c r="L4141" s="21">
        <f t="shared" si="438"/>
        <v>0</v>
      </c>
      <c r="M4141" s="21" t="s">
        <v>6119</v>
      </c>
      <c r="N4141" s="30">
        <v>45986</v>
      </c>
      <c r="O4141" s="48">
        <v>73872</v>
      </c>
      <c r="P4141" s="21" t="s">
        <v>42</v>
      </c>
      <c r="Q4141" s="21" t="s">
        <v>5960</v>
      </c>
      <c r="R4141" s="21" t="s">
        <v>6092</v>
      </c>
      <c r="S4141" s="3">
        <v>4</v>
      </c>
      <c r="T4141" s="37"/>
      <c r="U4141" s="21" t="s">
        <v>5872</v>
      </c>
      <c r="V4141" s="21" t="str">
        <f>VLOOKUP(P4141,'Customer List'!B:C,2,)</f>
        <v>Faridabad</v>
      </c>
      <c r="W4141" s="38"/>
      <c r="X4141" s="30">
        <f>IF(OR(R4141 = "PRIYANKA MADAM", R4141 = "DEEPAK", R4141 = "PORTER"),N4141,"")</f>
        <v>45986</v>
      </c>
      <c r="Y4141" s="21">
        <f t="shared" si="439"/>
        <v>0</v>
      </c>
      <c r="Z4141" s="21" t="str">
        <f t="shared" si="440"/>
        <v>Tuesday</v>
      </c>
      <c r="AA4141" s="21" t="str">
        <f t="shared" si="441"/>
        <v>Tuesday</v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x14ac:dyDescent="0.25">
      <c r="A4142" s="21">
        <v>4141</v>
      </c>
      <c r="B4142" s="21" t="s">
        <v>5835</v>
      </c>
      <c r="C4142" s="30">
        <v>45965</v>
      </c>
      <c r="D4142" s="30">
        <v>45975</v>
      </c>
      <c r="E4142" s="47">
        <v>59.4</v>
      </c>
      <c r="F4142" s="47">
        <f t="shared" si="436"/>
        <v>5227.2</v>
      </c>
      <c r="G4142" s="48">
        <f t="shared" si="437"/>
        <v>5227.2</v>
      </c>
      <c r="H4142" s="21">
        <v>100510</v>
      </c>
      <c r="I4142" s="21" t="s">
        <v>4758</v>
      </c>
      <c r="J4142" s="21">
        <v>1</v>
      </c>
      <c r="K4142" s="21">
        <v>1</v>
      </c>
      <c r="L4142" s="21">
        <f t="shared" si="438"/>
        <v>0</v>
      </c>
      <c r="M4142" s="21" t="s">
        <v>5932</v>
      </c>
      <c r="N4142" s="30">
        <v>45975</v>
      </c>
      <c r="O4142" s="48">
        <v>9207</v>
      </c>
      <c r="P4142" s="21" t="s">
        <v>658</v>
      </c>
      <c r="Q4142" s="21">
        <v>58158172962</v>
      </c>
      <c r="R4142" s="21" t="s">
        <v>5913</v>
      </c>
      <c r="S4142" s="3">
        <v>4</v>
      </c>
      <c r="T4142" s="37"/>
      <c r="U4142" s="21" t="s">
        <v>5872</v>
      </c>
      <c r="V4142" s="21" t="str">
        <f>VLOOKUP(P4142,'Customer List'!B:C,2,)</f>
        <v>Bhopal</v>
      </c>
      <c r="W4142" s="38"/>
      <c r="X4142" s="30">
        <v>45978</v>
      </c>
      <c r="Y4142" s="21">
        <f t="shared" si="439"/>
        <v>3</v>
      </c>
      <c r="Z4142" s="21" t="str">
        <f t="shared" si="440"/>
        <v>Friday</v>
      </c>
      <c r="AA4142" s="21" t="str">
        <f t="shared" si="441"/>
        <v>Monday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x14ac:dyDescent="0.25">
      <c r="A4143" s="21">
        <v>4142</v>
      </c>
      <c r="B4143" s="21" t="s">
        <v>5835</v>
      </c>
      <c r="C4143" s="30">
        <v>45965</v>
      </c>
      <c r="D4143" s="30">
        <v>45975</v>
      </c>
      <c r="E4143" s="47">
        <v>276.75</v>
      </c>
      <c r="F4143" s="47">
        <f t="shared" si="436"/>
        <v>24354</v>
      </c>
      <c r="G4143" s="48">
        <f t="shared" si="437"/>
        <v>24354</v>
      </c>
      <c r="H4143" s="21">
        <v>100573</v>
      </c>
      <c r="I4143" s="21" t="s">
        <v>5836</v>
      </c>
      <c r="J4143" s="21">
        <v>1</v>
      </c>
      <c r="K4143" s="21">
        <v>1</v>
      </c>
      <c r="L4143" s="21">
        <f t="shared" si="438"/>
        <v>0</v>
      </c>
      <c r="M4143" s="21" t="s">
        <v>6119</v>
      </c>
      <c r="N4143" s="30">
        <v>45986</v>
      </c>
      <c r="O4143" s="48">
        <v>31549.5</v>
      </c>
      <c r="P4143" s="21" t="s">
        <v>42</v>
      </c>
      <c r="Q4143" s="21" t="s">
        <v>5960</v>
      </c>
      <c r="R4143" s="21" t="s">
        <v>6092</v>
      </c>
      <c r="S4143" s="3">
        <v>4</v>
      </c>
      <c r="T4143" s="37"/>
      <c r="U4143" s="21" t="s">
        <v>5872</v>
      </c>
      <c r="V4143" s="21" t="str">
        <f>VLOOKUP(P4143,'Customer List'!B:C,2,)</f>
        <v>Faridabad</v>
      </c>
      <c r="W4143" s="38"/>
      <c r="X4143" s="30">
        <f t="shared" ref="X4143:X4145" si="445">IF(OR(R4143 = "PRIYANKA MADAM", R4143 = "DEEPAK", R4143 = "PORTER"),N4143,"")</f>
        <v>45986</v>
      </c>
      <c r="Y4143" s="21">
        <f t="shared" si="439"/>
        <v>0</v>
      </c>
      <c r="Z4143" s="21" t="str">
        <f t="shared" si="440"/>
        <v>Tuesday</v>
      </c>
      <c r="AA4143" s="21" t="str">
        <f t="shared" si="441"/>
        <v>Tuesday</v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x14ac:dyDescent="0.25">
      <c r="A4144" s="21">
        <v>4143</v>
      </c>
      <c r="B4144" s="21" t="s">
        <v>5835</v>
      </c>
      <c r="C4144" s="30">
        <v>45965</v>
      </c>
      <c r="D4144" s="30">
        <v>45975</v>
      </c>
      <c r="E4144" s="47">
        <v>19.8</v>
      </c>
      <c r="F4144" s="47">
        <f t="shared" si="436"/>
        <v>1742.4</v>
      </c>
      <c r="G4144" s="48">
        <f t="shared" si="437"/>
        <v>1742.4</v>
      </c>
      <c r="H4144" s="21">
        <v>100711</v>
      </c>
      <c r="I4144" s="21" t="s">
        <v>4748</v>
      </c>
      <c r="J4144" s="21">
        <v>1</v>
      </c>
      <c r="K4144" s="21">
        <v>1</v>
      </c>
      <c r="L4144" s="21">
        <f t="shared" si="438"/>
        <v>0</v>
      </c>
      <c r="M4144" s="21" t="s">
        <v>6119</v>
      </c>
      <c r="N4144" s="30">
        <v>45986</v>
      </c>
      <c r="O4144" s="48">
        <v>2821.5</v>
      </c>
      <c r="P4144" s="21" t="s">
        <v>42</v>
      </c>
      <c r="Q4144" s="21" t="s">
        <v>5960</v>
      </c>
      <c r="R4144" s="21" t="s">
        <v>6092</v>
      </c>
      <c r="S4144" s="3">
        <v>4</v>
      </c>
      <c r="T4144" s="37"/>
      <c r="U4144" s="21" t="s">
        <v>5872</v>
      </c>
      <c r="V4144" s="21" t="str">
        <f>VLOOKUP(P4144,'Customer List'!B:C,2,)</f>
        <v>Faridabad</v>
      </c>
      <c r="W4144" s="38"/>
      <c r="X4144" s="30">
        <f t="shared" si="445"/>
        <v>45986</v>
      </c>
      <c r="Y4144" s="21">
        <f t="shared" si="439"/>
        <v>0</v>
      </c>
      <c r="Z4144" s="21" t="str">
        <f t="shared" si="440"/>
        <v>Tuesday</v>
      </c>
      <c r="AA4144" s="21" t="str">
        <f t="shared" si="441"/>
        <v>Tuesday</v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x14ac:dyDescent="0.25">
      <c r="A4145" s="21">
        <v>4144</v>
      </c>
      <c r="B4145" s="21" t="s">
        <v>5835</v>
      </c>
      <c r="C4145" s="30">
        <v>45965</v>
      </c>
      <c r="D4145" s="30">
        <v>45975</v>
      </c>
      <c r="E4145" s="47">
        <v>129</v>
      </c>
      <c r="F4145" s="47">
        <f t="shared" si="436"/>
        <v>11352</v>
      </c>
      <c r="G4145" s="48">
        <f t="shared" si="437"/>
        <v>11352</v>
      </c>
      <c r="H4145" s="21">
        <v>100714</v>
      </c>
      <c r="I4145" s="21" t="s">
        <v>4748</v>
      </c>
      <c r="J4145" s="21">
        <v>1</v>
      </c>
      <c r="K4145" s="21">
        <v>1</v>
      </c>
      <c r="L4145" s="21">
        <f t="shared" si="438"/>
        <v>0</v>
      </c>
      <c r="M4145" s="21" t="s">
        <v>6119</v>
      </c>
      <c r="N4145" s="30">
        <v>45986</v>
      </c>
      <c r="O4145" s="48">
        <v>18382.5</v>
      </c>
      <c r="P4145" s="21" t="s">
        <v>42</v>
      </c>
      <c r="Q4145" s="21" t="s">
        <v>5960</v>
      </c>
      <c r="R4145" s="21" t="s">
        <v>6092</v>
      </c>
      <c r="S4145" s="3">
        <v>4</v>
      </c>
      <c r="T4145" s="37"/>
      <c r="U4145" s="21" t="s">
        <v>5872</v>
      </c>
      <c r="V4145" s="21" t="str">
        <f>VLOOKUP(P4145,'Customer List'!B:C,2,)</f>
        <v>Faridabad</v>
      </c>
      <c r="W4145" s="38"/>
      <c r="X4145" s="30">
        <f t="shared" si="445"/>
        <v>45986</v>
      </c>
      <c r="Y4145" s="21">
        <f t="shared" si="439"/>
        <v>0</v>
      </c>
      <c r="Z4145" s="21" t="str">
        <f t="shared" si="440"/>
        <v>Tuesday</v>
      </c>
      <c r="AA4145" s="21" t="str">
        <f t="shared" si="441"/>
        <v>Tuesday</v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v>4145</v>
      </c>
      <c r="B4146" s="21" t="s">
        <v>5835</v>
      </c>
      <c r="C4146" s="30">
        <v>45965</v>
      </c>
      <c r="D4146" s="30">
        <v>45975</v>
      </c>
      <c r="E4146" s="47">
        <v>146.30000000000001</v>
      </c>
      <c r="F4146" s="47">
        <f t="shared" si="436"/>
        <v>12874.400000000001</v>
      </c>
      <c r="G4146" s="48">
        <f t="shared" si="437"/>
        <v>12874.400000000001</v>
      </c>
      <c r="H4146" s="21">
        <v>100741</v>
      </c>
      <c r="I4146" s="21" t="s">
        <v>4748</v>
      </c>
      <c r="J4146" s="21">
        <v>1</v>
      </c>
      <c r="K4146" s="21">
        <v>1</v>
      </c>
      <c r="L4146" s="21">
        <f t="shared" si="438"/>
        <v>0</v>
      </c>
      <c r="M4146" s="21" t="s">
        <v>5994</v>
      </c>
      <c r="N4146" s="30">
        <v>45976</v>
      </c>
      <c r="O4146" s="48">
        <v>15875.64</v>
      </c>
      <c r="P4146" s="21" t="s">
        <v>276</v>
      </c>
      <c r="Q4146" s="21">
        <v>58158193520</v>
      </c>
      <c r="R4146" s="21" t="s">
        <v>5913</v>
      </c>
      <c r="S4146" s="3">
        <v>4</v>
      </c>
      <c r="T4146" s="37"/>
      <c r="U4146" s="21" t="s">
        <v>5872</v>
      </c>
      <c r="V4146" s="21" t="str">
        <f>VLOOKUP(P4146,'Customer List'!B:C,2,)</f>
        <v>Pune</v>
      </c>
      <c r="W4146" s="38"/>
      <c r="X4146" s="30">
        <v>45979</v>
      </c>
      <c r="Y4146" s="21">
        <f t="shared" si="439"/>
        <v>3</v>
      </c>
      <c r="Z4146" s="21" t="str">
        <f t="shared" si="440"/>
        <v>Saturday</v>
      </c>
      <c r="AA4146" s="21" t="str">
        <f t="shared" si="441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4146</v>
      </c>
      <c r="B4147" s="21" t="s">
        <v>5835</v>
      </c>
      <c r="C4147" s="30">
        <v>45965</v>
      </c>
      <c r="D4147" s="30">
        <v>45975</v>
      </c>
      <c r="E4147" s="47">
        <v>63</v>
      </c>
      <c r="F4147" s="47">
        <f t="shared" si="436"/>
        <v>5544</v>
      </c>
      <c r="G4147" s="48">
        <f t="shared" si="437"/>
        <v>5544</v>
      </c>
      <c r="H4147" s="21">
        <v>101212</v>
      </c>
      <c r="I4147" s="21" t="s">
        <v>4749</v>
      </c>
      <c r="J4147" s="21">
        <v>1</v>
      </c>
      <c r="K4147" s="21">
        <v>1</v>
      </c>
      <c r="L4147" s="21">
        <f t="shared" si="438"/>
        <v>0</v>
      </c>
      <c r="M4147" s="21" t="s">
        <v>5994</v>
      </c>
      <c r="N4147" s="30">
        <v>45976</v>
      </c>
      <c r="O4147" s="48">
        <v>7975.8</v>
      </c>
      <c r="P4147" s="21" t="s">
        <v>276</v>
      </c>
      <c r="Q4147" s="21">
        <v>58158193520</v>
      </c>
      <c r="R4147" s="21" t="s">
        <v>5913</v>
      </c>
      <c r="S4147" s="3">
        <v>4</v>
      </c>
      <c r="T4147" s="37"/>
      <c r="U4147" s="21" t="s">
        <v>5872</v>
      </c>
      <c r="V4147" s="21" t="str">
        <f>VLOOKUP(P4147,'Customer List'!B:C,2,)</f>
        <v>Pune</v>
      </c>
      <c r="W4147" s="38"/>
      <c r="X4147" s="30">
        <v>45979</v>
      </c>
      <c r="Y4147" s="21">
        <f t="shared" si="439"/>
        <v>3</v>
      </c>
      <c r="Z4147" s="21" t="str">
        <f t="shared" si="440"/>
        <v>Saturday</v>
      </c>
      <c r="AA4147" s="21" t="str">
        <f t="shared" si="441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x14ac:dyDescent="0.25">
      <c r="A4148" s="21">
        <v>4147</v>
      </c>
      <c r="B4148" s="21" t="s">
        <v>5835</v>
      </c>
      <c r="C4148" s="30">
        <v>45965</v>
      </c>
      <c r="D4148" s="30">
        <v>45975</v>
      </c>
      <c r="E4148" s="47">
        <v>63.6</v>
      </c>
      <c r="F4148" s="47">
        <f t="shared" si="436"/>
        <v>5596.8</v>
      </c>
      <c r="G4148" s="48">
        <f t="shared" si="437"/>
        <v>5596.8</v>
      </c>
      <c r="H4148" s="21">
        <v>101229</v>
      </c>
      <c r="I4148" s="21" t="s">
        <v>4749</v>
      </c>
      <c r="J4148" s="21">
        <v>1</v>
      </c>
      <c r="K4148" s="21">
        <v>1</v>
      </c>
      <c r="L4148" s="21">
        <f t="shared" si="438"/>
        <v>0</v>
      </c>
      <c r="M4148" s="21" t="s">
        <v>5967</v>
      </c>
      <c r="N4148" s="30">
        <v>45976</v>
      </c>
      <c r="O4148" s="48">
        <v>9858</v>
      </c>
      <c r="P4148" s="21" t="s">
        <v>228</v>
      </c>
      <c r="Q4148" s="21">
        <v>58158206186</v>
      </c>
      <c r="R4148" s="21" t="s">
        <v>5913</v>
      </c>
      <c r="S4148" s="3">
        <v>4</v>
      </c>
      <c r="T4148" s="37"/>
      <c r="U4148" s="21" t="s">
        <v>5872</v>
      </c>
      <c r="V4148" s="21" t="str">
        <f>VLOOKUP(P4148,'Customer List'!B:C,2,)</f>
        <v>Kolkata</v>
      </c>
      <c r="W4148" s="38"/>
      <c r="X4148" s="30">
        <v>45979</v>
      </c>
      <c r="Y4148" s="21">
        <f t="shared" si="439"/>
        <v>3</v>
      </c>
      <c r="Z4148" s="21" t="str">
        <f t="shared" si="440"/>
        <v>Saturday</v>
      </c>
      <c r="AA4148" s="21" t="str">
        <f t="shared" si="441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v>4148</v>
      </c>
      <c r="B4149" s="21" t="s">
        <v>5835</v>
      </c>
      <c r="C4149" s="30">
        <v>45965</v>
      </c>
      <c r="D4149" s="30">
        <v>45975</v>
      </c>
      <c r="E4149" s="47">
        <v>75.599999999999994</v>
      </c>
      <c r="F4149" s="47">
        <f t="shared" si="436"/>
        <v>6652.7999999999993</v>
      </c>
      <c r="G4149" s="48">
        <f t="shared" si="437"/>
        <v>6652.7999999999993</v>
      </c>
      <c r="H4149" s="21">
        <v>101255</v>
      </c>
      <c r="I4149" s="21" t="s">
        <v>4749</v>
      </c>
      <c r="J4149" s="21">
        <v>1</v>
      </c>
      <c r="K4149" s="21">
        <v>1</v>
      </c>
      <c r="L4149" s="21">
        <f t="shared" si="438"/>
        <v>0</v>
      </c>
      <c r="M4149" s="21" t="s">
        <v>6119</v>
      </c>
      <c r="N4149" s="30">
        <v>45986</v>
      </c>
      <c r="O4149" s="48">
        <v>10773</v>
      </c>
      <c r="P4149" s="21" t="s">
        <v>42</v>
      </c>
      <c r="Q4149" s="21" t="s">
        <v>5960</v>
      </c>
      <c r="R4149" s="21" t="s">
        <v>6092</v>
      </c>
      <c r="S4149" s="3">
        <v>4</v>
      </c>
      <c r="T4149" s="37"/>
      <c r="U4149" s="21" t="s">
        <v>5872</v>
      </c>
      <c r="V4149" s="21" t="str">
        <f>VLOOKUP(P4149,'Customer List'!B:C,2,)</f>
        <v>Faridabad</v>
      </c>
      <c r="W4149" s="38"/>
      <c r="X4149" s="30">
        <f>IF(OR(R4149 = "PRIYANKA MADAM", R4149 = "DEEPAK", R4149 = "PORTER"),N4149,"")</f>
        <v>45986</v>
      </c>
      <c r="Y4149" s="21">
        <f t="shared" si="439"/>
        <v>0</v>
      </c>
      <c r="Z4149" s="21" t="str">
        <f t="shared" si="440"/>
        <v>Tuesday</v>
      </c>
      <c r="AA4149" s="21" t="str">
        <f t="shared" si="441"/>
        <v>Tuesday</v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x14ac:dyDescent="0.25">
      <c r="A4150" s="21">
        <v>4149</v>
      </c>
      <c r="B4150" s="21" t="s">
        <v>5835</v>
      </c>
      <c r="C4150" s="30">
        <v>45965</v>
      </c>
      <c r="D4150" s="30">
        <v>45975</v>
      </c>
      <c r="E4150" s="47">
        <v>191.1</v>
      </c>
      <c r="F4150" s="47">
        <f t="shared" si="436"/>
        <v>16816.8</v>
      </c>
      <c r="G4150" s="48">
        <f t="shared" si="437"/>
        <v>16816.8</v>
      </c>
      <c r="H4150" s="21">
        <v>101259</v>
      </c>
      <c r="I4150" s="21" t="s">
        <v>4749</v>
      </c>
      <c r="J4150" s="21">
        <v>1</v>
      </c>
      <c r="K4150" s="21">
        <v>1</v>
      </c>
      <c r="L4150" s="21">
        <f t="shared" si="438"/>
        <v>0</v>
      </c>
      <c r="M4150" s="21" t="s">
        <v>5948</v>
      </c>
      <c r="N4150" s="30">
        <v>45978</v>
      </c>
      <c r="O4150" s="48">
        <v>25389</v>
      </c>
      <c r="P4150" s="21" t="s">
        <v>3332</v>
      </c>
      <c r="Q4150" s="21" t="s">
        <v>5912</v>
      </c>
      <c r="R4150" s="21" t="s">
        <v>5913</v>
      </c>
      <c r="S4150" s="3">
        <v>4</v>
      </c>
      <c r="T4150" s="37"/>
      <c r="U4150" s="21" t="s">
        <v>5872</v>
      </c>
      <c r="V4150" s="21" t="str">
        <f>VLOOKUP(P4150,'Customer List'!B:C,2,)</f>
        <v>Chandigarh</v>
      </c>
      <c r="W4150" s="38"/>
      <c r="X4150" s="30">
        <v>45979</v>
      </c>
      <c r="Y4150" s="21">
        <f t="shared" si="439"/>
        <v>1</v>
      </c>
      <c r="Z4150" s="21" t="str">
        <f t="shared" si="440"/>
        <v>Monday</v>
      </c>
      <c r="AA4150" s="21" t="str">
        <f t="shared" si="441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4150</v>
      </c>
      <c r="B4151" s="21" t="s">
        <v>5835</v>
      </c>
      <c r="C4151" s="30">
        <v>45965</v>
      </c>
      <c r="D4151" s="30">
        <v>45975</v>
      </c>
      <c r="E4151" s="47">
        <v>179.9</v>
      </c>
      <c r="F4151" s="47">
        <f t="shared" si="436"/>
        <v>15831.2</v>
      </c>
      <c r="G4151" s="48">
        <f t="shared" si="437"/>
        <v>15831.2</v>
      </c>
      <c r="H4151" s="21">
        <v>101263</v>
      </c>
      <c r="I4151" s="21" t="s">
        <v>4749</v>
      </c>
      <c r="J4151" s="21">
        <v>1</v>
      </c>
      <c r="K4151" s="21">
        <v>1</v>
      </c>
      <c r="L4151" s="21">
        <f t="shared" si="438"/>
        <v>0</v>
      </c>
      <c r="M4151" s="21" t="s">
        <v>6119</v>
      </c>
      <c r="N4151" s="30">
        <v>45986</v>
      </c>
      <c r="O4151" s="48">
        <v>21973.5</v>
      </c>
      <c r="P4151" s="21" t="s">
        <v>42</v>
      </c>
      <c r="Q4151" s="21" t="s">
        <v>5960</v>
      </c>
      <c r="R4151" s="21" t="s">
        <v>6092</v>
      </c>
      <c r="S4151" s="3">
        <v>4</v>
      </c>
      <c r="T4151" s="37"/>
      <c r="U4151" s="21" t="s">
        <v>5872</v>
      </c>
      <c r="V4151" s="21" t="str">
        <f>VLOOKUP(P4151,'Customer List'!B:C,2,)</f>
        <v>Faridabad</v>
      </c>
      <c r="W4151" s="38"/>
      <c r="X4151" s="30">
        <f>IF(OR(R4151 = "PRIYANKA MADAM", R4151 = "DEEPAK", R4151 = "PORTER"),N4151,"")</f>
        <v>45986</v>
      </c>
      <c r="Y4151" s="21">
        <f t="shared" si="439"/>
        <v>0</v>
      </c>
      <c r="Z4151" s="21" t="str">
        <f t="shared" si="440"/>
        <v>Tuesday</v>
      </c>
      <c r="AA4151" s="21" t="str">
        <f t="shared" si="441"/>
        <v>Tuesday</v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x14ac:dyDescent="0.25">
      <c r="A4152" s="21">
        <v>4151</v>
      </c>
      <c r="B4152" s="21" t="s">
        <v>5835</v>
      </c>
      <c r="C4152" s="30">
        <v>45965</v>
      </c>
      <c r="D4152" s="30">
        <v>45975</v>
      </c>
      <c r="E4152" s="47">
        <v>129</v>
      </c>
      <c r="F4152" s="47">
        <f t="shared" si="436"/>
        <v>11352</v>
      </c>
      <c r="G4152" s="48">
        <f t="shared" si="437"/>
        <v>11352</v>
      </c>
      <c r="H4152" s="21">
        <v>102022</v>
      </c>
      <c r="I4152" s="21" t="s">
        <v>5162</v>
      </c>
      <c r="J4152" s="21">
        <v>1</v>
      </c>
      <c r="K4152" s="21">
        <v>1</v>
      </c>
      <c r="L4152" s="21">
        <f t="shared" si="438"/>
        <v>0</v>
      </c>
      <c r="M4152" s="21" t="s">
        <v>5994</v>
      </c>
      <c r="N4152" s="30">
        <v>45976</v>
      </c>
      <c r="O4152" s="48">
        <v>16331.4</v>
      </c>
      <c r="P4152" s="21" t="s">
        <v>276</v>
      </c>
      <c r="Q4152" s="21">
        <v>58158193520</v>
      </c>
      <c r="R4152" s="21" t="s">
        <v>5913</v>
      </c>
      <c r="S4152" s="3">
        <v>4</v>
      </c>
      <c r="T4152" s="37"/>
      <c r="U4152" s="21" t="s">
        <v>5872</v>
      </c>
      <c r="V4152" s="21" t="str">
        <f>VLOOKUP(P4152,'Customer List'!B:C,2,)</f>
        <v>Pune</v>
      </c>
      <c r="W4152" s="38"/>
      <c r="X4152" s="30">
        <v>45979</v>
      </c>
      <c r="Y4152" s="21">
        <f t="shared" si="439"/>
        <v>3</v>
      </c>
      <c r="Z4152" s="21" t="str">
        <f t="shared" si="440"/>
        <v>Saturday</v>
      </c>
      <c r="AA4152" s="21" t="str">
        <f t="shared" si="441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4152</v>
      </c>
      <c r="B4153" s="21" t="s">
        <v>5835</v>
      </c>
      <c r="C4153" s="30">
        <v>45965</v>
      </c>
      <c r="D4153" s="30">
        <v>45975</v>
      </c>
      <c r="E4153" s="47">
        <v>159</v>
      </c>
      <c r="F4153" s="47">
        <f t="shared" si="436"/>
        <v>13992</v>
      </c>
      <c r="G4153" s="48">
        <f t="shared" si="437"/>
        <v>13992</v>
      </c>
      <c r="H4153" s="21">
        <v>103032</v>
      </c>
      <c r="I4153" s="21" t="s">
        <v>5164</v>
      </c>
      <c r="J4153" s="21">
        <v>1</v>
      </c>
      <c r="K4153" s="21">
        <v>1</v>
      </c>
      <c r="L4153" s="21">
        <f t="shared" si="438"/>
        <v>0</v>
      </c>
      <c r="M4153" s="21" t="s">
        <v>5994</v>
      </c>
      <c r="N4153" s="30">
        <v>45976</v>
      </c>
      <c r="O4153" s="48">
        <v>20129.400000000001</v>
      </c>
      <c r="P4153" s="21" t="s">
        <v>276</v>
      </c>
      <c r="Q4153" s="21">
        <v>58158193520</v>
      </c>
      <c r="R4153" s="21" t="s">
        <v>5913</v>
      </c>
      <c r="S4153" s="3">
        <v>4</v>
      </c>
      <c r="T4153" s="37"/>
      <c r="U4153" s="21" t="s">
        <v>5872</v>
      </c>
      <c r="V4153" s="21" t="str">
        <f>VLOOKUP(P4153,'Customer List'!B:C,2,)</f>
        <v>Pune</v>
      </c>
      <c r="W4153" s="38"/>
      <c r="X4153" s="30">
        <v>45979</v>
      </c>
      <c r="Y4153" s="21">
        <f t="shared" si="439"/>
        <v>3</v>
      </c>
      <c r="Z4153" s="21" t="str">
        <f t="shared" si="440"/>
        <v>Saturday</v>
      </c>
      <c r="AA4153" s="21" t="str">
        <f t="shared" si="441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4153</v>
      </c>
      <c r="B4154" s="21" t="s">
        <v>5835</v>
      </c>
      <c r="C4154" s="30">
        <v>45965</v>
      </c>
      <c r="D4154" s="30">
        <v>45975</v>
      </c>
      <c r="E4154" s="47">
        <v>169.4</v>
      </c>
      <c r="F4154" s="47">
        <f t="shared" si="436"/>
        <v>14907.2</v>
      </c>
      <c r="G4154" s="48">
        <f t="shared" si="437"/>
        <v>14907.2</v>
      </c>
      <c r="H4154" s="21">
        <v>103134</v>
      </c>
      <c r="I4154" s="21" t="s">
        <v>4751</v>
      </c>
      <c r="J4154" s="21">
        <v>1</v>
      </c>
      <c r="K4154" s="21">
        <v>1</v>
      </c>
      <c r="L4154" s="21">
        <f t="shared" si="438"/>
        <v>0</v>
      </c>
      <c r="M4154" s="21" t="s">
        <v>5972</v>
      </c>
      <c r="N4154" s="30">
        <v>45976</v>
      </c>
      <c r="O4154" s="48">
        <v>22506</v>
      </c>
      <c r="P4154" s="21" t="s">
        <v>2046</v>
      </c>
      <c r="Q4154" s="21">
        <v>58158206610</v>
      </c>
      <c r="R4154" s="21" t="s">
        <v>5913</v>
      </c>
      <c r="S4154" s="3">
        <v>4</v>
      </c>
      <c r="T4154" s="37"/>
      <c r="U4154" s="21" t="s">
        <v>5872</v>
      </c>
      <c r="V4154" s="21" t="str">
        <f>VLOOKUP(P4154,'Customer List'!B:C,2,)</f>
        <v>Banglore</v>
      </c>
      <c r="W4154" s="38"/>
      <c r="X4154" s="30">
        <v>45978</v>
      </c>
      <c r="Y4154" s="21">
        <f t="shared" si="439"/>
        <v>2</v>
      </c>
      <c r="Z4154" s="21" t="str">
        <f t="shared" si="440"/>
        <v>Saturday</v>
      </c>
      <c r="AA4154" s="21" t="str">
        <f t="shared" si="441"/>
        <v>Monday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x14ac:dyDescent="0.25">
      <c r="A4155" s="21">
        <v>4154</v>
      </c>
      <c r="B4155" s="21" t="s">
        <v>5835</v>
      </c>
      <c r="C4155" s="30">
        <v>45965</v>
      </c>
      <c r="D4155" s="30">
        <v>45975</v>
      </c>
      <c r="E4155" s="47">
        <v>191.1</v>
      </c>
      <c r="F4155" s="47">
        <f t="shared" si="436"/>
        <v>16816.8</v>
      </c>
      <c r="G4155" s="48">
        <f t="shared" si="437"/>
        <v>16816.8</v>
      </c>
      <c r="H4155" s="21">
        <v>103149</v>
      </c>
      <c r="I4155" s="21" t="s">
        <v>4751</v>
      </c>
      <c r="J4155" s="21">
        <v>1</v>
      </c>
      <c r="K4155" s="21">
        <v>1</v>
      </c>
      <c r="L4155" s="21">
        <f t="shared" si="438"/>
        <v>0</v>
      </c>
      <c r="M4155" s="21" t="s">
        <v>6119</v>
      </c>
      <c r="N4155" s="30">
        <v>45986</v>
      </c>
      <c r="O4155" s="48">
        <v>23341.5</v>
      </c>
      <c r="P4155" s="21" t="s">
        <v>42</v>
      </c>
      <c r="Q4155" s="21" t="s">
        <v>5960</v>
      </c>
      <c r="R4155" s="21" t="s">
        <v>6092</v>
      </c>
      <c r="S4155" s="3">
        <v>4</v>
      </c>
      <c r="T4155" s="37"/>
      <c r="U4155" s="21" t="s">
        <v>5872</v>
      </c>
      <c r="V4155" s="21" t="str">
        <f>VLOOKUP(P4155,'Customer List'!B:C,2,)</f>
        <v>Faridabad</v>
      </c>
      <c r="W4155" s="38"/>
      <c r="X4155" s="30">
        <f>IF(OR(R4155 = "PRIYANKA MADAM", R4155 = "DEEPAK", R4155 = "PORTER"),N4155,"")</f>
        <v>45986</v>
      </c>
      <c r="Y4155" s="21">
        <f t="shared" si="439"/>
        <v>0</v>
      </c>
      <c r="Z4155" s="21" t="str">
        <f t="shared" si="440"/>
        <v>Tuesday</v>
      </c>
      <c r="AA4155" s="21" t="str">
        <f t="shared" si="441"/>
        <v>Tuesday</v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x14ac:dyDescent="0.25">
      <c r="A4156" s="21">
        <v>4155</v>
      </c>
      <c r="B4156" s="21" t="s">
        <v>5835</v>
      </c>
      <c r="C4156" s="30">
        <v>45965</v>
      </c>
      <c r="D4156" s="30">
        <v>45975</v>
      </c>
      <c r="E4156" s="47">
        <v>192</v>
      </c>
      <c r="F4156" s="47">
        <f t="shared" si="436"/>
        <v>16896</v>
      </c>
      <c r="G4156" s="48">
        <f t="shared" si="437"/>
        <v>16896</v>
      </c>
      <c r="H4156" s="21">
        <v>103192</v>
      </c>
      <c r="I4156" s="21" t="s">
        <v>4751</v>
      </c>
      <c r="J4156" s="21">
        <v>1</v>
      </c>
      <c r="K4156" s="21">
        <v>1</v>
      </c>
      <c r="L4156" s="21">
        <f t="shared" si="438"/>
        <v>0</v>
      </c>
      <c r="M4156" s="21" t="s">
        <v>5994</v>
      </c>
      <c r="N4156" s="30">
        <v>45976</v>
      </c>
      <c r="O4156" s="48">
        <v>24307.200000000001</v>
      </c>
      <c r="P4156" s="21" t="s">
        <v>276</v>
      </c>
      <c r="Q4156" s="21">
        <v>58158193520</v>
      </c>
      <c r="R4156" s="21" t="s">
        <v>5913</v>
      </c>
      <c r="S4156" s="3">
        <v>4</v>
      </c>
      <c r="T4156" s="37"/>
      <c r="U4156" s="21" t="s">
        <v>5872</v>
      </c>
      <c r="V4156" s="21" t="str">
        <f>VLOOKUP(P4156,'Customer List'!B:C,2,)</f>
        <v>Pune</v>
      </c>
      <c r="W4156" s="38"/>
      <c r="X4156" s="30">
        <v>45979</v>
      </c>
      <c r="Y4156" s="21">
        <f t="shared" si="439"/>
        <v>3</v>
      </c>
      <c r="Z4156" s="21" t="str">
        <f t="shared" si="440"/>
        <v>Saturday</v>
      </c>
      <c r="AA4156" s="21" t="str">
        <f t="shared" si="441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4156</v>
      </c>
      <c r="B4157" s="21" t="s">
        <v>5835</v>
      </c>
      <c r="C4157" s="30">
        <v>45965</v>
      </c>
      <c r="D4157" s="30">
        <v>45975</v>
      </c>
      <c r="E4157" s="47">
        <v>49.8</v>
      </c>
      <c r="F4157" s="47">
        <f t="shared" si="436"/>
        <v>4382.3999999999996</v>
      </c>
      <c r="G4157" s="48">
        <f t="shared" si="437"/>
        <v>4382.3999999999996</v>
      </c>
      <c r="H4157" s="21">
        <v>104505</v>
      </c>
      <c r="I4157" s="21" t="s">
        <v>5166</v>
      </c>
      <c r="J4157" s="21">
        <v>1</v>
      </c>
      <c r="K4157" s="21">
        <v>1</v>
      </c>
      <c r="L4157" s="21">
        <f t="shared" si="438"/>
        <v>0</v>
      </c>
      <c r="M4157" s="21" t="s">
        <v>5994</v>
      </c>
      <c r="N4157" s="30">
        <v>45976</v>
      </c>
      <c r="O4157" s="48">
        <v>6304.68</v>
      </c>
      <c r="P4157" s="21" t="s">
        <v>276</v>
      </c>
      <c r="Q4157" s="21">
        <v>58158193520</v>
      </c>
      <c r="R4157" s="21" t="s">
        <v>5913</v>
      </c>
      <c r="S4157" s="3">
        <v>4</v>
      </c>
      <c r="T4157" s="37"/>
      <c r="U4157" s="21" t="s">
        <v>5872</v>
      </c>
      <c r="V4157" s="21" t="str">
        <f>VLOOKUP(P4157,'Customer List'!B:C,2,)</f>
        <v>Pune</v>
      </c>
      <c r="W4157" s="38"/>
      <c r="X4157" s="30">
        <v>45979</v>
      </c>
      <c r="Y4157" s="21">
        <f t="shared" si="439"/>
        <v>3</v>
      </c>
      <c r="Z4157" s="21" t="str">
        <f t="shared" si="440"/>
        <v>Saturday</v>
      </c>
      <c r="AA4157" s="21" t="str">
        <f t="shared" si="441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4157</v>
      </c>
      <c r="B4158" s="21" t="s">
        <v>5835</v>
      </c>
      <c r="C4158" s="30">
        <v>45965</v>
      </c>
      <c r="D4158" s="30">
        <v>45975</v>
      </c>
      <c r="E4158" s="47">
        <v>137.4</v>
      </c>
      <c r="F4158" s="47">
        <f t="shared" si="436"/>
        <v>12091.2</v>
      </c>
      <c r="G4158" s="48">
        <f t="shared" si="437"/>
        <v>12091.2</v>
      </c>
      <c r="H4158" s="21">
        <v>104518</v>
      </c>
      <c r="I4158" s="21" t="s">
        <v>5166</v>
      </c>
      <c r="J4158" s="21">
        <v>1</v>
      </c>
      <c r="K4158" s="21">
        <v>1</v>
      </c>
      <c r="L4158" s="21">
        <f t="shared" si="438"/>
        <v>0</v>
      </c>
      <c r="M4158" s="21" t="s">
        <v>5970</v>
      </c>
      <c r="N4158" s="30">
        <v>45976</v>
      </c>
      <c r="O4158" s="48">
        <v>19579.5</v>
      </c>
      <c r="P4158" s="21" t="s">
        <v>242</v>
      </c>
      <c r="Q4158" s="21">
        <v>58158203961</v>
      </c>
      <c r="R4158" s="21" t="s">
        <v>5913</v>
      </c>
      <c r="S4158" s="3">
        <v>4</v>
      </c>
      <c r="T4158" s="37"/>
      <c r="U4158" s="21" t="s">
        <v>5872</v>
      </c>
      <c r="V4158" s="21" t="str">
        <f>VLOOKUP(P4158,'Customer List'!B:C,2,)</f>
        <v>Mumbai</v>
      </c>
      <c r="W4158" s="38"/>
      <c r="X4158" s="30">
        <v>45979</v>
      </c>
      <c r="Y4158" s="21">
        <f t="shared" si="439"/>
        <v>3</v>
      </c>
      <c r="Z4158" s="21" t="str">
        <f t="shared" si="440"/>
        <v>Saturday</v>
      </c>
      <c r="AA4158" s="21" t="str">
        <f t="shared" si="441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4158</v>
      </c>
      <c r="B4159" s="21" t="s">
        <v>5835</v>
      </c>
      <c r="C4159" s="30">
        <v>45965</v>
      </c>
      <c r="D4159" s="30">
        <v>45975</v>
      </c>
      <c r="E4159" s="47">
        <v>135.1</v>
      </c>
      <c r="F4159" s="47">
        <f t="shared" si="436"/>
        <v>11888.8</v>
      </c>
      <c r="G4159" s="48">
        <f t="shared" si="437"/>
        <v>11888.8</v>
      </c>
      <c r="H4159" s="21">
        <v>104527</v>
      </c>
      <c r="I4159" s="21" t="s">
        <v>5166</v>
      </c>
      <c r="J4159" s="21">
        <v>1</v>
      </c>
      <c r="K4159" s="21">
        <v>1</v>
      </c>
      <c r="L4159" s="21">
        <f t="shared" si="438"/>
        <v>0</v>
      </c>
      <c r="M4159" s="21" t="s">
        <v>5925</v>
      </c>
      <c r="N4159" s="30">
        <v>45979</v>
      </c>
      <c r="O4159" s="48">
        <v>17418.25</v>
      </c>
      <c r="P4159" s="21" t="s">
        <v>153</v>
      </c>
      <c r="Q4159" s="21" t="s">
        <v>1127</v>
      </c>
      <c r="R4159" s="21" t="s">
        <v>1127</v>
      </c>
      <c r="S4159" s="3">
        <v>4</v>
      </c>
      <c r="T4159" s="37"/>
      <c r="U4159" s="21" t="s">
        <v>5872</v>
      </c>
      <c r="V4159" s="21" t="str">
        <f>VLOOKUP(P4159,'Customer List'!B:C,2,)</f>
        <v>Noida</v>
      </c>
      <c r="W4159" s="38"/>
      <c r="X4159" s="30">
        <f t="shared" ref="X4159:X4160" si="446">IF(OR(R4159 = "PRIYANKA MADAM", R4159 = "DEEPAK", R4159 = "PORTER"),N4159,"")</f>
        <v>45979</v>
      </c>
      <c r="Y4159" s="21">
        <f t="shared" si="439"/>
        <v>0</v>
      </c>
      <c r="Z4159" s="21" t="str">
        <f t="shared" si="440"/>
        <v>Tuesday</v>
      </c>
      <c r="AA4159" s="21" t="str">
        <f t="shared" si="441"/>
        <v>Tuesday</v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v>4159</v>
      </c>
      <c r="B4160" s="21" t="s">
        <v>5835</v>
      </c>
      <c r="C4160" s="30">
        <v>45965</v>
      </c>
      <c r="D4160" s="30">
        <v>45975</v>
      </c>
      <c r="E4160" s="47">
        <v>233.1</v>
      </c>
      <c r="F4160" s="47">
        <f t="shared" si="436"/>
        <v>20512.8</v>
      </c>
      <c r="G4160" s="48">
        <f t="shared" si="437"/>
        <v>20512.8</v>
      </c>
      <c r="H4160" s="21">
        <v>104741</v>
      </c>
      <c r="I4160" s="21" t="s">
        <v>4752</v>
      </c>
      <c r="J4160" s="21">
        <v>1</v>
      </c>
      <c r="K4160" s="21">
        <v>1</v>
      </c>
      <c r="L4160" s="21">
        <f t="shared" si="438"/>
        <v>0</v>
      </c>
      <c r="M4160" s="21" t="s">
        <v>6119</v>
      </c>
      <c r="N4160" s="30">
        <v>45986</v>
      </c>
      <c r="O4160" s="48">
        <v>28471.5</v>
      </c>
      <c r="P4160" s="21" t="s">
        <v>42</v>
      </c>
      <c r="Q4160" s="21" t="s">
        <v>5960</v>
      </c>
      <c r="R4160" s="21" t="s">
        <v>6092</v>
      </c>
      <c r="S4160" s="3">
        <v>4</v>
      </c>
      <c r="T4160" s="37"/>
      <c r="U4160" s="21" t="s">
        <v>5872</v>
      </c>
      <c r="V4160" s="21" t="str">
        <f>VLOOKUP(P4160,'Customer List'!B:C,2,)</f>
        <v>Faridabad</v>
      </c>
      <c r="W4160" s="38"/>
      <c r="X4160" s="30">
        <f t="shared" si="446"/>
        <v>45986</v>
      </c>
      <c r="Y4160" s="21">
        <f t="shared" si="439"/>
        <v>0</v>
      </c>
      <c r="Z4160" s="21" t="str">
        <f t="shared" si="440"/>
        <v>Tuesday</v>
      </c>
      <c r="AA4160" s="21" t="str">
        <f t="shared" si="441"/>
        <v>Tuesday</v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x14ac:dyDescent="0.25">
      <c r="A4161" s="21">
        <v>4160</v>
      </c>
      <c r="B4161" s="21" t="s">
        <v>5835</v>
      </c>
      <c r="C4161" s="30">
        <v>45965</v>
      </c>
      <c r="D4161" s="30">
        <v>45975</v>
      </c>
      <c r="E4161" s="47">
        <v>151.19999999999999</v>
      </c>
      <c r="F4161" s="47">
        <f t="shared" si="436"/>
        <v>13305.599999999999</v>
      </c>
      <c r="G4161" s="48">
        <f t="shared" si="437"/>
        <v>13305.599999999999</v>
      </c>
      <c r="H4161" s="21">
        <v>105808</v>
      </c>
      <c r="I4161" s="21" t="s">
        <v>4754</v>
      </c>
      <c r="J4161" s="21">
        <v>1</v>
      </c>
      <c r="K4161" s="21">
        <v>1</v>
      </c>
      <c r="L4161" s="21">
        <f t="shared" si="438"/>
        <v>0</v>
      </c>
      <c r="M4161" s="21" t="s">
        <v>5958</v>
      </c>
      <c r="N4161" s="30">
        <v>45978</v>
      </c>
      <c r="O4161" s="48">
        <v>27342</v>
      </c>
      <c r="P4161" s="21" t="s">
        <v>2170</v>
      </c>
      <c r="Q4161" s="21">
        <v>58158258476</v>
      </c>
      <c r="R4161" s="21" t="s">
        <v>5913</v>
      </c>
      <c r="S4161" s="3">
        <v>4</v>
      </c>
      <c r="T4161" s="37"/>
      <c r="U4161" s="21" t="s">
        <v>5872</v>
      </c>
      <c r="V4161" s="21" t="str">
        <f>VLOOKUP(P4161,'Customer List'!B:C,2,)</f>
        <v>Gujrat</v>
      </c>
      <c r="W4161" s="38"/>
      <c r="X4161" s="30">
        <v>45981</v>
      </c>
      <c r="Y4161" s="21">
        <f t="shared" si="439"/>
        <v>3</v>
      </c>
      <c r="Z4161" s="21" t="str">
        <f t="shared" si="440"/>
        <v>Monday</v>
      </c>
      <c r="AA4161" s="21" t="str">
        <f t="shared" si="441"/>
        <v>Thursday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4161</v>
      </c>
      <c r="B4162" s="21" t="s">
        <v>5835</v>
      </c>
      <c r="C4162" s="30">
        <v>45965</v>
      </c>
      <c r="D4162" s="30">
        <v>45975</v>
      </c>
      <c r="E4162" s="47">
        <v>142.80000000000001</v>
      </c>
      <c r="F4162" s="47">
        <f t="shared" si="436"/>
        <v>12566.400000000001</v>
      </c>
      <c r="G4162" s="48">
        <f t="shared" si="437"/>
        <v>12566.400000000001</v>
      </c>
      <c r="H4162" s="21">
        <v>106311</v>
      </c>
      <c r="I4162" s="21" t="s">
        <v>5837</v>
      </c>
      <c r="J4162" s="21">
        <v>1</v>
      </c>
      <c r="K4162" s="21">
        <v>1</v>
      </c>
      <c r="L4162" s="21">
        <f t="shared" si="438"/>
        <v>0</v>
      </c>
      <c r="M4162" s="21" t="s">
        <v>5994</v>
      </c>
      <c r="N4162" s="30">
        <v>45976</v>
      </c>
      <c r="O4162" s="48">
        <v>15495.84</v>
      </c>
      <c r="P4162" s="21" t="s">
        <v>276</v>
      </c>
      <c r="Q4162" s="21">
        <v>58158193520</v>
      </c>
      <c r="R4162" s="21" t="s">
        <v>5913</v>
      </c>
      <c r="S4162" s="3">
        <v>4</v>
      </c>
      <c r="T4162" s="37"/>
      <c r="U4162" s="21" t="s">
        <v>5872</v>
      </c>
      <c r="V4162" s="21" t="str">
        <f>VLOOKUP(P4162,'Customer List'!B:C,2,)</f>
        <v>Pune</v>
      </c>
      <c r="W4162" s="38"/>
      <c r="X4162" s="30">
        <v>45979</v>
      </c>
      <c r="Y4162" s="21">
        <f t="shared" si="439"/>
        <v>3</v>
      </c>
      <c r="Z4162" s="21" t="str">
        <f t="shared" si="440"/>
        <v>Saturday</v>
      </c>
      <c r="AA4162" s="21" t="str">
        <f t="shared" si="441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x14ac:dyDescent="0.25">
      <c r="A4163" s="21">
        <v>4162</v>
      </c>
      <c r="B4163" s="21" t="s">
        <v>5835</v>
      </c>
      <c r="C4163" s="30">
        <v>45965</v>
      </c>
      <c r="D4163" s="30">
        <v>45975</v>
      </c>
      <c r="E4163" s="47">
        <v>88.2</v>
      </c>
      <c r="F4163" s="47">
        <f t="shared" si="436"/>
        <v>7761.6</v>
      </c>
      <c r="G4163" s="48">
        <f t="shared" si="437"/>
        <v>7761.6</v>
      </c>
      <c r="H4163" s="21">
        <v>106317</v>
      </c>
      <c r="I4163" s="21" t="s">
        <v>5837</v>
      </c>
      <c r="J4163" s="21">
        <v>1</v>
      </c>
      <c r="K4163" s="21">
        <v>1</v>
      </c>
      <c r="L4163" s="21">
        <f t="shared" si="438"/>
        <v>0</v>
      </c>
      <c r="M4163" s="21" t="s">
        <v>6119</v>
      </c>
      <c r="N4163" s="30">
        <v>45986</v>
      </c>
      <c r="O4163" s="48">
        <v>12568.5</v>
      </c>
      <c r="P4163" s="21" t="s">
        <v>42</v>
      </c>
      <c r="Q4163" s="21" t="s">
        <v>5960</v>
      </c>
      <c r="R4163" s="21" t="s">
        <v>6092</v>
      </c>
      <c r="S4163" s="3">
        <v>4</v>
      </c>
      <c r="T4163" s="37"/>
      <c r="U4163" s="21" t="s">
        <v>5872</v>
      </c>
      <c r="V4163" s="21" t="str">
        <f>VLOOKUP(P4163,'Customer List'!B:C,2,)</f>
        <v>Faridabad</v>
      </c>
      <c r="W4163" s="38"/>
      <c r="X4163" s="30">
        <f>IF(OR(R4163 = "PRIYANKA MADAM", R4163 = "DEEPAK", R4163 = "PORTER"),N4163,"")</f>
        <v>45986</v>
      </c>
      <c r="Y4163" s="21">
        <f t="shared" si="439"/>
        <v>0</v>
      </c>
      <c r="Z4163" s="21" t="str">
        <f t="shared" si="440"/>
        <v>Tuesday</v>
      </c>
      <c r="AA4163" s="21" t="str">
        <f t="shared" si="441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4163</v>
      </c>
      <c r="B4164" s="21" t="s">
        <v>5835</v>
      </c>
      <c r="C4164" s="30">
        <v>45965</v>
      </c>
      <c r="D4164" s="30">
        <v>45975</v>
      </c>
      <c r="E4164" s="47">
        <v>55.8</v>
      </c>
      <c r="F4164" s="47">
        <f t="shared" ref="F4164:F4227" si="447">IF(AB4164="DOLLAR",E4164*88,E4164)</f>
        <v>4910.3999999999996</v>
      </c>
      <c r="G4164" s="48">
        <f t="shared" ref="G4164:G4227" si="448">F4164*J4164</f>
        <v>4910.3999999999996</v>
      </c>
      <c r="H4164" s="21">
        <v>108305</v>
      </c>
      <c r="I4164" s="21" t="s">
        <v>5838</v>
      </c>
      <c r="J4164" s="21">
        <v>1</v>
      </c>
      <c r="K4164" s="21">
        <v>1</v>
      </c>
      <c r="L4164" s="21">
        <f t="shared" ref="L4164:L4227" si="449">J4164-K4164</f>
        <v>0</v>
      </c>
      <c r="M4164" s="21" t="s">
        <v>5932</v>
      </c>
      <c r="N4164" s="30">
        <v>45975</v>
      </c>
      <c r="O4164" s="48">
        <v>8649</v>
      </c>
      <c r="P4164" s="21" t="s">
        <v>658</v>
      </c>
      <c r="Q4164" s="21">
        <v>58158172962</v>
      </c>
      <c r="R4164" s="21" t="s">
        <v>5913</v>
      </c>
      <c r="S4164" s="3">
        <v>4</v>
      </c>
      <c r="T4164" s="37"/>
      <c r="U4164" s="21" t="s">
        <v>5872</v>
      </c>
      <c r="V4164" s="21" t="str">
        <f>VLOOKUP(P4164,'Customer List'!B:C,2,)</f>
        <v>Bhopal</v>
      </c>
      <c r="W4164" s="38"/>
      <c r="X4164" s="30">
        <v>45978</v>
      </c>
      <c r="Y4164" s="21">
        <f t="shared" ref="Y4164:Y4227" si="450">IF(X4164="", "", X4164-N4164)</f>
        <v>3</v>
      </c>
      <c r="Z4164" s="21" t="str">
        <f t="shared" ref="Z4164:Z4227" si="451">IF(N4164="", "", TEXT(N4164, "dddd"))</f>
        <v>Friday</v>
      </c>
      <c r="AA4164" s="21" t="str">
        <f t="shared" ref="AA4164:AA4227" si="452">IF(X4164="", "", TEXT(X4164, "dddd"))</f>
        <v>Monday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x14ac:dyDescent="0.25">
      <c r="A4165" s="21">
        <v>4164</v>
      </c>
      <c r="B4165" s="21" t="s">
        <v>5835</v>
      </c>
      <c r="C4165" s="30">
        <v>45965</v>
      </c>
      <c r="D4165" s="30">
        <v>45975</v>
      </c>
      <c r="E4165" s="47">
        <v>81.599999999999994</v>
      </c>
      <c r="F4165" s="47">
        <f t="shared" si="447"/>
        <v>7180.7999999999993</v>
      </c>
      <c r="G4165" s="48">
        <f t="shared" si="448"/>
        <v>7180.7999999999993</v>
      </c>
      <c r="H4165" s="21">
        <v>108455</v>
      </c>
      <c r="I4165" s="21" t="s">
        <v>4756</v>
      </c>
      <c r="J4165" s="21">
        <v>1</v>
      </c>
      <c r="K4165" s="21">
        <v>1</v>
      </c>
      <c r="L4165" s="21">
        <f t="shared" si="449"/>
        <v>0</v>
      </c>
      <c r="M4165" s="21" t="s">
        <v>6119</v>
      </c>
      <c r="N4165" s="30">
        <v>45986</v>
      </c>
      <c r="O4165" s="48">
        <v>11628</v>
      </c>
      <c r="P4165" s="21" t="s">
        <v>42</v>
      </c>
      <c r="Q4165" s="21" t="s">
        <v>5960</v>
      </c>
      <c r="R4165" s="21" t="s">
        <v>6092</v>
      </c>
      <c r="S4165" s="3">
        <v>4</v>
      </c>
      <c r="T4165" s="37"/>
      <c r="U4165" s="21" t="s">
        <v>5872</v>
      </c>
      <c r="V4165" s="21" t="str">
        <f>VLOOKUP(P4165,'Customer List'!B:C,2,)</f>
        <v>Faridabad</v>
      </c>
      <c r="W4165" s="38"/>
      <c r="X4165" s="30">
        <f t="shared" ref="X4165:X4166" si="453">IF(OR(R4165 = "PRIYANKA MADAM", R4165 = "DEEPAK", R4165 = "PORTER"),N4165,"")</f>
        <v>45986</v>
      </c>
      <c r="Y4165" s="21">
        <f t="shared" si="450"/>
        <v>0</v>
      </c>
      <c r="Z4165" s="21" t="str">
        <f t="shared" si="451"/>
        <v>Tuesday</v>
      </c>
      <c r="AA4165" s="21" t="str">
        <f t="shared" si="452"/>
        <v>Tuesday</v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x14ac:dyDescent="0.25">
      <c r="A4166" s="21">
        <v>4165</v>
      </c>
      <c r="B4166" s="21" t="s">
        <v>5835</v>
      </c>
      <c r="C4166" s="30">
        <v>45965</v>
      </c>
      <c r="D4166" s="30">
        <v>45975</v>
      </c>
      <c r="E4166" s="47">
        <v>229.6</v>
      </c>
      <c r="F4166" s="47">
        <f t="shared" si="447"/>
        <v>20204.8</v>
      </c>
      <c r="G4166" s="48">
        <f t="shared" si="448"/>
        <v>20204.8</v>
      </c>
      <c r="H4166" s="21">
        <v>108745</v>
      </c>
      <c r="I4166" s="21" t="s">
        <v>5533</v>
      </c>
      <c r="J4166" s="21">
        <v>1</v>
      </c>
      <c r="K4166" s="21">
        <v>1</v>
      </c>
      <c r="L4166" s="21">
        <f t="shared" si="449"/>
        <v>0</v>
      </c>
      <c r="M4166" s="21" t="s">
        <v>6119</v>
      </c>
      <c r="N4166" s="30">
        <v>45986</v>
      </c>
      <c r="O4166" s="48">
        <v>28044</v>
      </c>
      <c r="P4166" s="21" t="s">
        <v>42</v>
      </c>
      <c r="Q4166" s="21" t="s">
        <v>5960</v>
      </c>
      <c r="R4166" s="21" t="s">
        <v>6092</v>
      </c>
      <c r="S4166" s="3">
        <v>4</v>
      </c>
      <c r="T4166" s="37"/>
      <c r="U4166" s="21" t="s">
        <v>5872</v>
      </c>
      <c r="V4166" s="21" t="str">
        <f>VLOOKUP(P4166,'Customer List'!B:C,2,)</f>
        <v>Faridabad</v>
      </c>
      <c r="W4166" s="38"/>
      <c r="X4166" s="30">
        <f t="shared" si="453"/>
        <v>45986</v>
      </c>
      <c r="Y4166" s="21">
        <f t="shared" si="450"/>
        <v>0</v>
      </c>
      <c r="Z4166" s="21" t="str">
        <f t="shared" si="451"/>
        <v>Tuesday</v>
      </c>
      <c r="AA4166" s="21" t="str">
        <f t="shared" si="452"/>
        <v>Tuesday</v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x14ac:dyDescent="0.25">
      <c r="A4167" s="21">
        <v>4166</v>
      </c>
      <c r="B4167" s="21" t="s">
        <v>5835</v>
      </c>
      <c r="C4167" s="30">
        <v>45965</v>
      </c>
      <c r="D4167" s="30">
        <v>45975</v>
      </c>
      <c r="E4167" s="47">
        <v>164.5</v>
      </c>
      <c r="F4167" s="47">
        <f t="shared" si="447"/>
        <v>14476</v>
      </c>
      <c r="G4167" s="48">
        <f t="shared" si="448"/>
        <v>28952</v>
      </c>
      <c r="H4167" s="21">
        <v>113705</v>
      </c>
      <c r="I4167" s="21" t="s">
        <v>5162</v>
      </c>
      <c r="J4167" s="21">
        <v>2</v>
      </c>
      <c r="K4167" s="21">
        <v>2</v>
      </c>
      <c r="L4167" s="21">
        <f t="shared" si="449"/>
        <v>0</v>
      </c>
      <c r="M4167" s="21" t="s">
        <v>5970</v>
      </c>
      <c r="N4167" s="30">
        <v>45976</v>
      </c>
      <c r="O4167" s="48">
        <v>40185</v>
      </c>
      <c r="P4167" s="21" t="s">
        <v>242</v>
      </c>
      <c r="Q4167" s="21">
        <v>58158203961</v>
      </c>
      <c r="R4167" s="21" t="s">
        <v>5913</v>
      </c>
      <c r="S4167" s="3">
        <v>4</v>
      </c>
      <c r="T4167" s="37"/>
      <c r="U4167" s="21" t="s">
        <v>5872</v>
      </c>
      <c r="V4167" s="21" t="str">
        <f>VLOOKUP(P4167,'Customer List'!B:C,2,)</f>
        <v>Mumbai</v>
      </c>
      <c r="W4167" s="38"/>
      <c r="X4167" s="30">
        <v>45979</v>
      </c>
      <c r="Y4167" s="21">
        <f t="shared" si="450"/>
        <v>3</v>
      </c>
      <c r="Z4167" s="21" t="str">
        <f t="shared" si="451"/>
        <v>Saturday</v>
      </c>
      <c r="AA4167" s="21" t="str">
        <f t="shared" si="452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4167</v>
      </c>
      <c r="B4168" s="21" t="s">
        <v>5835</v>
      </c>
      <c r="C4168" s="30">
        <v>45965</v>
      </c>
      <c r="D4168" s="30">
        <v>45975</v>
      </c>
      <c r="E4168" s="47">
        <v>80.400000000000006</v>
      </c>
      <c r="F4168" s="47">
        <f t="shared" si="447"/>
        <v>7075.2000000000007</v>
      </c>
      <c r="G4168" s="48">
        <f t="shared" si="448"/>
        <v>7075.2000000000007</v>
      </c>
      <c r="H4168" s="21">
        <v>115508</v>
      </c>
      <c r="I4168" s="21" t="s">
        <v>5167</v>
      </c>
      <c r="J4168" s="21">
        <v>1</v>
      </c>
      <c r="K4168" s="21">
        <v>1</v>
      </c>
      <c r="L4168" s="21">
        <f t="shared" si="449"/>
        <v>0</v>
      </c>
      <c r="M4168" s="21" t="s">
        <v>6119</v>
      </c>
      <c r="N4168" s="30">
        <v>45986</v>
      </c>
      <c r="O4168" s="48">
        <v>11457</v>
      </c>
      <c r="P4168" s="21" t="s">
        <v>42</v>
      </c>
      <c r="Q4168" s="21" t="s">
        <v>5960</v>
      </c>
      <c r="R4168" s="21" t="s">
        <v>6092</v>
      </c>
      <c r="S4168" s="3">
        <v>4</v>
      </c>
      <c r="T4168" s="37"/>
      <c r="U4168" s="21" t="s">
        <v>5872</v>
      </c>
      <c r="V4168" s="21" t="str">
        <f>VLOOKUP(P4168,'Customer List'!B:C,2,)</f>
        <v>Faridabad</v>
      </c>
      <c r="W4168" s="38"/>
      <c r="X4168" s="30">
        <f>IF(OR(R4168 = "PRIYANKA MADAM", R4168 = "DEEPAK", R4168 = "PORTER"),N4168,"")</f>
        <v>45986</v>
      </c>
      <c r="Y4168" s="21">
        <f t="shared" si="450"/>
        <v>0</v>
      </c>
      <c r="Z4168" s="21" t="str">
        <f t="shared" si="451"/>
        <v>Tuesday</v>
      </c>
      <c r="AA4168" s="21" t="str">
        <f t="shared" si="452"/>
        <v>Tuesday</v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x14ac:dyDescent="0.25">
      <c r="A4169" s="21">
        <v>4168</v>
      </c>
      <c r="B4169" s="21" t="s">
        <v>5835</v>
      </c>
      <c r="C4169" s="30">
        <v>45965</v>
      </c>
      <c r="D4169" s="30">
        <v>45975</v>
      </c>
      <c r="E4169" s="47">
        <v>212.1</v>
      </c>
      <c r="F4169" s="47">
        <f t="shared" si="447"/>
        <v>18664.8</v>
      </c>
      <c r="G4169" s="48">
        <f t="shared" si="448"/>
        <v>18664.8</v>
      </c>
      <c r="H4169" s="21">
        <v>119725</v>
      </c>
      <c r="I4169" s="21" t="s">
        <v>5169</v>
      </c>
      <c r="J4169" s="21">
        <v>1</v>
      </c>
      <c r="K4169" s="21">
        <v>1</v>
      </c>
      <c r="L4169" s="21">
        <f t="shared" si="449"/>
        <v>0</v>
      </c>
      <c r="M4169" s="21" t="s">
        <v>5994</v>
      </c>
      <c r="N4169" s="30">
        <v>45976</v>
      </c>
      <c r="O4169" s="48">
        <v>23015.88</v>
      </c>
      <c r="P4169" s="21" t="s">
        <v>276</v>
      </c>
      <c r="Q4169" s="21">
        <v>58158193520</v>
      </c>
      <c r="R4169" s="21" t="s">
        <v>5913</v>
      </c>
      <c r="S4169" s="3">
        <v>4</v>
      </c>
      <c r="T4169" s="37"/>
      <c r="U4169" s="21" t="s">
        <v>5872</v>
      </c>
      <c r="V4169" s="21" t="str">
        <f>VLOOKUP(P4169,'Customer List'!B:C,2,)</f>
        <v>Pune</v>
      </c>
      <c r="W4169" s="38"/>
      <c r="X4169" s="30">
        <v>45979</v>
      </c>
      <c r="Y4169" s="21">
        <f t="shared" si="450"/>
        <v>3</v>
      </c>
      <c r="Z4169" s="21" t="str">
        <f t="shared" si="451"/>
        <v>Saturday</v>
      </c>
      <c r="AA4169" s="21" t="str">
        <f t="shared" si="452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x14ac:dyDescent="0.25">
      <c r="A4170" s="21">
        <v>4169</v>
      </c>
      <c r="B4170" s="21" t="s">
        <v>5835</v>
      </c>
      <c r="C4170" s="30">
        <v>45965</v>
      </c>
      <c r="D4170" s="30">
        <v>45975</v>
      </c>
      <c r="E4170" s="47">
        <v>63</v>
      </c>
      <c r="F4170" s="47">
        <f t="shared" si="447"/>
        <v>5544</v>
      </c>
      <c r="G4170" s="48">
        <f t="shared" si="448"/>
        <v>5544</v>
      </c>
      <c r="H4170" s="21">
        <v>123113</v>
      </c>
      <c r="I4170" s="21" t="s">
        <v>4761</v>
      </c>
      <c r="J4170" s="21">
        <v>1</v>
      </c>
      <c r="K4170" s="21">
        <v>1</v>
      </c>
      <c r="L4170" s="21">
        <f t="shared" si="449"/>
        <v>0</v>
      </c>
      <c r="M4170" s="21" t="s">
        <v>6119</v>
      </c>
      <c r="N4170" s="30">
        <v>45986</v>
      </c>
      <c r="O4170" s="48">
        <v>8977.5</v>
      </c>
      <c r="P4170" s="21" t="s">
        <v>42</v>
      </c>
      <c r="Q4170" s="21" t="s">
        <v>5960</v>
      </c>
      <c r="R4170" s="21" t="s">
        <v>6092</v>
      </c>
      <c r="S4170" s="3">
        <v>4</v>
      </c>
      <c r="T4170" s="37"/>
      <c r="U4170" s="21" t="s">
        <v>5872</v>
      </c>
      <c r="V4170" s="21" t="str">
        <f>VLOOKUP(P4170,'Customer List'!B:C,2,)</f>
        <v>Faridabad</v>
      </c>
      <c r="W4170" s="38"/>
      <c r="X4170" s="30">
        <f>IF(OR(R4170 = "PRIYANKA MADAM", R4170 = "DEEPAK", R4170 = "PORTER"),N4170,"")</f>
        <v>45986</v>
      </c>
      <c r="Y4170" s="21">
        <f t="shared" si="450"/>
        <v>0</v>
      </c>
      <c r="Z4170" s="21" t="str">
        <f t="shared" si="451"/>
        <v>Tuesday</v>
      </c>
      <c r="AA4170" s="21" t="str">
        <f t="shared" si="452"/>
        <v>Tuesday</v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x14ac:dyDescent="0.25">
      <c r="A4171" s="21">
        <v>4170</v>
      </c>
      <c r="B4171" s="21" t="s">
        <v>5835</v>
      </c>
      <c r="C4171" s="30">
        <v>45965</v>
      </c>
      <c r="D4171" s="30">
        <v>45975</v>
      </c>
      <c r="E4171" s="47">
        <v>204.4</v>
      </c>
      <c r="F4171" s="47">
        <f t="shared" si="447"/>
        <v>17987.2</v>
      </c>
      <c r="G4171" s="48">
        <f t="shared" si="448"/>
        <v>17987.2</v>
      </c>
      <c r="H4171" s="21">
        <v>123171</v>
      </c>
      <c r="I4171" s="21" t="s">
        <v>4761</v>
      </c>
      <c r="J4171" s="21">
        <v>1</v>
      </c>
      <c r="K4171" s="21">
        <v>1</v>
      </c>
      <c r="L4171" s="21">
        <f t="shared" si="449"/>
        <v>0</v>
      </c>
      <c r="M4171" s="21" t="s">
        <v>5994</v>
      </c>
      <c r="N4171" s="30">
        <v>45976</v>
      </c>
      <c r="O4171" s="48">
        <v>22180.32</v>
      </c>
      <c r="P4171" s="21" t="s">
        <v>276</v>
      </c>
      <c r="Q4171" s="21">
        <v>58158193520</v>
      </c>
      <c r="R4171" s="21" t="s">
        <v>5913</v>
      </c>
      <c r="S4171" s="3">
        <v>4</v>
      </c>
      <c r="T4171" s="37"/>
      <c r="U4171" s="21" t="s">
        <v>5872</v>
      </c>
      <c r="V4171" s="21" t="str">
        <f>VLOOKUP(P4171,'Customer List'!B:C,2,)</f>
        <v>Pune</v>
      </c>
      <c r="W4171" s="38"/>
      <c r="X4171" s="30">
        <v>45979</v>
      </c>
      <c r="Y4171" s="21">
        <f t="shared" si="450"/>
        <v>3</v>
      </c>
      <c r="Z4171" s="21" t="str">
        <f t="shared" si="451"/>
        <v>Saturday</v>
      </c>
      <c r="AA4171" s="21" t="str">
        <f t="shared" si="452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4171</v>
      </c>
      <c r="B4172" s="21" t="s">
        <v>5835</v>
      </c>
      <c r="C4172" s="30">
        <v>45965</v>
      </c>
      <c r="D4172" s="30">
        <v>45975</v>
      </c>
      <c r="E4172" s="47">
        <v>159</v>
      </c>
      <c r="F4172" s="47">
        <f t="shared" si="447"/>
        <v>13992</v>
      </c>
      <c r="G4172" s="48">
        <f t="shared" si="448"/>
        <v>13992</v>
      </c>
      <c r="H4172" s="21">
        <v>125254</v>
      </c>
      <c r="I4172" s="21" t="s">
        <v>5171</v>
      </c>
      <c r="J4172" s="21">
        <v>1</v>
      </c>
      <c r="K4172" s="21">
        <v>1</v>
      </c>
      <c r="L4172" s="21">
        <f t="shared" si="449"/>
        <v>0</v>
      </c>
      <c r="M4172" s="21" t="s">
        <v>5994</v>
      </c>
      <c r="N4172" s="30">
        <v>45976</v>
      </c>
      <c r="O4172" s="48">
        <v>20129.400000000001</v>
      </c>
      <c r="P4172" s="21" t="s">
        <v>276</v>
      </c>
      <c r="Q4172" s="21">
        <v>58158193520</v>
      </c>
      <c r="R4172" s="21" t="s">
        <v>5913</v>
      </c>
      <c r="S4172" s="3">
        <v>4</v>
      </c>
      <c r="T4172" s="37"/>
      <c r="U4172" s="21" t="s">
        <v>5872</v>
      </c>
      <c r="V4172" s="21" t="str">
        <f>VLOOKUP(P4172,'Customer List'!B:C,2,)</f>
        <v>Pune</v>
      </c>
      <c r="W4172" s="38"/>
      <c r="X4172" s="30">
        <v>45979</v>
      </c>
      <c r="Y4172" s="21">
        <f t="shared" si="450"/>
        <v>3</v>
      </c>
      <c r="Z4172" s="21" t="str">
        <f t="shared" si="451"/>
        <v>Saturday</v>
      </c>
      <c r="AA4172" s="21" t="str">
        <f t="shared" si="452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4172</v>
      </c>
      <c r="B4173" s="21" t="s">
        <v>5835</v>
      </c>
      <c r="C4173" s="30">
        <v>45965</v>
      </c>
      <c r="D4173" s="30">
        <v>45975</v>
      </c>
      <c r="E4173" s="47">
        <v>177.1</v>
      </c>
      <c r="F4173" s="47">
        <f t="shared" si="447"/>
        <v>15584.8</v>
      </c>
      <c r="G4173" s="48">
        <f t="shared" si="448"/>
        <v>31169.599999999999</v>
      </c>
      <c r="H4173" s="21">
        <v>126631</v>
      </c>
      <c r="I4173" s="21" t="s">
        <v>5839</v>
      </c>
      <c r="J4173" s="21">
        <v>2</v>
      </c>
      <c r="K4173" s="21">
        <v>2</v>
      </c>
      <c r="L4173" s="21">
        <f t="shared" si="449"/>
        <v>0</v>
      </c>
      <c r="M4173" s="21" t="s">
        <v>5970</v>
      </c>
      <c r="N4173" s="30">
        <v>45976</v>
      </c>
      <c r="O4173" s="48">
        <v>43263</v>
      </c>
      <c r="P4173" s="21" t="s">
        <v>242</v>
      </c>
      <c r="Q4173" s="21">
        <v>58158203961</v>
      </c>
      <c r="R4173" s="21" t="s">
        <v>5913</v>
      </c>
      <c r="S4173" s="3">
        <v>4</v>
      </c>
      <c r="T4173" s="37"/>
      <c r="U4173" s="21" t="s">
        <v>5872</v>
      </c>
      <c r="V4173" s="21" t="str">
        <f>VLOOKUP(P4173,'Customer List'!B:C,2,)</f>
        <v>Mumbai</v>
      </c>
      <c r="W4173" s="38"/>
      <c r="X4173" s="30">
        <v>45979</v>
      </c>
      <c r="Y4173" s="21">
        <f t="shared" si="450"/>
        <v>3</v>
      </c>
      <c r="Z4173" s="21" t="str">
        <f t="shared" si="451"/>
        <v>Saturday</v>
      </c>
      <c r="AA4173" s="21" t="str">
        <f t="shared" si="452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4173</v>
      </c>
      <c r="B4174" s="21" t="s">
        <v>5835</v>
      </c>
      <c r="C4174" s="30">
        <v>45965</v>
      </c>
      <c r="D4174" s="30">
        <v>45975</v>
      </c>
      <c r="E4174" s="47">
        <v>80.400000000000006</v>
      </c>
      <c r="F4174" s="47">
        <f t="shared" si="447"/>
        <v>7075.2000000000007</v>
      </c>
      <c r="G4174" s="48">
        <f t="shared" si="448"/>
        <v>7075.2000000000007</v>
      </c>
      <c r="H4174" s="21">
        <v>127607</v>
      </c>
      <c r="I4174" s="21" t="s">
        <v>5172</v>
      </c>
      <c r="J4174" s="21">
        <v>1</v>
      </c>
      <c r="K4174" s="21">
        <v>1</v>
      </c>
      <c r="L4174" s="21">
        <f t="shared" si="449"/>
        <v>0</v>
      </c>
      <c r="M4174" s="21" t="s">
        <v>5967</v>
      </c>
      <c r="N4174" s="30">
        <v>45976</v>
      </c>
      <c r="O4174" s="48">
        <v>12462</v>
      </c>
      <c r="P4174" s="21" t="s">
        <v>228</v>
      </c>
      <c r="Q4174" s="21">
        <v>58158206186</v>
      </c>
      <c r="R4174" s="21" t="s">
        <v>5913</v>
      </c>
      <c r="S4174" s="3">
        <v>4</v>
      </c>
      <c r="T4174" s="37"/>
      <c r="U4174" s="21" t="s">
        <v>5872</v>
      </c>
      <c r="V4174" s="21" t="str">
        <f>VLOOKUP(P4174,'Customer List'!B:C,2,)</f>
        <v>Kolkata</v>
      </c>
      <c r="W4174" s="38"/>
      <c r="X4174" s="30">
        <v>45979</v>
      </c>
      <c r="Y4174" s="21">
        <f t="shared" si="450"/>
        <v>3</v>
      </c>
      <c r="Z4174" s="21" t="str">
        <f t="shared" si="451"/>
        <v>Saturday</v>
      </c>
      <c r="AA4174" s="21" t="str">
        <f t="shared" si="452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4174</v>
      </c>
      <c r="B4175" s="21" t="s">
        <v>5835</v>
      </c>
      <c r="C4175" s="30">
        <v>45965</v>
      </c>
      <c r="D4175" s="30">
        <v>45975</v>
      </c>
      <c r="E4175" s="47">
        <v>183.4</v>
      </c>
      <c r="F4175" s="47">
        <f t="shared" si="447"/>
        <v>16139.2</v>
      </c>
      <c r="G4175" s="48">
        <f t="shared" si="448"/>
        <v>16139.2</v>
      </c>
      <c r="H4175" s="21">
        <v>127639</v>
      </c>
      <c r="I4175" s="21" t="s">
        <v>5172</v>
      </c>
      <c r="J4175" s="21">
        <v>1</v>
      </c>
      <c r="K4175" s="21">
        <v>1</v>
      </c>
      <c r="L4175" s="21">
        <f t="shared" si="449"/>
        <v>0</v>
      </c>
      <c r="M4175" s="21" t="s">
        <v>5994</v>
      </c>
      <c r="N4175" s="30">
        <v>45976</v>
      </c>
      <c r="O4175" s="48">
        <v>19901.52</v>
      </c>
      <c r="P4175" s="21" t="s">
        <v>276</v>
      </c>
      <c r="Q4175" s="21">
        <v>58158193520</v>
      </c>
      <c r="R4175" s="21" t="s">
        <v>5913</v>
      </c>
      <c r="S4175" s="3">
        <v>4</v>
      </c>
      <c r="T4175" s="37"/>
      <c r="U4175" s="21" t="s">
        <v>5872</v>
      </c>
      <c r="V4175" s="21" t="str">
        <f>VLOOKUP(P4175,'Customer List'!B:C,2,)</f>
        <v>Pune</v>
      </c>
      <c r="W4175" s="38"/>
      <c r="X4175" s="30">
        <v>45979</v>
      </c>
      <c r="Y4175" s="21">
        <f t="shared" si="450"/>
        <v>3</v>
      </c>
      <c r="Z4175" s="21" t="str">
        <f t="shared" si="451"/>
        <v>Saturday</v>
      </c>
      <c r="AA4175" s="21" t="str">
        <f t="shared" si="452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4175</v>
      </c>
      <c r="B4176" s="21" t="s">
        <v>5835</v>
      </c>
      <c r="C4176" s="30">
        <v>45965</v>
      </c>
      <c r="D4176" s="30">
        <v>45975</v>
      </c>
      <c r="E4176" s="47">
        <v>53.4</v>
      </c>
      <c r="F4176" s="47">
        <f t="shared" si="447"/>
        <v>4699.2</v>
      </c>
      <c r="G4176" s="48">
        <f t="shared" si="448"/>
        <v>4699.2</v>
      </c>
      <c r="H4176" s="21">
        <v>128005</v>
      </c>
      <c r="I4176" s="21" t="s">
        <v>5840</v>
      </c>
      <c r="J4176" s="21">
        <v>1</v>
      </c>
      <c r="K4176" s="21">
        <v>1</v>
      </c>
      <c r="L4176" s="21">
        <f t="shared" si="449"/>
        <v>0</v>
      </c>
      <c r="M4176" s="21" t="s">
        <v>5967</v>
      </c>
      <c r="N4176" s="30">
        <v>45976</v>
      </c>
      <c r="O4176" s="48">
        <v>8277</v>
      </c>
      <c r="P4176" s="21" t="s">
        <v>228</v>
      </c>
      <c r="Q4176" s="21">
        <v>58158206186</v>
      </c>
      <c r="R4176" s="21" t="s">
        <v>5913</v>
      </c>
      <c r="S4176" s="3">
        <v>4</v>
      </c>
      <c r="T4176" s="37"/>
      <c r="U4176" s="21" t="s">
        <v>5872</v>
      </c>
      <c r="V4176" s="21" t="str">
        <f>VLOOKUP(P4176,'Customer List'!B:C,2,)</f>
        <v>Kolkata</v>
      </c>
      <c r="W4176" s="38"/>
      <c r="X4176" s="30">
        <v>45979</v>
      </c>
      <c r="Y4176" s="21">
        <f t="shared" si="450"/>
        <v>3</v>
      </c>
      <c r="Z4176" s="21" t="str">
        <f t="shared" si="451"/>
        <v>Saturday</v>
      </c>
      <c r="AA4176" s="21" t="str">
        <f t="shared" si="452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4176</v>
      </c>
      <c r="B4177" s="21" t="s">
        <v>5835</v>
      </c>
      <c r="C4177" s="30">
        <v>45965</v>
      </c>
      <c r="D4177" s="30">
        <v>45975</v>
      </c>
      <c r="E4177" s="47">
        <v>204.4</v>
      </c>
      <c r="F4177" s="47">
        <f t="shared" si="447"/>
        <v>17987.2</v>
      </c>
      <c r="G4177" s="48">
        <f t="shared" si="448"/>
        <v>17987.2</v>
      </c>
      <c r="H4177" s="21">
        <v>135220</v>
      </c>
      <c r="I4177" s="21" t="s">
        <v>5173</v>
      </c>
      <c r="J4177" s="21">
        <v>1</v>
      </c>
      <c r="K4177" s="21">
        <v>1</v>
      </c>
      <c r="L4177" s="21">
        <f t="shared" si="449"/>
        <v>0</v>
      </c>
      <c r="M4177" s="21" t="s">
        <v>6119</v>
      </c>
      <c r="N4177" s="30">
        <v>45986</v>
      </c>
      <c r="O4177" s="48">
        <v>24966</v>
      </c>
      <c r="P4177" s="21" t="s">
        <v>42</v>
      </c>
      <c r="Q4177" s="21" t="s">
        <v>5960</v>
      </c>
      <c r="R4177" s="21" t="s">
        <v>6092</v>
      </c>
      <c r="S4177" s="3">
        <v>4</v>
      </c>
      <c r="T4177" s="37"/>
      <c r="U4177" s="21" t="s">
        <v>5872</v>
      </c>
      <c r="V4177" s="21" t="str">
        <f>VLOOKUP(P4177,'Customer List'!B:C,2,)</f>
        <v>Faridabad</v>
      </c>
      <c r="W4177" s="38"/>
      <c r="X4177" s="30">
        <f>IF(OR(R4177 = "PRIYANKA MADAM", R4177 = "DEEPAK", R4177 = "PORTER"),N4177,"")</f>
        <v>45986</v>
      </c>
      <c r="Y4177" s="21">
        <f t="shared" si="450"/>
        <v>0</v>
      </c>
      <c r="Z4177" s="21" t="str">
        <f t="shared" si="451"/>
        <v>Tuesday</v>
      </c>
      <c r="AA4177" s="21" t="str">
        <f t="shared" si="452"/>
        <v>Tuesday</v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x14ac:dyDescent="0.25">
      <c r="A4178" s="21">
        <v>4177</v>
      </c>
      <c r="B4178" s="21" t="s">
        <v>5835</v>
      </c>
      <c r="C4178" s="30">
        <v>45965</v>
      </c>
      <c r="D4178" s="30">
        <v>45975</v>
      </c>
      <c r="E4178" s="47">
        <v>225</v>
      </c>
      <c r="F4178" s="47">
        <f t="shared" si="447"/>
        <v>19800</v>
      </c>
      <c r="G4178" s="48">
        <f t="shared" si="448"/>
        <v>19800</v>
      </c>
      <c r="H4178" s="21">
        <v>135252</v>
      </c>
      <c r="I4178" s="21" t="s">
        <v>5173</v>
      </c>
      <c r="J4178" s="21">
        <v>1</v>
      </c>
      <c r="K4178" s="21">
        <v>1</v>
      </c>
      <c r="L4178" s="21">
        <f t="shared" si="449"/>
        <v>0</v>
      </c>
      <c r="M4178" s="21" t="s">
        <v>5994</v>
      </c>
      <c r="N4178" s="30">
        <v>45976</v>
      </c>
      <c r="O4178" s="48">
        <v>28485</v>
      </c>
      <c r="P4178" s="21" t="s">
        <v>276</v>
      </c>
      <c r="Q4178" s="21">
        <v>58158193520</v>
      </c>
      <c r="R4178" s="21" t="s">
        <v>5913</v>
      </c>
      <c r="S4178" s="3">
        <v>4</v>
      </c>
      <c r="T4178" s="37"/>
      <c r="U4178" s="21" t="s">
        <v>5872</v>
      </c>
      <c r="V4178" s="21" t="str">
        <f>VLOOKUP(P4178,'Customer List'!B:C,2,)</f>
        <v>Pune</v>
      </c>
      <c r="W4178" s="38"/>
      <c r="X4178" s="30">
        <v>45979</v>
      </c>
      <c r="Y4178" s="21">
        <f t="shared" si="450"/>
        <v>3</v>
      </c>
      <c r="Z4178" s="21" t="str">
        <f t="shared" si="451"/>
        <v>Saturday</v>
      </c>
      <c r="AA4178" s="21" t="str">
        <f t="shared" si="452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4178</v>
      </c>
      <c r="B4179" s="21" t="s">
        <v>5835</v>
      </c>
      <c r="C4179" s="30">
        <v>45965</v>
      </c>
      <c r="D4179" s="30">
        <v>45975</v>
      </c>
      <c r="E4179" s="47">
        <v>179.4</v>
      </c>
      <c r="F4179" s="47">
        <f t="shared" si="447"/>
        <v>15787.2</v>
      </c>
      <c r="G4179" s="48">
        <f t="shared" si="448"/>
        <v>15787.2</v>
      </c>
      <c r="H4179" s="21">
        <v>141706</v>
      </c>
      <c r="I4179" s="21" t="s">
        <v>4764</v>
      </c>
      <c r="J4179" s="21">
        <v>1</v>
      </c>
      <c r="K4179" s="21">
        <v>1</v>
      </c>
      <c r="L4179" s="21">
        <f t="shared" si="449"/>
        <v>0</v>
      </c>
      <c r="M4179" s="21" t="s">
        <v>6119</v>
      </c>
      <c r="N4179" s="30">
        <v>45986</v>
      </c>
      <c r="O4179" s="48">
        <v>25564.5</v>
      </c>
      <c r="P4179" s="21" t="s">
        <v>42</v>
      </c>
      <c r="Q4179" s="21" t="s">
        <v>5960</v>
      </c>
      <c r="R4179" s="21" t="s">
        <v>6092</v>
      </c>
      <c r="S4179" s="3">
        <v>4</v>
      </c>
      <c r="T4179" s="37"/>
      <c r="U4179" s="21" t="s">
        <v>5872</v>
      </c>
      <c r="V4179" s="21" t="str">
        <f>VLOOKUP(P4179,'Customer List'!B:C,2,)</f>
        <v>Faridabad</v>
      </c>
      <c r="W4179" s="38"/>
      <c r="X4179" s="30">
        <f>IF(OR(R4179 = "PRIYANKA MADAM", R4179 = "DEEPAK", R4179 = "PORTER"),N4179,"")</f>
        <v>45986</v>
      </c>
      <c r="Y4179" s="21">
        <f t="shared" si="450"/>
        <v>0</v>
      </c>
      <c r="Z4179" s="21" t="str">
        <f t="shared" si="451"/>
        <v>Tuesday</v>
      </c>
      <c r="AA4179" s="21" t="str">
        <f t="shared" si="452"/>
        <v>Tuesday</v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x14ac:dyDescent="0.25">
      <c r="A4180" s="21">
        <v>4179</v>
      </c>
      <c r="B4180" s="21" t="s">
        <v>5835</v>
      </c>
      <c r="C4180" s="30">
        <v>45965</v>
      </c>
      <c r="D4180" s="30">
        <v>45975</v>
      </c>
      <c r="E4180" s="47">
        <v>175.8</v>
      </c>
      <c r="F4180" s="47">
        <f t="shared" si="447"/>
        <v>15470.400000000001</v>
      </c>
      <c r="G4180" s="48">
        <f t="shared" si="448"/>
        <v>15470.400000000001</v>
      </c>
      <c r="H4180" s="21">
        <v>141734</v>
      </c>
      <c r="I4180" s="21" t="s">
        <v>4764</v>
      </c>
      <c r="J4180" s="21">
        <v>1</v>
      </c>
      <c r="K4180" s="21">
        <v>1</v>
      </c>
      <c r="L4180" s="21">
        <f t="shared" si="449"/>
        <v>0</v>
      </c>
      <c r="M4180" s="21" t="s">
        <v>5994</v>
      </c>
      <c r="N4180" s="30">
        <v>45976</v>
      </c>
      <c r="O4180" s="48">
        <v>22256.28</v>
      </c>
      <c r="P4180" s="21" t="s">
        <v>276</v>
      </c>
      <c r="Q4180" s="21">
        <v>58158193520</v>
      </c>
      <c r="R4180" s="21" t="s">
        <v>5913</v>
      </c>
      <c r="S4180" s="3">
        <v>4</v>
      </c>
      <c r="T4180" s="37"/>
      <c r="U4180" s="21" t="s">
        <v>5872</v>
      </c>
      <c r="V4180" s="21" t="str">
        <f>VLOOKUP(P4180,'Customer List'!B:C,2,)</f>
        <v>Pune</v>
      </c>
      <c r="W4180" s="38"/>
      <c r="X4180" s="30">
        <v>45979</v>
      </c>
      <c r="Y4180" s="21">
        <f t="shared" si="450"/>
        <v>3</v>
      </c>
      <c r="Z4180" s="21" t="str">
        <f t="shared" si="451"/>
        <v>Saturday</v>
      </c>
      <c r="AA4180" s="21" t="str">
        <f t="shared" si="452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x14ac:dyDescent="0.25">
      <c r="A4181" s="21">
        <v>4180</v>
      </c>
      <c r="B4181" s="21" t="s">
        <v>5835</v>
      </c>
      <c r="C4181" s="30">
        <v>45965</v>
      </c>
      <c r="D4181" s="30">
        <v>45975</v>
      </c>
      <c r="E4181" s="47">
        <v>183.4</v>
      </c>
      <c r="F4181" s="47">
        <f t="shared" si="447"/>
        <v>16139.2</v>
      </c>
      <c r="G4181" s="48">
        <f t="shared" si="448"/>
        <v>32278.400000000001</v>
      </c>
      <c r="H4181" s="21">
        <v>142521</v>
      </c>
      <c r="I4181" s="21" t="s">
        <v>4757</v>
      </c>
      <c r="J4181" s="21">
        <v>2</v>
      </c>
      <c r="K4181" s="21">
        <v>2</v>
      </c>
      <c r="L4181" s="21">
        <f t="shared" si="449"/>
        <v>0</v>
      </c>
      <c r="M4181" s="21" t="s">
        <v>5970</v>
      </c>
      <c r="N4181" s="30">
        <v>45976</v>
      </c>
      <c r="O4181" s="48">
        <v>44802</v>
      </c>
      <c r="P4181" s="21" t="s">
        <v>242</v>
      </c>
      <c r="Q4181" s="21">
        <v>58158203961</v>
      </c>
      <c r="R4181" s="21" t="s">
        <v>5913</v>
      </c>
      <c r="S4181" s="3">
        <v>4</v>
      </c>
      <c r="T4181" s="37"/>
      <c r="U4181" s="21" t="s">
        <v>5872</v>
      </c>
      <c r="V4181" s="21" t="str">
        <f>VLOOKUP(P4181,'Customer List'!B:C,2,)</f>
        <v>Mumbai</v>
      </c>
      <c r="W4181" s="38"/>
      <c r="X4181" s="30">
        <v>45979</v>
      </c>
      <c r="Y4181" s="21">
        <f t="shared" si="450"/>
        <v>3</v>
      </c>
      <c r="Z4181" s="21" t="str">
        <f t="shared" si="451"/>
        <v>Saturday</v>
      </c>
      <c r="AA4181" s="21" t="str">
        <f t="shared" si="452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4181</v>
      </c>
      <c r="B4182" s="21" t="s">
        <v>5835</v>
      </c>
      <c r="C4182" s="30">
        <v>45965</v>
      </c>
      <c r="D4182" s="30">
        <v>45975</v>
      </c>
      <c r="E4182" s="47">
        <v>88.2</v>
      </c>
      <c r="F4182" s="47">
        <f t="shared" si="447"/>
        <v>7761.6</v>
      </c>
      <c r="G4182" s="48">
        <f t="shared" si="448"/>
        <v>7761.6</v>
      </c>
      <c r="H4182" s="21">
        <v>145311</v>
      </c>
      <c r="I4182" s="21" t="s">
        <v>5841</v>
      </c>
      <c r="J4182" s="21">
        <v>1</v>
      </c>
      <c r="K4182" s="21">
        <v>1</v>
      </c>
      <c r="L4182" s="21">
        <f t="shared" si="449"/>
        <v>0</v>
      </c>
      <c r="M4182" s="21" t="s">
        <v>6119</v>
      </c>
      <c r="N4182" s="30">
        <v>45986</v>
      </c>
      <c r="O4182" s="48">
        <v>12568.5</v>
      </c>
      <c r="P4182" s="21" t="s">
        <v>42</v>
      </c>
      <c r="Q4182" s="21" t="s">
        <v>5960</v>
      </c>
      <c r="R4182" s="21" t="s">
        <v>6092</v>
      </c>
      <c r="S4182" s="3">
        <v>4</v>
      </c>
      <c r="T4182" s="37"/>
      <c r="U4182" s="21" t="s">
        <v>5872</v>
      </c>
      <c r="V4182" s="21" t="str">
        <f>VLOOKUP(P4182,'Customer List'!B:C,2,)</f>
        <v>Faridabad</v>
      </c>
      <c r="W4182" s="38"/>
      <c r="X4182" s="30">
        <f>IF(OR(R4182 = "PRIYANKA MADAM", R4182 = "DEEPAK", R4182 = "PORTER"),N4182,"")</f>
        <v>45986</v>
      </c>
      <c r="Y4182" s="21">
        <f t="shared" si="450"/>
        <v>0</v>
      </c>
      <c r="Z4182" s="21" t="str">
        <f t="shared" si="451"/>
        <v>Tuesday</v>
      </c>
      <c r="AA4182" s="21" t="str">
        <f t="shared" si="452"/>
        <v>Tuesday</v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x14ac:dyDescent="0.25">
      <c r="A4183" s="21">
        <v>4182</v>
      </c>
      <c r="B4183" s="21" t="s">
        <v>5835</v>
      </c>
      <c r="C4183" s="30">
        <v>45965</v>
      </c>
      <c r="D4183" s="30">
        <v>45975</v>
      </c>
      <c r="E4183" s="47">
        <v>109.8</v>
      </c>
      <c r="F4183" s="47">
        <f t="shared" si="447"/>
        <v>9662.4</v>
      </c>
      <c r="G4183" s="48">
        <f t="shared" si="448"/>
        <v>19324.8</v>
      </c>
      <c r="H4183" s="21">
        <v>152404</v>
      </c>
      <c r="I4183" s="21" t="s">
        <v>5167</v>
      </c>
      <c r="J4183" s="21">
        <v>2</v>
      </c>
      <c r="K4183" s="21">
        <v>2</v>
      </c>
      <c r="L4183" s="21">
        <f t="shared" si="449"/>
        <v>0</v>
      </c>
      <c r="M4183" s="21" t="s">
        <v>5932</v>
      </c>
      <c r="N4183" s="30">
        <v>45975</v>
      </c>
      <c r="O4183" s="48">
        <v>34038</v>
      </c>
      <c r="P4183" s="21" t="s">
        <v>658</v>
      </c>
      <c r="Q4183" s="21">
        <v>58158172962</v>
      </c>
      <c r="R4183" s="21" t="s">
        <v>5913</v>
      </c>
      <c r="S4183" s="3">
        <v>4</v>
      </c>
      <c r="T4183" s="37"/>
      <c r="U4183" s="21" t="s">
        <v>5872</v>
      </c>
      <c r="V4183" s="21" t="str">
        <f>VLOOKUP(P4183,'Customer List'!B:C,2,)</f>
        <v>Bhopal</v>
      </c>
      <c r="W4183" s="38"/>
      <c r="X4183" s="30">
        <v>45978</v>
      </c>
      <c r="Y4183" s="21">
        <f t="shared" si="450"/>
        <v>3</v>
      </c>
      <c r="Z4183" s="21" t="str">
        <f t="shared" si="451"/>
        <v>Friday</v>
      </c>
      <c r="AA4183" s="21" t="str">
        <f t="shared" si="452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x14ac:dyDescent="0.25">
      <c r="A4184" s="21">
        <v>4183</v>
      </c>
      <c r="B4184" s="21" t="s">
        <v>5835</v>
      </c>
      <c r="C4184" s="30">
        <v>45965</v>
      </c>
      <c r="D4184" s="30">
        <v>45975</v>
      </c>
      <c r="E4184" s="47">
        <v>102.6</v>
      </c>
      <c r="F4184" s="47">
        <f t="shared" si="447"/>
        <v>9028.7999999999993</v>
      </c>
      <c r="G4184" s="48">
        <f t="shared" si="448"/>
        <v>9028.7999999999993</v>
      </c>
      <c r="H4184" s="21">
        <v>154317</v>
      </c>
      <c r="I4184" s="21" t="s">
        <v>5842</v>
      </c>
      <c r="J4184" s="21">
        <v>1</v>
      </c>
      <c r="K4184" s="21">
        <v>1</v>
      </c>
      <c r="L4184" s="21">
        <f t="shared" si="449"/>
        <v>0</v>
      </c>
      <c r="M4184" s="21" t="s">
        <v>6119</v>
      </c>
      <c r="N4184" s="30">
        <v>45986</v>
      </c>
      <c r="O4184" s="48">
        <v>14620.5</v>
      </c>
      <c r="P4184" s="21" t="s">
        <v>42</v>
      </c>
      <c r="Q4184" s="21" t="s">
        <v>5960</v>
      </c>
      <c r="R4184" s="21" t="s">
        <v>6092</v>
      </c>
      <c r="S4184" s="3">
        <v>4</v>
      </c>
      <c r="T4184" s="37"/>
      <c r="U4184" s="21" t="s">
        <v>5872</v>
      </c>
      <c r="V4184" s="21" t="str">
        <f>VLOOKUP(P4184,'Customer List'!B:C,2,)</f>
        <v>Faridabad</v>
      </c>
      <c r="W4184" s="38"/>
      <c r="X4184" s="30">
        <f>IF(OR(R4184 = "PRIYANKA MADAM", R4184 = "DEEPAK", R4184 = "PORTER"),N4184,"")</f>
        <v>45986</v>
      </c>
      <c r="Y4184" s="21">
        <f t="shared" si="450"/>
        <v>0</v>
      </c>
      <c r="Z4184" s="21" t="str">
        <f t="shared" si="451"/>
        <v>Tuesday</v>
      </c>
      <c r="AA4184" s="21" t="str">
        <f t="shared" si="452"/>
        <v>Tuesday</v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x14ac:dyDescent="0.25">
      <c r="A4185" s="21">
        <v>4184</v>
      </c>
      <c r="B4185" s="21" t="s">
        <v>5835</v>
      </c>
      <c r="C4185" s="30">
        <v>45965</v>
      </c>
      <c r="D4185" s="30">
        <v>45975</v>
      </c>
      <c r="E4185" s="47">
        <v>211.2</v>
      </c>
      <c r="F4185" s="47">
        <f t="shared" si="447"/>
        <v>18585.599999999999</v>
      </c>
      <c r="G4185" s="48">
        <f t="shared" si="448"/>
        <v>18585.599999999999</v>
      </c>
      <c r="H4185" s="21">
        <v>155520</v>
      </c>
      <c r="I4185" s="21" t="s">
        <v>5176</v>
      </c>
      <c r="J4185" s="21">
        <v>1</v>
      </c>
      <c r="K4185" s="21">
        <v>1</v>
      </c>
      <c r="L4185" s="21">
        <f t="shared" si="449"/>
        <v>0</v>
      </c>
      <c r="M4185" s="21" t="s">
        <v>6119</v>
      </c>
      <c r="N4185" s="30">
        <v>45986</v>
      </c>
      <c r="O4185" s="48">
        <v>30096</v>
      </c>
      <c r="P4185" s="21" t="s">
        <v>42</v>
      </c>
      <c r="Q4185" s="21" t="s">
        <v>5960</v>
      </c>
      <c r="R4185" s="21" t="s">
        <v>6092</v>
      </c>
      <c r="S4185" s="3">
        <v>4</v>
      </c>
      <c r="T4185" s="37"/>
      <c r="U4185" s="21" t="s">
        <v>5872</v>
      </c>
      <c r="V4185" s="21" t="str">
        <f>VLOOKUP(P4185,'Customer List'!B:C,2,)</f>
        <v>Faridabad</v>
      </c>
      <c r="W4185" s="38"/>
      <c r="X4185" s="30">
        <f>IF(OR(R4185 = "PRIYANKA MADAM", R4185 = "DEEPAK", R4185 = "PORTER"),N4185,"")</f>
        <v>45986</v>
      </c>
      <c r="Y4185" s="21">
        <f t="shared" si="450"/>
        <v>0</v>
      </c>
      <c r="Z4185" s="21" t="str">
        <f t="shared" si="451"/>
        <v>Tuesday</v>
      </c>
      <c r="AA4185" s="21" t="str">
        <f t="shared" si="452"/>
        <v>Tuesday</v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x14ac:dyDescent="0.25">
      <c r="A4186" s="21">
        <v>4185</v>
      </c>
      <c r="B4186" s="21" t="s">
        <v>5835</v>
      </c>
      <c r="C4186" s="30">
        <v>45965</v>
      </c>
      <c r="D4186" s="30">
        <v>45975</v>
      </c>
      <c r="E4186" s="47">
        <v>165.6</v>
      </c>
      <c r="F4186" s="47">
        <f t="shared" si="447"/>
        <v>14572.8</v>
      </c>
      <c r="G4186" s="48">
        <f t="shared" si="448"/>
        <v>14572.8</v>
      </c>
      <c r="H4186" s="21">
        <v>156604</v>
      </c>
      <c r="I4186" s="21" t="s">
        <v>5177</v>
      </c>
      <c r="J4186" s="21">
        <v>1</v>
      </c>
      <c r="K4186" s="21">
        <v>1</v>
      </c>
      <c r="L4186" s="21">
        <f t="shared" si="449"/>
        <v>0</v>
      </c>
      <c r="M4186" s="21" t="s">
        <v>5994</v>
      </c>
      <c r="N4186" s="30">
        <v>45976</v>
      </c>
      <c r="O4186" s="48">
        <v>20964.96</v>
      </c>
      <c r="P4186" s="21" t="s">
        <v>276</v>
      </c>
      <c r="Q4186" s="21">
        <v>58158193520</v>
      </c>
      <c r="R4186" s="21" t="s">
        <v>5913</v>
      </c>
      <c r="S4186" s="3">
        <v>4</v>
      </c>
      <c r="T4186" s="37"/>
      <c r="U4186" s="21" t="s">
        <v>5872</v>
      </c>
      <c r="V4186" s="21" t="str">
        <f>VLOOKUP(P4186,'Customer List'!B:C,2,)</f>
        <v>Pune</v>
      </c>
      <c r="W4186" s="38"/>
      <c r="X4186" s="30">
        <v>45979</v>
      </c>
      <c r="Y4186" s="21">
        <f t="shared" si="450"/>
        <v>3</v>
      </c>
      <c r="Z4186" s="21" t="str">
        <f t="shared" si="451"/>
        <v>Saturday</v>
      </c>
      <c r="AA4186" s="21" t="str">
        <f t="shared" si="452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4186</v>
      </c>
      <c r="B4187" s="21" t="s">
        <v>5835</v>
      </c>
      <c r="C4187" s="30">
        <v>45965</v>
      </c>
      <c r="D4187" s="30">
        <v>45975</v>
      </c>
      <c r="E4187" s="47">
        <v>165.6</v>
      </c>
      <c r="F4187" s="47">
        <f t="shared" si="447"/>
        <v>14572.8</v>
      </c>
      <c r="G4187" s="48">
        <f t="shared" si="448"/>
        <v>58291.199999999997</v>
      </c>
      <c r="H4187" s="21">
        <v>156604</v>
      </c>
      <c r="I4187" s="21" t="s">
        <v>5177</v>
      </c>
      <c r="J4187" s="21">
        <v>4</v>
      </c>
      <c r="K4187" s="21">
        <v>4</v>
      </c>
      <c r="L4187" s="21">
        <f t="shared" si="449"/>
        <v>0</v>
      </c>
      <c r="M4187" s="21" t="s">
        <v>5973</v>
      </c>
      <c r="N4187" s="30">
        <v>45976</v>
      </c>
      <c r="O4187" s="48">
        <v>102672</v>
      </c>
      <c r="P4187" s="21" t="s">
        <v>2046</v>
      </c>
      <c r="Q4187" s="21">
        <v>58158206610</v>
      </c>
      <c r="R4187" s="21" t="s">
        <v>5913</v>
      </c>
      <c r="S4187" s="3">
        <v>4</v>
      </c>
      <c r="T4187" s="37"/>
      <c r="U4187" s="21" t="s">
        <v>5872</v>
      </c>
      <c r="V4187" s="21" t="str">
        <f>VLOOKUP(P4187,'Customer List'!B:C,2,)</f>
        <v>Banglore</v>
      </c>
      <c r="W4187" s="38"/>
      <c r="X4187" s="30">
        <v>45978</v>
      </c>
      <c r="Y4187" s="21">
        <f t="shared" si="450"/>
        <v>2</v>
      </c>
      <c r="Z4187" s="21" t="str">
        <f t="shared" si="451"/>
        <v>Saturday</v>
      </c>
      <c r="AA4187" s="21" t="str">
        <f t="shared" si="452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4187</v>
      </c>
      <c r="B4188" s="21" t="s">
        <v>5835</v>
      </c>
      <c r="C4188" s="30">
        <v>45965</v>
      </c>
      <c r="D4188" s="30">
        <v>45975</v>
      </c>
      <c r="E4188" s="47">
        <v>18</v>
      </c>
      <c r="F4188" s="47">
        <f t="shared" si="447"/>
        <v>1584</v>
      </c>
      <c r="G4188" s="48">
        <f t="shared" si="448"/>
        <v>1584</v>
      </c>
      <c r="H4188" s="21">
        <v>157213</v>
      </c>
      <c r="I4188" s="21" t="s">
        <v>4751</v>
      </c>
      <c r="J4188" s="21">
        <v>1</v>
      </c>
      <c r="K4188" s="21">
        <v>1</v>
      </c>
      <c r="L4188" s="21">
        <f t="shared" si="449"/>
        <v>0</v>
      </c>
      <c r="M4188" s="21" t="s">
        <v>5967</v>
      </c>
      <c r="N4188" s="30">
        <v>45976</v>
      </c>
      <c r="O4188" s="48">
        <v>2790</v>
      </c>
      <c r="P4188" s="21" t="s">
        <v>228</v>
      </c>
      <c r="Q4188" s="21">
        <v>58158206186</v>
      </c>
      <c r="R4188" s="21" t="s">
        <v>5913</v>
      </c>
      <c r="S4188" s="3">
        <v>4</v>
      </c>
      <c r="T4188" s="37"/>
      <c r="U4188" s="21" t="s">
        <v>5872</v>
      </c>
      <c r="V4188" s="21" t="str">
        <f>VLOOKUP(P4188,'Customer List'!B:C,2,)</f>
        <v>Kolkata</v>
      </c>
      <c r="W4188" s="38"/>
      <c r="X4188" s="30">
        <v>45979</v>
      </c>
      <c r="Y4188" s="21">
        <f t="shared" si="450"/>
        <v>3</v>
      </c>
      <c r="Z4188" s="21" t="str">
        <f t="shared" si="451"/>
        <v>Saturday</v>
      </c>
      <c r="AA4188" s="21" t="str">
        <f t="shared" si="452"/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x14ac:dyDescent="0.25">
      <c r="A4189" s="21">
        <v>4188</v>
      </c>
      <c r="B4189" s="21" t="s">
        <v>5835</v>
      </c>
      <c r="C4189" s="30">
        <v>45965</v>
      </c>
      <c r="D4189" s="30">
        <v>45975</v>
      </c>
      <c r="E4189" s="47">
        <v>111</v>
      </c>
      <c r="F4189" s="47">
        <f t="shared" si="447"/>
        <v>9768</v>
      </c>
      <c r="G4189" s="48">
        <f t="shared" si="448"/>
        <v>9768</v>
      </c>
      <c r="H4189" s="21">
        <v>161218</v>
      </c>
      <c r="I4189" s="21" t="s">
        <v>5165</v>
      </c>
      <c r="J4189" s="21">
        <v>1</v>
      </c>
      <c r="K4189" s="21">
        <v>1</v>
      </c>
      <c r="L4189" s="21">
        <f t="shared" si="449"/>
        <v>0</v>
      </c>
      <c r="M4189" s="21" t="s">
        <v>6119</v>
      </c>
      <c r="N4189" s="30">
        <v>45986</v>
      </c>
      <c r="O4189" s="48">
        <v>15817.5</v>
      </c>
      <c r="P4189" s="21" t="s">
        <v>42</v>
      </c>
      <c r="Q4189" s="21" t="s">
        <v>5960</v>
      </c>
      <c r="R4189" s="21" t="s">
        <v>6092</v>
      </c>
      <c r="S4189" s="3">
        <v>4</v>
      </c>
      <c r="T4189" s="37"/>
      <c r="U4189" s="21" t="s">
        <v>5872</v>
      </c>
      <c r="V4189" s="21" t="str">
        <f>VLOOKUP(P4189,'Customer List'!B:C,2,)</f>
        <v>Faridabad</v>
      </c>
      <c r="W4189" s="38"/>
      <c r="X4189" s="30">
        <f>IF(OR(R4189 = "PRIYANKA MADAM", R4189 = "DEEPAK", R4189 = "PORTER"),N4189,"")</f>
        <v>45986</v>
      </c>
      <c r="Y4189" s="21">
        <f t="shared" si="450"/>
        <v>0</v>
      </c>
      <c r="Z4189" s="21" t="str">
        <f t="shared" si="451"/>
        <v>Tuesday</v>
      </c>
      <c r="AA4189" s="21" t="str">
        <f t="shared" si="452"/>
        <v>Tuesday</v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x14ac:dyDescent="0.25">
      <c r="A4190" s="21">
        <v>4189</v>
      </c>
      <c r="B4190" s="21" t="s">
        <v>5835</v>
      </c>
      <c r="C4190" s="30">
        <v>45965</v>
      </c>
      <c r="D4190" s="30">
        <v>45975</v>
      </c>
      <c r="E4190" s="47">
        <v>18.600000000000001</v>
      </c>
      <c r="F4190" s="47">
        <f t="shared" si="447"/>
        <v>1636.8000000000002</v>
      </c>
      <c r="G4190" s="48">
        <f t="shared" si="448"/>
        <v>1636.8000000000002</v>
      </c>
      <c r="H4190" s="21">
        <v>162303</v>
      </c>
      <c r="I4190" s="21" t="s">
        <v>4748</v>
      </c>
      <c r="J4190" s="21">
        <v>1</v>
      </c>
      <c r="K4190" s="21">
        <v>1</v>
      </c>
      <c r="L4190" s="21">
        <f t="shared" si="449"/>
        <v>0</v>
      </c>
      <c r="M4190" s="21" t="s">
        <v>5967</v>
      </c>
      <c r="N4190" s="30">
        <v>45976</v>
      </c>
      <c r="O4190" s="48">
        <v>2883</v>
      </c>
      <c r="P4190" s="21" t="s">
        <v>228</v>
      </c>
      <c r="Q4190" s="21">
        <v>58158206186</v>
      </c>
      <c r="R4190" s="21" t="s">
        <v>5913</v>
      </c>
      <c r="S4190" s="3">
        <v>4</v>
      </c>
      <c r="T4190" s="37"/>
      <c r="U4190" s="21" t="s">
        <v>5872</v>
      </c>
      <c r="V4190" s="21" t="str">
        <f>VLOOKUP(P4190,'Customer List'!B:C,2,)</f>
        <v>Kolkata</v>
      </c>
      <c r="W4190" s="38"/>
      <c r="X4190" s="30">
        <v>45979</v>
      </c>
      <c r="Y4190" s="21">
        <f t="shared" si="450"/>
        <v>3</v>
      </c>
      <c r="Z4190" s="21" t="str">
        <f t="shared" si="451"/>
        <v>Saturday</v>
      </c>
      <c r="AA4190" s="21" t="str">
        <f t="shared" si="452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4190</v>
      </c>
      <c r="B4191" s="21" t="s">
        <v>5835</v>
      </c>
      <c r="C4191" s="30">
        <v>45965</v>
      </c>
      <c r="D4191" s="30">
        <v>45975</v>
      </c>
      <c r="E4191" s="47">
        <v>177</v>
      </c>
      <c r="F4191" s="47">
        <f t="shared" si="447"/>
        <v>15576</v>
      </c>
      <c r="G4191" s="48">
        <f t="shared" si="448"/>
        <v>15576</v>
      </c>
      <c r="H4191" s="21">
        <v>165804</v>
      </c>
      <c r="I4191" s="21" t="s">
        <v>4767</v>
      </c>
      <c r="J4191" s="21">
        <v>1</v>
      </c>
      <c r="K4191" s="21">
        <v>1</v>
      </c>
      <c r="L4191" s="21">
        <f t="shared" si="449"/>
        <v>0</v>
      </c>
      <c r="M4191" s="21" t="s">
        <v>5994</v>
      </c>
      <c r="N4191" s="30">
        <v>45976</v>
      </c>
      <c r="O4191" s="48">
        <v>22408.2</v>
      </c>
      <c r="P4191" s="21" t="s">
        <v>276</v>
      </c>
      <c r="Q4191" s="21">
        <v>58158193520</v>
      </c>
      <c r="R4191" s="21" t="s">
        <v>5913</v>
      </c>
      <c r="S4191" s="3">
        <v>4</v>
      </c>
      <c r="T4191" s="37"/>
      <c r="U4191" s="21" t="s">
        <v>5872</v>
      </c>
      <c r="V4191" s="21" t="str">
        <f>VLOOKUP(P4191,'Customer List'!B:C,2,)</f>
        <v>Pune</v>
      </c>
      <c r="W4191" s="38"/>
      <c r="X4191" s="30">
        <v>45979</v>
      </c>
      <c r="Y4191" s="21">
        <f t="shared" si="450"/>
        <v>3</v>
      </c>
      <c r="Z4191" s="21" t="str">
        <f t="shared" si="451"/>
        <v>Saturday</v>
      </c>
      <c r="AA4191" s="21" t="str">
        <f t="shared" si="452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4191</v>
      </c>
      <c r="B4192" s="21" t="s">
        <v>5835</v>
      </c>
      <c r="C4192" s="30">
        <v>45965</v>
      </c>
      <c r="D4192" s="30">
        <v>45975</v>
      </c>
      <c r="E4192" s="47">
        <v>3806.25</v>
      </c>
      <c r="F4192" s="47">
        <f t="shared" si="447"/>
        <v>334950</v>
      </c>
      <c r="G4192" s="48">
        <f t="shared" si="448"/>
        <v>334950</v>
      </c>
      <c r="H4192" s="21">
        <v>199902</v>
      </c>
      <c r="I4192" s="21" t="s">
        <v>5843</v>
      </c>
      <c r="J4192" s="21">
        <v>1</v>
      </c>
      <c r="K4192" s="21">
        <v>1</v>
      </c>
      <c r="L4192" s="21">
        <f t="shared" si="449"/>
        <v>0</v>
      </c>
      <c r="M4192" s="21" t="s">
        <v>6119</v>
      </c>
      <c r="N4192" s="30">
        <v>45986</v>
      </c>
      <c r="O4192" s="48">
        <v>433912.5</v>
      </c>
      <c r="P4192" s="21" t="s">
        <v>42</v>
      </c>
      <c r="Q4192" s="21" t="s">
        <v>5960</v>
      </c>
      <c r="R4192" s="21" t="s">
        <v>6092</v>
      </c>
      <c r="S4192" s="3">
        <v>4</v>
      </c>
      <c r="T4192" s="37"/>
      <c r="U4192" s="21" t="s">
        <v>5872</v>
      </c>
      <c r="V4192" s="21" t="str">
        <f>VLOOKUP(P4192,'Customer List'!B:C,2,)</f>
        <v>Faridabad</v>
      </c>
      <c r="W4192" s="38"/>
      <c r="X4192" s="30">
        <f>IF(OR(R4192 = "PRIYANKA MADAM", R4192 = "DEEPAK", R4192 = "PORTER"),N4192,"")</f>
        <v>45986</v>
      </c>
      <c r="Y4192" s="21">
        <f t="shared" si="450"/>
        <v>0</v>
      </c>
      <c r="Z4192" s="21" t="str">
        <f t="shared" si="451"/>
        <v>Tuesday</v>
      </c>
      <c r="AA4192" s="21" t="str">
        <f t="shared" si="452"/>
        <v>Tuesday</v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x14ac:dyDescent="0.25">
      <c r="A4193" s="21">
        <v>4192</v>
      </c>
      <c r="B4193" s="21" t="s">
        <v>5835</v>
      </c>
      <c r="C4193" s="30">
        <v>45965</v>
      </c>
      <c r="D4193" s="30">
        <v>45975</v>
      </c>
      <c r="E4193" s="47">
        <v>336</v>
      </c>
      <c r="F4193" s="47">
        <f t="shared" si="447"/>
        <v>29568</v>
      </c>
      <c r="G4193" s="48">
        <f t="shared" si="448"/>
        <v>29568</v>
      </c>
      <c r="H4193" s="21">
        <v>285011</v>
      </c>
      <c r="I4193" s="21" t="s">
        <v>5844</v>
      </c>
      <c r="J4193" s="21">
        <v>1</v>
      </c>
      <c r="K4193" s="21">
        <v>1</v>
      </c>
      <c r="L4193" s="21">
        <f t="shared" si="449"/>
        <v>0</v>
      </c>
      <c r="M4193" s="21" t="s">
        <v>5994</v>
      </c>
      <c r="N4193" s="30">
        <v>45976</v>
      </c>
      <c r="O4193" s="48">
        <v>25522.560000000001</v>
      </c>
      <c r="P4193" s="21" t="s">
        <v>276</v>
      </c>
      <c r="Q4193" s="21">
        <v>58158193520</v>
      </c>
      <c r="R4193" s="21" t="s">
        <v>5913</v>
      </c>
      <c r="S4193" s="3">
        <v>4</v>
      </c>
      <c r="T4193" s="37"/>
      <c r="U4193" s="21" t="s">
        <v>5872</v>
      </c>
      <c r="V4193" s="21" t="str">
        <f>VLOOKUP(P4193,'Customer List'!B:C,2,)</f>
        <v>Pune</v>
      </c>
      <c r="W4193" s="38"/>
      <c r="X4193" s="30">
        <v>45979</v>
      </c>
      <c r="Y4193" s="21">
        <f t="shared" si="450"/>
        <v>3</v>
      </c>
      <c r="Z4193" s="21" t="str">
        <f t="shared" si="451"/>
        <v>Saturday</v>
      </c>
      <c r="AA4193" s="21" t="str">
        <f t="shared" si="452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4193</v>
      </c>
      <c r="B4194" s="21" t="s">
        <v>5835</v>
      </c>
      <c r="C4194" s="30">
        <v>45965</v>
      </c>
      <c r="D4194" s="30">
        <v>45975</v>
      </c>
      <c r="E4194" s="47">
        <v>266.7</v>
      </c>
      <c r="F4194" s="47">
        <f t="shared" si="447"/>
        <v>23469.599999999999</v>
      </c>
      <c r="G4194" s="48">
        <f t="shared" si="448"/>
        <v>23469.599999999999</v>
      </c>
      <c r="H4194" s="21">
        <v>300434</v>
      </c>
      <c r="I4194" s="21" t="s">
        <v>4768</v>
      </c>
      <c r="J4194" s="21">
        <v>1</v>
      </c>
      <c r="K4194" s="21">
        <v>1</v>
      </c>
      <c r="L4194" s="21">
        <f t="shared" si="449"/>
        <v>0</v>
      </c>
      <c r="M4194" s="21" t="s">
        <v>6258</v>
      </c>
      <c r="N4194" s="30">
        <v>45985</v>
      </c>
      <c r="O4194" s="48">
        <v>0</v>
      </c>
      <c r="P4194" s="21" t="s">
        <v>30</v>
      </c>
      <c r="Q4194" s="21" t="s">
        <v>5960</v>
      </c>
      <c r="R4194" s="21" t="s">
        <v>847</v>
      </c>
      <c r="S4194" s="3">
        <v>4</v>
      </c>
      <c r="T4194" s="37" t="s">
        <v>609</v>
      </c>
      <c r="U4194" s="21" t="s">
        <v>5872</v>
      </c>
      <c r="V4194" s="21" t="str">
        <f>VLOOKUP(P4194,'Customer List'!B:C,2,)</f>
        <v>Delhi</v>
      </c>
      <c r="W4194" s="38"/>
      <c r="X4194" s="30">
        <f>IF(OR(R4194 = "PRIYANKA MADAM", R4194 = "DEEPAK", R4194 = "PORTER"),N4194,"")</f>
        <v>45985</v>
      </c>
      <c r="Y4194" s="21">
        <f t="shared" si="450"/>
        <v>0</v>
      </c>
      <c r="Z4194" s="21" t="str">
        <f t="shared" si="451"/>
        <v>Monday</v>
      </c>
      <c r="AA4194" s="21" t="str">
        <f t="shared" si="452"/>
        <v>Monday</v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x14ac:dyDescent="0.25">
      <c r="A4195" s="21">
        <v>4194</v>
      </c>
      <c r="B4195" s="21" t="s">
        <v>5835</v>
      </c>
      <c r="C4195" s="30">
        <v>45965</v>
      </c>
      <c r="D4195" s="30">
        <v>45975</v>
      </c>
      <c r="E4195" s="47">
        <v>175.2</v>
      </c>
      <c r="F4195" s="47">
        <f t="shared" si="447"/>
        <v>15417.599999999999</v>
      </c>
      <c r="G4195" s="48">
        <f t="shared" si="448"/>
        <v>15417.599999999999</v>
      </c>
      <c r="H4195" s="21">
        <v>300512</v>
      </c>
      <c r="I4195" s="21" t="s">
        <v>4779</v>
      </c>
      <c r="J4195" s="21">
        <v>1</v>
      </c>
      <c r="K4195" s="21">
        <v>1</v>
      </c>
      <c r="L4195" s="21">
        <f t="shared" si="449"/>
        <v>0</v>
      </c>
      <c r="M4195" s="21" t="s">
        <v>5996</v>
      </c>
      <c r="N4195" s="30">
        <v>45976</v>
      </c>
      <c r="O4195" s="48">
        <v>27156</v>
      </c>
      <c r="P4195" s="21" t="s">
        <v>626</v>
      </c>
      <c r="Q4195" s="21">
        <v>58158204996</v>
      </c>
      <c r="R4195" s="21" t="s">
        <v>5913</v>
      </c>
      <c r="S4195" s="3">
        <v>4</v>
      </c>
      <c r="T4195" s="37"/>
      <c r="U4195" s="21" t="s">
        <v>5872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50"/>
        <v>3</v>
      </c>
      <c r="Z4195" s="21" t="str">
        <f t="shared" si="451"/>
        <v>Saturday</v>
      </c>
      <c r="AA4195" s="21" t="str">
        <f t="shared" si="452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4195</v>
      </c>
      <c r="B4196" s="21" t="s">
        <v>5835</v>
      </c>
      <c r="C4196" s="30">
        <v>45965</v>
      </c>
      <c r="D4196" s="30">
        <v>45975</v>
      </c>
      <c r="E4196" s="47">
        <v>188.4</v>
      </c>
      <c r="F4196" s="47">
        <f t="shared" si="447"/>
        <v>16579.2</v>
      </c>
      <c r="G4196" s="48">
        <f t="shared" si="448"/>
        <v>16579.2</v>
      </c>
      <c r="H4196" s="21">
        <v>300560</v>
      </c>
      <c r="I4196" s="21" t="s">
        <v>4779</v>
      </c>
      <c r="J4196" s="21">
        <v>1</v>
      </c>
      <c r="K4196" s="21">
        <v>1</v>
      </c>
      <c r="L4196" s="21">
        <f t="shared" si="449"/>
        <v>0</v>
      </c>
      <c r="M4196" s="21" t="s">
        <v>6245</v>
      </c>
      <c r="N4196" s="30">
        <v>45985</v>
      </c>
      <c r="O4196" s="48">
        <v>46236.5</v>
      </c>
      <c r="P4196" s="21" t="s">
        <v>30</v>
      </c>
      <c r="Q4196" s="21" t="s">
        <v>5960</v>
      </c>
      <c r="R4196" s="21" t="s">
        <v>847</v>
      </c>
      <c r="S4196" s="3">
        <v>4</v>
      </c>
      <c r="T4196" s="37"/>
      <c r="U4196" s="21" t="s">
        <v>5872</v>
      </c>
      <c r="V4196" s="21" t="str">
        <f>VLOOKUP(P4196,'Customer List'!B:C,2,)</f>
        <v>Delhi</v>
      </c>
      <c r="W4196" s="38"/>
      <c r="X4196" s="30">
        <f>IF(OR(R4196 = "PRIYANKA MADAM", R4196 = "DEEPAK", R4196 = "PORTER"),N4196,"")</f>
        <v>45985</v>
      </c>
      <c r="Y4196" s="21">
        <f t="shared" si="450"/>
        <v>0</v>
      </c>
      <c r="Z4196" s="21" t="str">
        <f t="shared" si="451"/>
        <v>Monday</v>
      </c>
      <c r="AA4196" s="21" t="str">
        <f t="shared" si="452"/>
        <v>Monday</v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x14ac:dyDescent="0.25">
      <c r="A4197" s="21">
        <v>4196</v>
      </c>
      <c r="B4197" s="21" t="s">
        <v>5835</v>
      </c>
      <c r="C4197" s="30">
        <v>45965</v>
      </c>
      <c r="D4197" s="30">
        <v>45975</v>
      </c>
      <c r="E4197" s="47">
        <v>39</v>
      </c>
      <c r="F4197" s="47">
        <f t="shared" si="447"/>
        <v>3432</v>
      </c>
      <c r="G4197" s="48">
        <f t="shared" si="448"/>
        <v>3432</v>
      </c>
      <c r="H4197" s="21">
        <v>301807</v>
      </c>
      <c r="I4197" s="21" t="s">
        <v>5179</v>
      </c>
      <c r="J4197" s="21">
        <v>1</v>
      </c>
      <c r="K4197" s="21">
        <v>1</v>
      </c>
      <c r="L4197" s="21">
        <f t="shared" si="449"/>
        <v>0</v>
      </c>
      <c r="M4197" s="21" t="s">
        <v>5948</v>
      </c>
      <c r="N4197" s="30">
        <v>45978</v>
      </c>
      <c r="O4197" s="48">
        <v>6045</v>
      </c>
      <c r="P4197" s="21" t="s">
        <v>3332</v>
      </c>
      <c r="Q4197" s="21" t="s">
        <v>5912</v>
      </c>
      <c r="R4197" s="21" t="s">
        <v>5913</v>
      </c>
      <c r="S4197" s="3">
        <v>4</v>
      </c>
      <c r="T4197" s="37"/>
      <c r="U4197" s="21" t="s">
        <v>5872</v>
      </c>
      <c r="V4197" s="21" t="str">
        <f>VLOOKUP(P4197,'Customer List'!B:C,2,)</f>
        <v>Chandigarh</v>
      </c>
      <c r="W4197" s="38"/>
      <c r="X4197" s="30">
        <v>45979</v>
      </c>
      <c r="Y4197" s="21">
        <f t="shared" si="450"/>
        <v>1</v>
      </c>
      <c r="Z4197" s="21" t="str">
        <f t="shared" si="451"/>
        <v>Monday</v>
      </c>
      <c r="AA4197" s="21" t="str">
        <f t="shared" si="452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4197</v>
      </c>
      <c r="B4198" s="21" t="s">
        <v>5835</v>
      </c>
      <c r="C4198" s="30">
        <v>45965</v>
      </c>
      <c r="D4198" s="30">
        <v>45975</v>
      </c>
      <c r="E4198" s="47">
        <v>81</v>
      </c>
      <c r="F4198" s="47">
        <f t="shared" si="447"/>
        <v>7128</v>
      </c>
      <c r="G4198" s="48">
        <f t="shared" si="448"/>
        <v>7128</v>
      </c>
      <c r="H4198" s="21">
        <v>301808</v>
      </c>
      <c r="I4198" s="21" t="s">
        <v>5179</v>
      </c>
      <c r="J4198" s="21">
        <v>1</v>
      </c>
      <c r="K4198" s="21">
        <v>1</v>
      </c>
      <c r="L4198" s="21">
        <f t="shared" si="449"/>
        <v>0</v>
      </c>
      <c r="M4198" s="21" t="s">
        <v>5973</v>
      </c>
      <c r="N4198" s="30">
        <v>45976</v>
      </c>
      <c r="O4198" s="48">
        <v>12555</v>
      </c>
      <c r="P4198" s="21" t="s">
        <v>2046</v>
      </c>
      <c r="Q4198" s="21">
        <v>58158206610</v>
      </c>
      <c r="R4198" s="21" t="s">
        <v>5913</v>
      </c>
      <c r="S4198" s="3">
        <v>4</v>
      </c>
      <c r="T4198" s="37"/>
      <c r="U4198" s="21" t="s">
        <v>5872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50"/>
        <v>2</v>
      </c>
      <c r="Z4198" s="21" t="str">
        <f t="shared" si="451"/>
        <v>Saturday</v>
      </c>
      <c r="AA4198" s="21" t="str">
        <f t="shared" si="452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4198</v>
      </c>
      <c r="B4199" s="21" t="s">
        <v>5835</v>
      </c>
      <c r="C4199" s="30">
        <v>45965</v>
      </c>
      <c r="D4199" s="30">
        <v>45975</v>
      </c>
      <c r="E4199" s="47">
        <v>281.39999999999998</v>
      </c>
      <c r="F4199" s="47">
        <f t="shared" si="447"/>
        <v>24763.199999999997</v>
      </c>
      <c r="G4199" s="48">
        <f t="shared" si="448"/>
        <v>24763.199999999997</v>
      </c>
      <c r="H4199" s="21">
        <v>301830</v>
      </c>
      <c r="I4199" s="21" t="s">
        <v>5179</v>
      </c>
      <c r="J4199" s="21">
        <v>1</v>
      </c>
      <c r="K4199" s="21">
        <v>1</v>
      </c>
      <c r="L4199" s="21">
        <f t="shared" si="449"/>
        <v>0</v>
      </c>
      <c r="M4199" s="21" t="s">
        <v>5996</v>
      </c>
      <c r="N4199" s="30">
        <v>45976</v>
      </c>
      <c r="O4199" s="48">
        <v>37386</v>
      </c>
      <c r="P4199" s="21" t="s">
        <v>626</v>
      </c>
      <c r="Q4199" s="21">
        <v>58158204996</v>
      </c>
      <c r="R4199" s="21" t="s">
        <v>5913</v>
      </c>
      <c r="S4199" s="3">
        <v>4</v>
      </c>
      <c r="T4199" s="37"/>
      <c r="U4199" s="21" t="s">
        <v>5872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50"/>
        <v>3</v>
      </c>
      <c r="Z4199" s="21" t="str">
        <f t="shared" si="451"/>
        <v>Saturday</v>
      </c>
      <c r="AA4199" s="21" t="str">
        <f t="shared" si="452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4199</v>
      </c>
      <c r="B4200" s="21" t="s">
        <v>5835</v>
      </c>
      <c r="C4200" s="30">
        <v>45965</v>
      </c>
      <c r="D4200" s="30">
        <v>45975</v>
      </c>
      <c r="E4200" s="47">
        <v>63</v>
      </c>
      <c r="F4200" s="47">
        <f t="shared" si="447"/>
        <v>5544</v>
      </c>
      <c r="G4200" s="48">
        <f t="shared" si="448"/>
        <v>5544</v>
      </c>
      <c r="H4200" s="21">
        <v>302212</v>
      </c>
      <c r="I4200" s="21" t="s">
        <v>4770</v>
      </c>
      <c r="J4200" s="21">
        <v>1</v>
      </c>
      <c r="K4200" s="21">
        <v>1</v>
      </c>
      <c r="L4200" s="21">
        <f t="shared" si="449"/>
        <v>0</v>
      </c>
      <c r="M4200" s="21" t="s">
        <v>5996</v>
      </c>
      <c r="N4200" s="30">
        <v>45976</v>
      </c>
      <c r="O4200" s="48">
        <v>9765</v>
      </c>
      <c r="P4200" s="21" t="s">
        <v>626</v>
      </c>
      <c r="Q4200" s="21">
        <v>58158204996</v>
      </c>
      <c r="R4200" s="21" t="s">
        <v>5913</v>
      </c>
      <c r="S4200" s="3">
        <v>4</v>
      </c>
      <c r="T4200" s="37"/>
      <c r="U4200" s="21" t="s">
        <v>5872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50"/>
        <v>3</v>
      </c>
      <c r="Z4200" s="21" t="str">
        <f t="shared" si="451"/>
        <v>Saturday</v>
      </c>
      <c r="AA4200" s="21" t="str">
        <f t="shared" si="452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4200</v>
      </c>
      <c r="B4201" s="21" t="s">
        <v>5835</v>
      </c>
      <c r="C4201" s="30">
        <v>45965</v>
      </c>
      <c r="D4201" s="30">
        <v>45975</v>
      </c>
      <c r="E4201" s="47">
        <v>89.4</v>
      </c>
      <c r="F4201" s="47">
        <f t="shared" si="447"/>
        <v>7867.2000000000007</v>
      </c>
      <c r="G4201" s="48">
        <f t="shared" si="448"/>
        <v>7867.2000000000007</v>
      </c>
      <c r="H4201" s="21">
        <v>302306</v>
      </c>
      <c r="I4201" s="21" t="s">
        <v>5376</v>
      </c>
      <c r="J4201" s="21">
        <v>1</v>
      </c>
      <c r="K4201" s="21">
        <v>1</v>
      </c>
      <c r="L4201" s="21">
        <f t="shared" si="449"/>
        <v>0</v>
      </c>
      <c r="M4201" s="21" t="s">
        <v>5996</v>
      </c>
      <c r="N4201" s="30">
        <v>45976</v>
      </c>
      <c r="O4201" s="48">
        <v>13857</v>
      </c>
      <c r="P4201" s="21" t="s">
        <v>626</v>
      </c>
      <c r="Q4201" s="21">
        <v>58158204996</v>
      </c>
      <c r="R4201" s="21" t="s">
        <v>5913</v>
      </c>
      <c r="S4201" s="3">
        <v>4</v>
      </c>
      <c r="T4201" s="37"/>
      <c r="U4201" s="21" t="s">
        <v>5872</v>
      </c>
      <c r="V4201" s="21" t="str">
        <f>VLOOKUP(P4201,'Customer List'!B:C,2,)</f>
        <v>Hyderabad</v>
      </c>
      <c r="W4201" s="38"/>
      <c r="X4201" s="30">
        <v>45979</v>
      </c>
      <c r="Y4201" s="21">
        <f t="shared" si="450"/>
        <v>3</v>
      </c>
      <c r="Z4201" s="21" t="str">
        <f t="shared" si="451"/>
        <v>Saturday</v>
      </c>
      <c r="AA4201" s="21" t="str">
        <f t="shared" si="452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4201</v>
      </c>
      <c r="B4202" s="21" t="s">
        <v>5835</v>
      </c>
      <c r="C4202" s="30">
        <v>45965</v>
      </c>
      <c r="D4202" s="30">
        <v>45975</v>
      </c>
      <c r="E4202" s="47">
        <v>296.8</v>
      </c>
      <c r="F4202" s="47">
        <f t="shared" si="447"/>
        <v>26118.400000000001</v>
      </c>
      <c r="G4202" s="48">
        <f t="shared" si="448"/>
        <v>52236.800000000003</v>
      </c>
      <c r="H4202" s="21">
        <v>302828</v>
      </c>
      <c r="I4202" s="21" t="s">
        <v>4771</v>
      </c>
      <c r="J4202" s="21">
        <v>2</v>
      </c>
      <c r="K4202" s="21">
        <v>2</v>
      </c>
      <c r="L4202" s="21">
        <f t="shared" si="449"/>
        <v>0</v>
      </c>
      <c r="M4202" s="21" t="s">
        <v>5972</v>
      </c>
      <c r="N4202" s="30">
        <v>45976</v>
      </c>
      <c r="O4202" s="48">
        <v>78864</v>
      </c>
      <c r="P4202" s="21" t="s">
        <v>2046</v>
      </c>
      <c r="Q4202" s="21">
        <v>58158206610</v>
      </c>
      <c r="R4202" s="21" t="s">
        <v>5913</v>
      </c>
      <c r="S4202" s="3">
        <v>4</v>
      </c>
      <c r="T4202" s="37"/>
      <c r="U4202" s="21" t="s">
        <v>5872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50"/>
        <v>2</v>
      </c>
      <c r="Z4202" s="21" t="str">
        <f t="shared" si="451"/>
        <v>Saturday</v>
      </c>
      <c r="AA4202" s="21" t="str">
        <f t="shared" si="452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4202</v>
      </c>
      <c r="B4203" s="21" t="s">
        <v>5835</v>
      </c>
      <c r="C4203" s="30">
        <v>45965</v>
      </c>
      <c r="D4203" s="30">
        <v>45975</v>
      </c>
      <c r="E4203" s="47">
        <v>159</v>
      </c>
      <c r="F4203" s="47">
        <f t="shared" si="447"/>
        <v>13992</v>
      </c>
      <c r="G4203" s="48">
        <f t="shared" si="448"/>
        <v>27984</v>
      </c>
      <c r="H4203" s="21">
        <v>302920</v>
      </c>
      <c r="I4203" s="21" t="s">
        <v>4772</v>
      </c>
      <c r="J4203" s="21">
        <v>2</v>
      </c>
      <c r="K4203" s="21">
        <v>2</v>
      </c>
      <c r="L4203" s="21">
        <f t="shared" si="449"/>
        <v>0</v>
      </c>
      <c r="M4203" s="21" t="s">
        <v>5973</v>
      </c>
      <c r="N4203" s="30">
        <v>45976</v>
      </c>
      <c r="O4203" s="48">
        <v>49290</v>
      </c>
      <c r="P4203" s="21" t="s">
        <v>2046</v>
      </c>
      <c r="Q4203" s="21">
        <v>58158206610</v>
      </c>
      <c r="R4203" s="21" t="s">
        <v>5913</v>
      </c>
      <c r="S4203" s="3">
        <v>4</v>
      </c>
      <c r="T4203" s="37"/>
      <c r="U4203" s="21" t="s">
        <v>5872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50"/>
        <v>2</v>
      </c>
      <c r="Z4203" s="21" t="str">
        <f t="shared" si="451"/>
        <v>Saturday</v>
      </c>
      <c r="AA4203" s="21" t="str">
        <f t="shared" si="452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4203</v>
      </c>
      <c r="B4204" s="21" t="s">
        <v>5835</v>
      </c>
      <c r="C4204" s="30">
        <v>45965</v>
      </c>
      <c r="D4204" s="30">
        <v>45975</v>
      </c>
      <c r="E4204" s="47">
        <v>43.2</v>
      </c>
      <c r="F4204" s="47">
        <f t="shared" si="447"/>
        <v>3801.6000000000004</v>
      </c>
      <c r="G4204" s="48">
        <f t="shared" si="448"/>
        <v>7603.2000000000007</v>
      </c>
      <c r="H4204" s="21">
        <v>304006</v>
      </c>
      <c r="I4204" s="21" t="s">
        <v>4796</v>
      </c>
      <c r="J4204" s="21">
        <v>2</v>
      </c>
      <c r="K4204" s="21">
        <v>2</v>
      </c>
      <c r="L4204" s="21">
        <f t="shared" si="449"/>
        <v>0</v>
      </c>
      <c r="M4204" s="21" t="s">
        <v>5930</v>
      </c>
      <c r="N4204" s="30">
        <v>45975</v>
      </c>
      <c r="O4204" s="48">
        <v>15624</v>
      </c>
      <c r="P4204" s="21" t="s">
        <v>191</v>
      </c>
      <c r="Q4204" s="21" t="s">
        <v>5961</v>
      </c>
      <c r="R4204" s="21" t="s">
        <v>5913</v>
      </c>
      <c r="S4204" s="3">
        <v>4</v>
      </c>
      <c r="T4204" s="37"/>
      <c r="U4204" s="21" t="s">
        <v>5872</v>
      </c>
      <c r="V4204" s="21" t="str">
        <f>VLOOKUP(P4204,'Customer List'!B:C,2,)</f>
        <v>Chandigarh</v>
      </c>
      <c r="W4204" s="38"/>
      <c r="X4204" s="30">
        <v>45976</v>
      </c>
      <c r="Y4204" s="21">
        <f t="shared" si="450"/>
        <v>1</v>
      </c>
      <c r="Z4204" s="21" t="str">
        <f t="shared" si="451"/>
        <v>Friday</v>
      </c>
      <c r="AA4204" s="21" t="str">
        <f t="shared" si="452"/>
        <v>Saturday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4204</v>
      </c>
      <c r="B4205" s="21" t="s">
        <v>5835</v>
      </c>
      <c r="C4205" s="30">
        <v>45965</v>
      </c>
      <c r="D4205" s="30">
        <v>45975</v>
      </c>
      <c r="E4205" s="47">
        <v>39.6</v>
      </c>
      <c r="F4205" s="47">
        <f t="shared" si="447"/>
        <v>3484.8</v>
      </c>
      <c r="G4205" s="48">
        <f t="shared" si="448"/>
        <v>6969.6</v>
      </c>
      <c r="H4205" s="21">
        <v>304008</v>
      </c>
      <c r="I4205" s="21" t="s">
        <v>4796</v>
      </c>
      <c r="J4205" s="21">
        <v>2</v>
      </c>
      <c r="K4205" s="21">
        <v>2</v>
      </c>
      <c r="L4205" s="21">
        <f t="shared" si="449"/>
        <v>0</v>
      </c>
      <c r="M4205" s="21" t="s">
        <v>5972</v>
      </c>
      <c r="N4205" s="30">
        <v>45976</v>
      </c>
      <c r="O4205" s="48">
        <v>12276</v>
      </c>
      <c r="P4205" s="21" t="s">
        <v>2046</v>
      </c>
      <c r="Q4205" s="21">
        <v>58158206610</v>
      </c>
      <c r="R4205" s="21" t="s">
        <v>5913</v>
      </c>
      <c r="S4205" s="3">
        <v>4</v>
      </c>
      <c r="T4205" s="37"/>
      <c r="U4205" s="21" t="s">
        <v>5872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50"/>
        <v>2</v>
      </c>
      <c r="Z4205" s="21" t="str">
        <f t="shared" si="451"/>
        <v>Saturday</v>
      </c>
      <c r="AA4205" s="21" t="str">
        <f t="shared" si="452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4205</v>
      </c>
      <c r="B4206" s="21" t="s">
        <v>5835</v>
      </c>
      <c r="C4206" s="30">
        <v>45965</v>
      </c>
      <c r="D4206" s="30">
        <v>45975</v>
      </c>
      <c r="E4206" s="47">
        <v>175.2</v>
      </c>
      <c r="F4206" s="47">
        <f t="shared" si="447"/>
        <v>15417.599999999999</v>
      </c>
      <c r="G4206" s="48">
        <f t="shared" si="448"/>
        <v>30835.199999999997</v>
      </c>
      <c r="H4206" s="21">
        <v>304014</v>
      </c>
      <c r="I4206" s="21" t="s">
        <v>4796</v>
      </c>
      <c r="J4206" s="21">
        <v>2</v>
      </c>
      <c r="K4206" s="21">
        <v>2</v>
      </c>
      <c r="L4206" s="21">
        <f t="shared" si="449"/>
        <v>0</v>
      </c>
      <c r="M4206" s="21" t="s">
        <v>5972</v>
      </c>
      <c r="N4206" s="30">
        <v>45976</v>
      </c>
      <c r="O4206" s="48">
        <v>18312</v>
      </c>
      <c r="P4206" s="21" t="s">
        <v>2046</v>
      </c>
      <c r="Q4206" s="21">
        <v>58158206610</v>
      </c>
      <c r="R4206" s="21" t="s">
        <v>5913</v>
      </c>
      <c r="S4206" s="3">
        <v>4</v>
      </c>
      <c r="T4206" s="37"/>
      <c r="U4206" s="21" t="s">
        <v>5872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50"/>
        <v>2</v>
      </c>
      <c r="Z4206" s="21" t="str">
        <f t="shared" si="451"/>
        <v>Saturday</v>
      </c>
      <c r="AA4206" s="21" t="str">
        <f t="shared" si="452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4206</v>
      </c>
      <c r="B4207" s="21" t="s">
        <v>5835</v>
      </c>
      <c r="C4207" s="30">
        <v>45965</v>
      </c>
      <c r="D4207" s="30">
        <v>45975</v>
      </c>
      <c r="E4207" s="47">
        <v>159</v>
      </c>
      <c r="F4207" s="47">
        <f t="shared" si="447"/>
        <v>13992</v>
      </c>
      <c r="G4207" s="48">
        <f t="shared" si="448"/>
        <v>13992</v>
      </c>
      <c r="H4207" s="21">
        <v>304120</v>
      </c>
      <c r="I4207" s="21" t="s">
        <v>4775</v>
      </c>
      <c r="J4207" s="21">
        <v>1</v>
      </c>
      <c r="K4207" s="21">
        <v>1</v>
      </c>
      <c r="L4207" s="21">
        <f t="shared" si="449"/>
        <v>0</v>
      </c>
      <c r="M4207" s="21" t="s">
        <v>6244</v>
      </c>
      <c r="N4207" s="30">
        <v>45985</v>
      </c>
      <c r="O4207" s="48">
        <v>39021.25</v>
      </c>
      <c r="P4207" s="21" t="s">
        <v>30</v>
      </c>
      <c r="Q4207" s="21" t="s">
        <v>5960</v>
      </c>
      <c r="R4207" s="21" t="s">
        <v>847</v>
      </c>
      <c r="S4207" s="3">
        <v>4</v>
      </c>
      <c r="T4207" s="37"/>
      <c r="U4207" s="21" t="s">
        <v>5872</v>
      </c>
      <c r="V4207" s="21" t="str">
        <f>VLOOKUP(P4207,'Customer List'!B:C,2,)</f>
        <v>Delhi</v>
      </c>
      <c r="W4207" s="38"/>
      <c r="X4207" s="30">
        <f t="shared" ref="X4207" si="454">IF(OR(R4207 = "PRIYANKA MADAM", R4207 = "DEEPAK", R4207 = "PORTER"),N4207,"")</f>
        <v>45985</v>
      </c>
      <c r="Y4207" s="21">
        <f t="shared" si="450"/>
        <v>0</v>
      </c>
      <c r="Z4207" s="21" t="str">
        <f t="shared" si="451"/>
        <v>Monday</v>
      </c>
      <c r="AA4207" s="21" t="str">
        <f t="shared" si="452"/>
        <v>Monday</v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x14ac:dyDescent="0.25">
      <c r="A4208" s="21">
        <v>4207</v>
      </c>
      <c r="B4208" s="21" t="s">
        <v>5835</v>
      </c>
      <c r="C4208" s="30">
        <v>45965</v>
      </c>
      <c r="D4208" s="30">
        <v>45975</v>
      </c>
      <c r="E4208" s="47">
        <v>123.2</v>
      </c>
      <c r="F4208" s="47">
        <f t="shared" si="447"/>
        <v>10841.6</v>
      </c>
      <c r="G4208" s="48">
        <f t="shared" si="448"/>
        <v>10841.6</v>
      </c>
      <c r="H4208" s="21">
        <v>304141</v>
      </c>
      <c r="I4208" s="21" t="s">
        <v>4775</v>
      </c>
      <c r="J4208" s="21">
        <v>1</v>
      </c>
      <c r="K4208" s="21">
        <v>1</v>
      </c>
      <c r="L4208" s="21">
        <f t="shared" si="449"/>
        <v>0</v>
      </c>
      <c r="M4208" s="21" t="s">
        <v>5972</v>
      </c>
      <c r="N4208" s="30">
        <v>45976</v>
      </c>
      <c r="O4208" s="48">
        <v>16368</v>
      </c>
      <c r="P4208" s="21" t="s">
        <v>2046</v>
      </c>
      <c r="Q4208" s="21">
        <v>58158206610</v>
      </c>
      <c r="R4208" s="21" t="s">
        <v>5913</v>
      </c>
      <c r="S4208" s="3">
        <v>4</v>
      </c>
      <c r="T4208" s="37"/>
      <c r="U4208" s="21" t="s">
        <v>5872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50"/>
        <v>2</v>
      </c>
      <c r="Z4208" s="21" t="str">
        <f t="shared" si="451"/>
        <v>Saturday</v>
      </c>
      <c r="AA4208" s="21" t="str">
        <f t="shared" si="452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4208</v>
      </c>
      <c r="B4209" s="21" t="s">
        <v>5835</v>
      </c>
      <c r="C4209" s="30">
        <v>45965</v>
      </c>
      <c r="D4209" s="30">
        <v>45975</v>
      </c>
      <c r="E4209" s="47">
        <v>159</v>
      </c>
      <c r="F4209" s="47">
        <f t="shared" si="447"/>
        <v>13992</v>
      </c>
      <c r="G4209" s="48">
        <f t="shared" si="448"/>
        <v>13992</v>
      </c>
      <c r="H4209" s="21">
        <v>304154</v>
      </c>
      <c r="I4209" s="21" t="s">
        <v>4775</v>
      </c>
      <c r="J4209" s="21">
        <v>1</v>
      </c>
      <c r="K4209" s="21">
        <v>1</v>
      </c>
      <c r="L4209" s="21">
        <f t="shared" si="449"/>
        <v>0</v>
      </c>
      <c r="M4209" s="21" t="s">
        <v>6259</v>
      </c>
      <c r="N4209" s="30">
        <v>45985</v>
      </c>
      <c r="O4209" s="48">
        <v>0</v>
      </c>
      <c r="P4209" s="21" t="s">
        <v>30</v>
      </c>
      <c r="Q4209" s="21" t="s">
        <v>5960</v>
      </c>
      <c r="R4209" s="21" t="s">
        <v>847</v>
      </c>
      <c r="S4209" s="3">
        <v>4</v>
      </c>
      <c r="T4209" s="37" t="s">
        <v>609</v>
      </c>
      <c r="U4209" s="21" t="s">
        <v>5872</v>
      </c>
      <c r="V4209" s="21" t="str">
        <f>VLOOKUP(P4209,'Customer List'!B:C,2,)</f>
        <v>Delhi</v>
      </c>
      <c r="W4209" s="38"/>
      <c r="X4209" s="30">
        <f t="shared" ref="X4209" si="455">IF(OR(R4209 = "PRIYANKA MADAM", R4209 = "DEEPAK", R4209 = "PORTER"),N4209,"")</f>
        <v>45985</v>
      </c>
      <c r="Y4209" s="21">
        <f t="shared" si="450"/>
        <v>0</v>
      </c>
      <c r="Z4209" s="21" t="str">
        <f t="shared" si="451"/>
        <v>Monday</v>
      </c>
      <c r="AA4209" s="21" t="str">
        <f t="shared" si="452"/>
        <v>Monday</v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x14ac:dyDescent="0.25">
      <c r="A4210" s="21">
        <v>4209</v>
      </c>
      <c r="B4210" s="21" t="s">
        <v>5835</v>
      </c>
      <c r="C4210" s="30">
        <v>45965</v>
      </c>
      <c r="D4210" s="30">
        <v>45975</v>
      </c>
      <c r="E4210" s="47">
        <v>166.8</v>
      </c>
      <c r="F4210" s="47">
        <f t="shared" si="447"/>
        <v>14678.400000000001</v>
      </c>
      <c r="G4210" s="48">
        <f t="shared" si="448"/>
        <v>29356.800000000003</v>
      </c>
      <c r="H4210" s="21">
        <v>304822</v>
      </c>
      <c r="I4210" s="21" t="s">
        <v>4776</v>
      </c>
      <c r="J4210" s="21">
        <v>2</v>
      </c>
      <c r="K4210" s="21">
        <v>2</v>
      </c>
      <c r="L4210" s="21">
        <f t="shared" si="449"/>
        <v>0</v>
      </c>
      <c r="M4210" s="21" t="s">
        <v>5973</v>
      </c>
      <c r="N4210" s="30">
        <v>45976</v>
      </c>
      <c r="O4210" s="48">
        <v>51708</v>
      </c>
      <c r="P4210" s="21" t="s">
        <v>2046</v>
      </c>
      <c r="Q4210" s="21">
        <v>58158206610</v>
      </c>
      <c r="R4210" s="21" t="s">
        <v>5913</v>
      </c>
      <c r="S4210" s="3">
        <v>4</v>
      </c>
      <c r="T4210" s="37"/>
      <c r="U4210" s="21" t="s">
        <v>5872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50"/>
        <v>2</v>
      </c>
      <c r="Z4210" s="21" t="str">
        <f t="shared" si="451"/>
        <v>Saturday</v>
      </c>
      <c r="AA4210" s="21" t="str">
        <f t="shared" si="452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4210</v>
      </c>
      <c r="B4211" s="21" t="s">
        <v>5835</v>
      </c>
      <c r="C4211" s="30">
        <v>45965</v>
      </c>
      <c r="D4211" s="30">
        <v>45975</v>
      </c>
      <c r="E4211" s="47">
        <v>304.5</v>
      </c>
      <c r="F4211" s="47">
        <f t="shared" si="447"/>
        <v>26796</v>
      </c>
      <c r="G4211" s="48">
        <f t="shared" si="448"/>
        <v>26796</v>
      </c>
      <c r="H4211" s="21">
        <v>305054</v>
      </c>
      <c r="I4211" s="21" t="s">
        <v>5181</v>
      </c>
      <c r="J4211" s="21">
        <v>1</v>
      </c>
      <c r="K4211" s="21">
        <v>1</v>
      </c>
      <c r="L4211" s="21">
        <f t="shared" si="449"/>
        <v>0</v>
      </c>
      <c r="M4211" s="21" t="s">
        <v>5996</v>
      </c>
      <c r="N4211" s="30">
        <v>45976</v>
      </c>
      <c r="O4211" s="48">
        <v>40455</v>
      </c>
      <c r="P4211" s="21" t="s">
        <v>626</v>
      </c>
      <c r="Q4211" s="21">
        <v>58158204996</v>
      </c>
      <c r="R4211" s="21" t="s">
        <v>5913</v>
      </c>
      <c r="S4211" s="3">
        <v>4</v>
      </c>
      <c r="T4211" s="37"/>
      <c r="U4211" s="21" t="s">
        <v>5872</v>
      </c>
      <c r="V4211" s="21" t="str">
        <f>VLOOKUP(P4211,'Customer List'!B:C,2,)</f>
        <v>Hyderabad</v>
      </c>
      <c r="W4211" s="38"/>
      <c r="X4211" s="30">
        <v>45979</v>
      </c>
      <c r="Y4211" s="21">
        <f t="shared" si="450"/>
        <v>3</v>
      </c>
      <c r="Z4211" s="21" t="str">
        <f t="shared" si="451"/>
        <v>Saturday</v>
      </c>
      <c r="AA4211" s="21" t="str">
        <f t="shared" si="452"/>
        <v>Tuesday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4211</v>
      </c>
      <c r="B4212" s="21" t="s">
        <v>5835</v>
      </c>
      <c r="C4212" s="30">
        <v>45965</v>
      </c>
      <c r="D4212" s="30">
        <v>45975</v>
      </c>
      <c r="E4212" s="47">
        <v>60</v>
      </c>
      <c r="F4212" s="47">
        <f t="shared" si="447"/>
        <v>5280</v>
      </c>
      <c r="G4212" s="48">
        <f t="shared" si="448"/>
        <v>5280</v>
      </c>
      <c r="H4212" s="21">
        <v>307619</v>
      </c>
      <c r="I4212" s="21" t="s">
        <v>4777</v>
      </c>
      <c r="J4212" s="21">
        <v>1</v>
      </c>
      <c r="K4212" s="21">
        <v>1</v>
      </c>
      <c r="L4212" s="21">
        <f t="shared" si="449"/>
        <v>0</v>
      </c>
      <c r="M4212" s="21" t="s">
        <v>5934</v>
      </c>
      <c r="N4212" s="30">
        <v>45979</v>
      </c>
      <c r="O4212" s="48">
        <v>9600</v>
      </c>
      <c r="P4212" s="21" t="s">
        <v>208</v>
      </c>
      <c r="Q4212" s="21" t="s">
        <v>1127</v>
      </c>
      <c r="R4212" s="21" t="s">
        <v>1127</v>
      </c>
      <c r="S4212" s="3">
        <v>4</v>
      </c>
      <c r="T4212" s="37"/>
      <c r="U4212" s="21" t="s">
        <v>5872</v>
      </c>
      <c r="V4212" s="21" t="str">
        <f>VLOOKUP(P4212,'Customer List'!B:C,2,)</f>
        <v>Delhi</v>
      </c>
      <c r="W4212" s="38"/>
      <c r="X4212" s="30">
        <f t="shared" ref="X4212" si="456">IF(OR(R4212 = "PRIYANKA MADAM", R4212 = "DEEPAK", R4212 = "PORTER"),N4212,"")</f>
        <v>45979</v>
      </c>
      <c r="Y4212" s="21">
        <f t="shared" si="450"/>
        <v>0</v>
      </c>
      <c r="Z4212" s="21" t="str">
        <f t="shared" si="451"/>
        <v>Tuesday</v>
      </c>
      <c r="AA4212" s="21" t="str">
        <f t="shared" si="452"/>
        <v>Tuesday</v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x14ac:dyDescent="0.25">
      <c r="A4213" s="21">
        <v>4212</v>
      </c>
      <c r="B4213" s="21" t="s">
        <v>5835</v>
      </c>
      <c r="C4213" s="30">
        <v>45965</v>
      </c>
      <c r="D4213" s="30">
        <v>45975</v>
      </c>
      <c r="E4213" s="47">
        <v>144</v>
      </c>
      <c r="F4213" s="47">
        <f t="shared" si="447"/>
        <v>12672</v>
      </c>
      <c r="G4213" s="48">
        <f t="shared" si="448"/>
        <v>25344</v>
      </c>
      <c r="H4213" s="21">
        <v>307620</v>
      </c>
      <c r="I4213" s="21" t="s">
        <v>4777</v>
      </c>
      <c r="J4213" s="21">
        <v>2</v>
      </c>
      <c r="K4213" s="21">
        <v>2</v>
      </c>
      <c r="L4213" s="21">
        <f t="shared" si="449"/>
        <v>0</v>
      </c>
      <c r="M4213" s="21" t="s">
        <v>5972</v>
      </c>
      <c r="N4213" s="30">
        <v>45976</v>
      </c>
      <c r="O4213" s="48">
        <v>44640</v>
      </c>
      <c r="P4213" s="21" t="s">
        <v>2046</v>
      </c>
      <c r="Q4213" s="21">
        <v>58158206610</v>
      </c>
      <c r="R4213" s="21" t="s">
        <v>5913</v>
      </c>
      <c r="S4213" s="3">
        <v>4</v>
      </c>
      <c r="T4213" s="37"/>
      <c r="U4213" s="21" t="s">
        <v>5872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50"/>
        <v>2</v>
      </c>
      <c r="Z4213" s="21" t="str">
        <f t="shared" si="451"/>
        <v>Saturday</v>
      </c>
      <c r="AA4213" s="21" t="str">
        <f t="shared" si="452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x14ac:dyDescent="0.25">
      <c r="A4214" s="21">
        <v>4213</v>
      </c>
      <c r="B4214" s="21" t="s">
        <v>5835</v>
      </c>
      <c r="C4214" s="30">
        <v>45965</v>
      </c>
      <c r="D4214" s="30">
        <v>45975</v>
      </c>
      <c r="E4214" s="47">
        <v>85.8</v>
      </c>
      <c r="F4214" s="47">
        <f t="shared" si="447"/>
        <v>7550.4</v>
      </c>
      <c r="G4214" s="48">
        <f t="shared" si="448"/>
        <v>15100.8</v>
      </c>
      <c r="H4214" s="21">
        <v>310906</v>
      </c>
      <c r="I4214" s="21" t="s">
        <v>4778</v>
      </c>
      <c r="J4214" s="21">
        <v>2</v>
      </c>
      <c r="K4214" s="21">
        <v>2</v>
      </c>
      <c r="L4214" s="21">
        <f t="shared" si="449"/>
        <v>0</v>
      </c>
      <c r="M4214" s="21" t="s">
        <v>5972</v>
      </c>
      <c r="N4214" s="30">
        <v>45976</v>
      </c>
      <c r="O4214" s="48">
        <v>26598</v>
      </c>
      <c r="P4214" s="21" t="s">
        <v>2046</v>
      </c>
      <c r="Q4214" s="21">
        <v>58158206610</v>
      </c>
      <c r="R4214" s="21" t="s">
        <v>5913</v>
      </c>
      <c r="S4214" s="3">
        <v>4</v>
      </c>
      <c r="T4214" s="37"/>
      <c r="U4214" s="21" t="s">
        <v>5872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50"/>
        <v>2</v>
      </c>
      <c r="Z4214" s="21" t="str">
        <f t="shared" si="451"/>
        <v>Saturday</v>
      </c>
      <c r="AA4214" s="21" t="str">
        <f t="shared" si="452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4214</v>
      </c>
      <c r="B4215" s="21" t="s">
        <v>5835</v>
      </c>
      <c r="C4215" s="30">
        <v>45965</v>
      </c>
      <c r="D4215" s="30">
        <v>45975</v>
      </c>
      <c r="E4215" s="47">
        <v>255.5</v>
      </c>
      <c r="F4215" s="47">
        <f t="shared" si="447"/>
        <v>22484</v>
      </c>
      <c r="G4215" s="48">
        <f t="shared" si="448"/>
        <v>22484</v>
      </c>
      <c r="H4215" s="21">
        <v>310938</v>
      </c>
      <c r="I4215" s="21" t="s">
        <v>4778</v>
      </c>
      <c r="J4215" s="21">
        <v>1</v>
      </c>
      <c r="K4215" s="21">
        <v>1</v>
      </c>
      <c r="L4215" s="21">
        <f t="shared" si="449"/>
        <v>0</v>
      </c>
      <c r="M4215" s="21" t="s">
        <v>6245</v>
      </c>
      <c r="N4215" s="30">
        <v>45985</v>
      </c>
      <c r="O4215" s="48">
        <v>53746.25</v>
      </c>
      <c r="P4215" s="21" t="s">
        <v>30</v>
      </c>
      <c r="Q4215" s="21" t="s">
        <v>5960</v>
      </c>
      <c r="R4215" s="21" t="s">
        <v>847</v>
      </c>
      <c r="S4215" s="3">
        <v>4</v>
      </c>
      <c r="T4215" s="37"/>
      <c r="U4215" s="21" t="s">
        <v>5872</v>
      </c>
      <c r="V4215" s="21" t="str">
        <f>VLOOKUP(P4215,'Customer List'!B:C,2,)</f>
        <v>Delhi</v>
      </c>
      <c r="W4215" s="38"/>
      <c r="X4215" s="30">
        <f t="shared" ref="X4215" si="457">IF(OR(R4215 = "PRIYANKA MADAM", R4215 = "DEEPAK", R4215 = "PORTER"),N4215,"")</f>
        <v>45985</v>
      </c>
      <c r="Y4215" s="21">
        <f t="shared" si="450"/>
        <v>0</v>
      </c>
      <c r="Z4215" s="21" t="str">
        <f t="shared" si="451"/>
        <v>Monday</v>
      </c>
      <c r="AA4215" s="21" t="str">
        <f t="shared" si="452"/>
        <v>Monday</v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x14ac:dyDescent="0.25">
      <c r="A4216" s="21">
        <v>4215</v>
      </c>
      <c r="B4216" s="21" t="s">
        <v>5835</v>
      </c>
      <c r="C4216" s="30">
        <v>45965</v>
      </c>
      <c r="D4216" s="30">
        <v>45975</v>
      </c>
      <c r="E4216" s="47">
        <v>281.39999999999998</v>
      </c>
      <c r="F4216" s="47">
        <f t="shared" si="447"/>
        <v>24763.199999999997</v>
      </c>
      <c r="G4216" s="48">
        <f t="shared" si="448"/>
        <v>24763.199999999997</v>
      </c>
      <c r="H4216" s="21">
        <v>313624</v>
      </c>
      <c r="I4216" s="21" t="s">
        <v>5801</v>
      </c>
      <c r="J4216" s="21">
        <v>1</v>
      </c>
      <c r="K4216" s="21">
        <v>1</v>
      </c>
      <c r="L4216" s="21">
        <f t="shared" si="449"/>
        <v>0</v>
      </c>
      <c r="M4216" s="21" t="s">
        <v>5959</v>
      </c>
      <c r="N4216" s="30">
        <v>45978</v>
      </c>
      <c r="O4216" s="48">
        <v>46732.5</v>
      </c>
      <c r="P4216" s="21" t="s">
        <v>2170</v>
      </c>
      <c r="Q4216" s="21">
        <v>58158258476</v>
      </c>
      <c r="R4216" s="21" t="s">
        <v>5913</v>
      </c>
      <c r="S4216" s="3">
        <v>4</v>
      </c>
      <c r="T4216" s="37"/>
      <c r="U4216" s="21" t="s">
        <v>5872</v>
      </c>
      <c r="V4216" s="21" t="str">
        <f>VLOOKUP(P4216,'Customer List'!B:C,2,)</f>
        <v>Gujrat</v>
      </c>
      <c r="W4216" s="38"/>
      <c r="X4216" s="30">
        <v>45981</v>
      </c>
      <c r="Y4216" s="21">
        <f t="shared" si="450"/>
        <v>3</v>
      </c>
      <c r="Z4216" s="21" t="str">
        <f t="shared" si="451"/>
        <v>Monday</v>
      </c>
      <c r="AA4216" s="21" t="str">
        <f t="shared" si="452"/>
        <v>Thursday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4216</v>
      </c>
      <c r="B4217" s="21" t="s">
        <v>5835</v>
      </c>
      <c r="C4217" s="30">
        <v>45965</v>
      </c>
      <c r="D4217" s="30">
        <v>45975</v>
      </c>
      <c r="E4217" s="47">
        <v>80.400000000000006</v>
      </c>
      <c r="F4217" s="47">
        <f t="shared" si="447"/>
        <v>7075.2000000000007</v>
      </c>
      <c r="G4217" s="48">
        <f t="shared" si="448"/>
        <v>7075.2000000000007</v>
      </c>
      <c r="H4217" s="21">
        <v>315807</v>
      </c>
      <c r="I4217" s="21" t="s">
        <v>5384</v>
      </c>
      <c r="J4217" s="21">
        <v>1</v>
      </c>
      <c r="K4217" s="21">
        <v>1</v>
      </c>
      <c r="L4217" s="21">
        <f t="shared" si="449"/>
        <v>0</v>
      </c>
      <c r="M4217" s="21" t="s">
        <v>5948</v>
      </c>
      <c r="N4217" s="30">
        <v>45978</v>
      </c>
      <c r="O4217" s="48">
        <v>12462</v>
      </c>
      <c r="P4217" s="21" t="s">
        <v>3332</v>
      </c>
      <c r="Q4217" s="21" t="s">
        <v>5912</v>
      </c>
      <c r="R4217" s="21" t="s">
        <v>5913</v>
      </c>
      <c r="S4217" s="3">
        <v>4</v>
      </c>
      <c r="T4217" s="37"/>
      <c r="U4217" s="21" t="s">
        <v>5872</v>
      </c>
      <c r="V4217" s="21" t="str">
        <f>VLOOKUP(P4217,'Customer List'!B:C,2,)</f>
        <v>Chandigarh</v>
      </c>
      <c r="W4217" s="38"/>
      <c r="X4217" s="30">
        <v>45979</v>
      </c>
      <c r="Y4217" s="21">
        <f t="shared" si="450"/>
        <v>1</v>
      </c>
      <c r="Z4217" s="21" t="str">
        <f t="shared" si="451"/>
        <v>Monday</v>
      </c>
      <c r="AA4217" s="21" t="str">
        <f t="shared" si="452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4217</v>
      </c>
      <c r="B4218" s="21" t="s">
        <v>5835</v>
      </c>
      <c r="C4218" s="30">
        <v>45965</v>
      </c>
      <c r="D4218" s="30">
        <v>45975</v>
      </c>
      <c r="E4218" s="47">
        <v>33</v>
      </c>
      <c r="F4218" s="47">
        <f t="shared" si="447"/>
        <v>2904</v>
      </c>
      <c r="G4218" s="48">
        <f t="shared" si="448"/>
        <v>2904</v>
      </c>
      <c r="H4218" s="21">
        <v>317306</v>
      </c>
      <c r="I4218" s="21" t="s">
        <v>4768</v>
      </c>
      <c r="J4218" s="21">
        <v>1</v>
      </c>
      <c r="K4218" s="21">
        <v>1</v>
      </c>
      <c r="L4218" s="21">
        <f t="shared" si="449"/>
        <v>0</v>
      </c>
      <c r="M4218" s="21" t="s">
        <v>5996</v>
      </c>
      <c r="N4218" s="30">
        <v>45976</v>
      </c>
      <c r="O4218" s="48">
        <v>5115</v>
      </c>
      <c r="P4218" s="21" t="s">
        <v>626</v>
      </c>
      <c r="Q4218" s="21">
        <v>58158204996</v>
      </c>
      <c r="R4218" s="21" t="s">
        <v>5913</v>
      </c>
      <c r="S4218" s="3">
        <v>4</v>
      </c>
      <c r="T4218" s="37"/>
      <c r="U4218" s="21" t="s">
        <v>5872</v>
      </c>
      <c r="V4218" s="21" t="str">
        <f>VLOOKUP(P4218,'Customer List'!B:C,2,)</f>
        <v>Hyderabad</v>
      </c>
      <c r="W4218" s="38"/>
      <c r="X4218" s="30">
        <v>45979</v>
      </c>
      <c r="Y4218" s="21">
        <f t="shared" si="450"/>
        <v>3</v>
      </c>
      <c r="Z4218" s="21" t="str">
        <f t="shared" si="451"/>
        <v>Saturday</v>
      </c>
      <c r="AA4218" s="21" t="str">
        <f t="shared" si="452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4218</v>
      </c>
      <c r="B4219" s="21" t="s">
        <v>5835</v>
      </c>
      <c r="C4219" s="30">
        <v>45965</v>
      </c>
      <c r="D4219" s="30">
        <v>45975</v>
      </c>
      <c r="E4219" s="47">
        <v>39.6</v>
      </c>
      <c r="F4219" s="47">
        <f t="shared" si="447"/>
        <v>3484.8</v>
      </c>
      <c r="G4219" s="48">
        <f t="shared" si="448"/>
        <v>3484.8</v>
      </c>
      <c r="H4219" s="21">
        <v>317308</v>
      </c>
      <c r="I4219" s="21" t="s">
        <v>4768</v>
      </c>
      <c r="J4219" s="21">
        <v>1</v>
      </c>
      <c r="K4219" s="21">
        <v>1</v>
      </c>
      <c r="L4219" s="21">
        <f t="shared" si="449"/>
        <v>0</v>
      </c>
      <c r="M4219" s="21" t="s">
        <v>6261</v>
      </c>
      <c r="N4219" s="30">
        <v>45989</v>
      </c>
      <c r="O4219" s="48">
        <v>5956.5</v>
      </c>
      <c r="P4219" s="21" t="s">
        <v>42</v>
      </c>
      <c r="Q4219" s="21"/>
      <c r="R4219" s="21"/>
      <c r="S4219" s="3">
        <v>4</v>
      </c>
      <c r="T4219" s="37"/>
      <c r="U4219" s="21" t="s">
        <v>5872</v>
      </c>
      <c r="V4219" s="21" t="str">
        <f>VLOOKUP(P4219,'Customer List'!B:C,2,)</f>
        <v>Faridabad</v>
      </c>
      <c r="W4219" s="38" t="s">
        <v>637</v>
      </c>
      <c r="X4219" s="30" t="str">
        <f t="shared" ref="X4219" si="458">IF(OR(R4219 = "PRIYANKA MADAM", R4219 = "DEEPAK", R4219 = "PORTER"),N4219,"")</f>
        <v/>
      </c>
      <c r="Y4219" s="21" t="str">
        <f t="shared" si="450"/>
        <v/>
      </c>
      <c r="Z4219" s="21" t="str">
        <f t="shared" si="451"/>
        <v>Friday</v>
      </c>
      <c r="AA4219" s="21" t="str">
        <f t="shared" si="452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x14ac:dyDescent="0.25">
      <c r="A4220" s="21">
        <v>4219</v>
      </c>
      <c r="B4220" s="21" t="s">
        <v>5835</v>
      </c>
      <c r="C4220" s="30">
        <v>45965</v>
      </c>
      <c r="D4220" s="30">
        <v>45975</v>
      </c>
      <c r="E4220" s="47">
        <v>296.8</v>
      </c>
      <c r="F4220" s="47">
        <f t="shared" si="447"/>
        <v>26118.400000000001</v>
      </c>
      <c r="G4220" s="48">
        <f t="shared" si="448"/>
        <v>52236.800000000003</v>
      </c>
      <c r="H4220" s="21">
        <v>317438</v>
      </c>
      <c r="I4220" s="21" t="s">
        <v>4779</v>
      </c>
      <c r="J4220" s="21">
        <v>2</v>
      </c>
      <c r="K4220" s="21">
        <v>2</v>
      </c>
      <c r="L4220" s="21">
        <f t="shared" si="449"/>
        <v>0</v>
      </c>
      <c r="M4220" s="21" t="s">
        <v>5972</v>
      </c>
      <c r="N4220" s="30">
        <v>45976</v>
      </c>
      <c r="O4220" s="48">
        <v>78864</v>
      </c>
      <c r="P4220" s="21" t="s">
        <v>2046</v>
      </c>
      <c r="Q4220" s="21">
        <v>58158206610</v>
      </c>
      <c r="R4220" s="21" t="s">
        <v>5913</v>
      </c>
      <c r="S4220" s="3">
        <v>4</v>
      </c>
      <c r="T4220" s="37"/>
      <c r="U4220" s="21" t="s">
        <v>5872</v>
      </c>
      <c r="V4220" s="21" t="str">
        <f>VLOOKUP(P4220,'Customer List'!B:C,2,)</f>
        <v>Banglore</v>
      </c>
      <c r="W4220" s="38"/>
      <c r="X4220" s="30">
        <v>45978</v>
      </c>
      <c r="Y4220" s="21">
        <f t="shared" si="450"/>
        <v>2</v>
      </c>
      <c r="Z4220" s="21" t="str">
        <f t="shared" si="451"/>
        <v>Saturday</v>
      </c>
      <c r="AA4220" s="21" t="str">
        <f t="shared" si="452"/>
        <v>Monday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4220</v>
      </c>
      <c r="B4221" s="21" t="s">
        <v>5835</v>
      </c>
      <c r="C4221" s="30">
        <v>45965</v>
      </c>
      <c r="D4221" s="30">
        <v>45975</v>
      </c>
      <c r="E4221" s="47">
        <v>222</v>
      </c>
      <c r="F4221" s="47">
        <f t="shared" si="447"/>
        <v>19536</v>
      </c>
      <c r="G4221" s="48">
        <f t="shared" si="448"/>
        <v>19536</v>
      </c>
      <c r="H4221" s="21">
        <v>320014</v>
      </c>
      <c r="I4221" s="21" t="s">
        <v>5537</v>
      </c>
      <c r="J4221" s="21">
        <v>1</v>
      </c>
      <c r="K4221" s="21">
        <v>1</v>
      </c>
      <c r="L4221" s="21">
        <f t="shared" si="449"/>
        <v>0</v>
      </c>
      <c r="M4221" s="21" t="s">
        <v>5994</v>
      </c>
      <c r="N4221" s="30">
        <v>45976</v>
      </c>
      <c r="O4221" s="48">
        <v>28105.200000000001</v>
      </c>
      <c r="P4221" s="21" t="s">
        <v>276</v>
      </c>
      <c r="Q4221" s="21">
        <v>58158193520</v>
      </c>
      <c r="R4221" s="21" t="s">
        <v>5913</v>
      </c>
      <c r="S4221" s="3">
        <v>4</v>
      </c>
      <c r="T4221" s="37"/>
      <c r="U4221" s="21" t="s">
        <v>5872</v>
      </c>
      <c r="V4221" s="21" t="str">
        <f>VLOOKUP(P4221,'Customer List'!B:C,2,)</f>
        <v>Pune</v>
      </c>
      <c r="W4221" s="38"/>
      <c r="X4221" s="30">
        <v>45979</v>
      </c>
      <c r="Y4221" s="21">
        <f t="shared" si="450"/>
        <v>3</v>
      </c>
      <c r="Z4221" s="21" t="str">
        <f t="shared" si="451"/>
        <v>Saturday</v>
      </c>
      <c r="AA4221" s="21" t="str">
        <f t="shared" si="452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4221</v>
      </c>
      <c r="B4222" s="21" t="s">
        <v>5835</v>
      </c>
      <c r="C4222" s="30">
        <v>45965</v>
      </c>
      <c r="D4222" s="30">
        <v>45975</v>
      </c>
      <c r="E4222" s="47">
        <v>81.599999999999994</v>
      </c>
      <c r="F4222" s="47">
        <f t="shared" si="447"/>
        <v>7180.7999999999993</v>
      </c>
      <c r="G4222" s="48">
        <f t="shared" si="448"/>
        <v>7180.7999999999993</v>
      </c>
      <c r="H4222" s="21">
        <v>320819</v>
      </c>
      <c r="I4222" s="21" t="s">
        <v>5845</v>
      </c>
      <c r="J4222" s="21">
        <v>1</v>
      </c>
      <c r="K4222" s="21">
        <v>1</v>
      </c>
      <c r="L4222" s="21">
        <f t="shared" si="449"/>
        <v>0</v>
      </c>
      <c r="M4222" s="21" t="s">
        <v>5967</v>
      </c>
      <c r="N4222" s="30">
        <v>45976</v>
      </c>
      <c r="O4222" s="48">
        <v>12648</v>
      </c>
      <c r="P4222" s="21" t="s">
        <v>228</v>
      </c>
      <c r="Q4222" s="21">
        <v>58158206186</v>
      </c>
      <c r="R4222" s="21" t="s">
        <v>5913</v>
      </c>
      <c r="S4222" s="3">
        <v>4</v>
      </c>
      <c r="T4222" s="37"/>
      <c r="U4222" s="21" t="s">
        <v>5872</v>
      </c>
      <c r="V4222" s="21" t="str">
        <f>VLOOKUP(P4222,'Customer List'!B:C,2,)</f>
        <v>Kolkata</v>
      </c>
      <c r="W4222" s="38"/>
      <c r="X4222" s="30">
        <v>45979</v>
      </c>
      <c r="Y4222" s="21">
        <f t="shared" si="450"/>
        <v>3</v>
      </c>
      <c r="Z4222" s="21" t="str">
        <f t="shared" si="451"/>
        <v>Saturday</v>
      </c>
      <c r="AA4222" s="21" t="str">
        <f t="shared" si="452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x14ac:dyDescent="0.25">
      <c r="A4223" s="21">
        <v>4222</v>
      </c>
      <c r="B4223" s="21" t="s">
        <v>5835</v>
      </c>
      <c r="C4223" s="30">
        <v>45965</v>
      </c>
      <c r="D4223" s="30">
        <v>45975</v>
      </c>
      <c r="E4223" s="47">
        <v>139.80000000000001</v>
      </c>
      <c r="F4223" s="47">
        <f t="shared" si="447"/>
        <v>12302.400000000001</v>
      </c>
      <c r="G4223" s="48">
        <f t="shared" si="448"/>
        <v>12302.400000000001</v>
      </c>
      <c r="H4223" s="21">
        <v>321306</v>
      </c>
      <c r="I4223" s="21" t="s">
        <v>5846</v>
      </c>
      <c r="J4223" s="21">
        <v>1</v>
      </c>
      <c r="K4223" s="21">
        <v>1</v>
      </c>
      <c r="L4223" s="21">
        <f t="shared" si="449"/>
        <v>0</v>
      </c>
      <c r="M4223" s="21" t="s">
        <v>6244</v>
      </c>
      <c r="N4223" s="30">
        <v>45985</v>
      </c>
      <c r="O4223" s="48">
        <v>34309.25</v>
      </c>
      <c r="P4223" s="21" t="s">
        <v>30</v>
      </c>
      <c r="Q4223" s="21" t="s">
        <v>5960</v>
      </c>
      <c r="R4223" s="21" t="s">
        <v>847</v>
      </c>
      <c r="S4223" s="3">
        <v>4</v>
      </c>
      <c r="T4223" s="37"/>
      <c r="U4223" s="21" t="s">
        <v>5872</v>
      </c>
      <c r="V4223" s="21" t="str">
        <f>VLOOKUP(P4223,'Customer List'!B:C,2,)</f>
        <v>Delhi</v>
      </c>
      <c r="W4223" s="38"/>
      <c r="X4223" s="30">
        <f t="shared" ref="X4223" si="459">IF(OR(R4223 = "PRIYANKA MADAM", R4223 = "DEEPAK", R4223 = "PORTER"),N4223,"")</f>
        <v>45985</v>
      </c>
      <c r="Y4223" s="21">
        <f t="shared" si="450"/>
        <v>0</v>
      </c>
      <c r="Z4223" s="21" t="str">
        <f t="shared" si="451"/>
        <v>Monday</v>
      </c>
      <c r="AA4223" s="21" t="str">
        <f t="shared" si="452"/>
        <v>Monday</v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x14ac:dyDescent="0.25">
      <c r="A4224" s="21">
        <v>4223</v>
      </c>
      <c r="B4224" s="21" t="s">
        <v>5835</v>
      </c>
      <c r="C4224" s="30">
        <v>45965</v>
      </c>
      <c r="D4224" s="30">
        <v>45975</v>
      </c>
      <c r="E4224" s="47">
        <v>222</v>
      </c>
      <c r="F4224" s="47">
        <f t="shared" si="447"/>
        <v>19536</v>
      </c>
      <c r="G4224" s="48">
        <f t="shared" si="448"/>
        <v>19536</v>
      </c>
      <c r="H4224" s="21">
        <v>331222</v>
      </c>
      <c r="I4224" s="21" t="s">
        <v>5828</v>
      </c>
      <c r="J4224" s="21">
        <v>1</v>
      </c>
      <c r="K4224" s="21">
        <v>1</v>
      </c>
      <c r="L4224" s="21">
        <f t="shared" si="449"/>
        <v>0</v>
      </c>
      <c r="M4224" s="21" t="s">
        <v>5945</v>
      </c>
      <c r="N4224" s="30">
        <v>45978</v>
      </c>
      <c r="O4224" s="48">
        <v>43012.5</v>
      </c>
      <c r="P4224" s="21" t="s">
        <v>891</v>
      </c>
      <c r="Q4224" s="21">
        <v>58158248643</v>
      </c>
      <c r="R4224" s="21" t="s">
        <v>5913</v>
      </c>
      <c r="S4224" s="3">
        <v>4</v>
      </c>
      <c r="T4224" s="37"/>
      <c r="U4224" s="21" t="s">
        <v>5872</v>
      </c>
      <c r="V4224" s="21" t="str">
        <f>VLOOKUP(P4224,'Customer List'!B:C,2,)</f>
        <v>Banglore</v>
      </c>
      <c r="W4224" s="38"/>
      <c r="X4224" s="30">
        <v>45979</v>
      </c>
      <c r="Y4224" s="21">
        <f t="shared" si="450"/>
        <v>1</v>
      </c>
      <c r="Z4224" s="21" t="str">
        <f t="shared" si="451"/>
        <v>Monday</v>
      </c>
      <c r="AA4224" s="21" t="str">
        <f t="shared" si="452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4224</v>
      </c>
      <c r="B4225" s="21" t="s">
        <v>5835</v>
      </c>
      <c r="C4225" s="30">
        <v>45965</v>
      </c>
      <c r="D4225" s="30">
        <v>45975</v>
      </c>
      <c r="E4225" s="47">
        <v>304.5</v>
      </c>
      <c r="F4225" s="47">
        <f t="shared" si="447"/>
        <v>26796</v>
      </c>
      <c r="G4225" s="48">
        <f t="shared" si="448"/>
        <v>26796</v>
      </c>
      <c r="H4225" s="21">
        <v>331246</v>
      </c>
      <c r="I4225" s="21" t="s">
        <v>5828</v>
      </c>
      <c r="J4225" s="21">
        <v>1</v>
      </c>
      <c r="K4225" s="21">
        <v>1</v>
      </c>
      <c r="L4225" s="21">
        <f t="shared" si="449"/>
        <v>0</v>
      </c>
      <c r="M4225" s="21" t="s">
        <v>6119</v>
      </c>
      <c r="N4225" s="30">
        <v>45986</v>
      </c>
      <c r="O4225" s="48">
        <v>37192.5</v>
      </c>
      <c r="P4225" s="21" t="s">
        <v>42</v>
      </c>
      <c r="Q4225" s="21" t="s">
        <v>5960</v>
      </c>
      <c r="R4225" s="21" t="s">
        <v>6092</v>
      </c>
      <c r="S4225" s="3">
        <v>4</v>
      </c>
      <c r="T4225" s="37"/>
      <c r="U4225" s="21" t="s">
        <v>5872</v>
      </c>
      <c r="V4225" s="21" t="str">
        <f>VLOOKUP(P4225,'Customer List'!B:C,2,)</f>
        <v>Faridabad</v>
      </c>
      <c r="W4225" s="38"/>
      <c r="X4225" s="30">
        <f t="shared" ref="X4225:X4226" si="460">IF(OR(R4225 = "PRIYANKA MADAM", R4225 = "DEEPAK", R4225 = "PORTER"),N4225,"")</f>
        <v>45986</v>
      </c>
      <c r="Y4225" s="21">
        <f t="shared" si="450"/>
        <v>0</v>
      </c>
      <c r="Z4225" s="21" t="str">
        <f t="shared" si="451"/>
        <v>Tuesday</v>
      </c>
      <c r="AA4225" s="21" t="str">
        <f t="shared" si="452"/>
        <v>Tuesday</v>
      </c>
      <c r="AB4225" s="21" t="str">
        <f>VLOOKUP(U4225,'Currency Sheet'!A:C,3,)</f>
        <v>DOLLAR</v>
      </c>
      <c r="AC4225" s="42" t="str">
        <f>VLOOKUP(P4225,'Customer List'!B:D,3,)</f>
        <v>Local</v>
      </c>
    </row>
    <row r="4226" spans="1:29" x14ac:dyDescent="0.25">
      <c r="A4226" s="21">
        <v>4225</v>
      </c>
      <c r="B4226" s="21" t="s">
        <v>5835</v>
      </c>
      <c r="C4226" s="30">
        <v>45965</v>
      </c>
      <c r="D4226" s="30">
        <v>45975</v>
      </c>
      <c r="E4226" s="47">
        <v>88.2</v>
      </c>
      <c r="F4226" s="47">
        <f t="shared" si="447"/>
        <v>7761.6</v>
      </c>
      <c r="G4226" s="48">
        <f t="shared" si="448"/>
        <v>7761.6</v>
      </c>
      <c r="H4226" s="21">
        <v>333815</v>
      </c>
      <c r="I4226" s="21" t="s">
        <v>5184</v>
      </c>
      <c r="J4226" s="21">
        <v>1</v>
      </c>
      <c r="K4226" s="21">
        <v>1</v>
      </c>
      <c r="L4226" s="21">
        <f t="shared" si="449"/>
        <v>0</v>
      </c>
      <c r="M4226" s="21" t="s">
        <v>5935</v>
      </c>
      <c r="N4226" s="30">
        <v>45979</v>
      </c>
      <c r="O4226" s="48">
        <v>14112</v>
      </c>
      <c r="P4226" s="21" t="s">
        <v>208</v>
      </c>
      <c r="Q4226" s="21" t="s">
        <v>1127</v>
      </c>
      <c r="R4226" s="21" t="s">
        <v>1127</v>
      </c>
      <c r="S4226" s="3">
        <v>4</v>
      </c>
      <c r="T4226" s="37"/>
      <c r="U4226" s="21" t="s">
        <v>5872</v>
      </c>
      <c r="V4226" s="21" t="str">
        <f>VLOOKUP(P4226,'Customer List'!B:C,2,)</f>
        <v>Delhi</v>
      </c>
      <c r="W4226" s="38"/>
      <c r="X4226" s="30">
        <f t="shared" si="460"/>
        <v>45979</v>
      </c>
      <c r="Y4226" s="21">
        <f t="shared" si="450"/>
        <v>0</v>
      </c>
      <c r="Z4226" s="21" t="str">
        <f t="shared" si="451"/>
        <v>Tuesday</v>
      </c>
      <c r="AA4226" s="21" t="str">
        <f t="shared" si="452"/>
        <v>Tuesday</v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x14ac:dyDescent="0.25">
      <c r="A4227" s="21">
        <v>4226</v>
      </c>
      <c r="B4227" s="21" t="s">
        <v>5835</v>
      </c>
      <c r="C4227" s="30">
        <v>45965</v>
      </c>
      <c r="D4227" s="30">
        <v>45975</v>
      </c>
      <c r="E4227" s="47">
        <v>193.8</v>
      </c>
      <c r="F4227" s="47">
        <f t="shared" si="447"/>
        <v>17054.400000000001</v>
      </c>
      <c r="G4227" s="48">
        <f t="shared" si="448"/>
        <v>34108.800000000003</v>
      </c>
      <c r="H4227" s="21">
        <v>334112</v>
      </c>
      <c r="I4227" s="21" t="s">
        <v>5847</v>
      </c>
      <c r="J4227" s="21">
        <v>2</v>
      </c>
      <c r="K4227" s="21">
        <v>2</v>
      </c>
      <c r="L4227" s="21">
        <f t="shared" si="449"/>
        <v>0</v>
      </c>
      <c r="M4227" s="21" t="s">
        <v>5972</v>
      </c>
      <c r="N4227" s="30">
        <v>45976</v>
      </c>
      <c r="O4227" s="48">
        <v>60078</v>
      </c>
      <c r="P4227" s="21" t="s">
        <v>2046</v>
      </c>
      <c r="Q4227" s="21">
        <v>58158206610</v>
      </c>
      <c r="R4227" s="21" t="s">
        <v>5913</v>
      </c>
      <c r="S4227" s="3">
        <v>4</v>
      </c>
      <c r="T4227" s="37"/>
      <c r="U4227" s="21" t="s">
        <v>5872</v>
      </c>
      <c r="V4227" s="21" t="str">
        <f>VLOOKUP(P4227,'Customer List'!B:C,2,)</f>
        <v>Banglore</v>
      </c>
      <c r="W4227" s="38"/>
      <c r="X4227" s="30">
        <v>45978</v>
      </c>
      <c r="Y4227" s="21">
        <f t="shared" si="450"/>
        <v>2</v>
      </c>
      <c r="Z4227" s="21" t="str">
        <f t="shared" si="451"/>
        <v>Saturday</v>
      </c>
      <c r="AA4227" s="21" t="str">
        <f t="shared" si="452"/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4227</v>
      </c>
      <c r="B4228" s="21" t="s">
        <v>5835</v>
      </c>
      <c r="C4228" s="30">
        <v>45965</v>
      </c>
      <c r="D4228" s="30">
        <v>45975</v>
      </c>
      <c r="E4228" s="47">
        <v>70.2</v>
      </c>
      <c r="F4228" s="47">
        <f t="shared" ref="F4228:F4291" si="461">IF(AB4228="DOLLAR",E4228*88,E4228)</f>
        <v>6177.6</v>
      </c>
      <c r="G4228" s="48">
        <f t="shared" ref="G4228:G4291" si="462">F4228*J4228</f>
        <v>6177.6</v>
      </c>
      <c r="H4228" s="21">
        <v>337205</v>
      </c>
      <c r="I4228" s="21" t="s">
        <v>5390</v>
      </c>
      <c r="J4228" s="21">
        <v>1</v>
      </c>
      <c r="K4228" s="21">
        <v>1</v>
      </c>
      <c r="L4228" s="21">
        <f t="shared" ref="L4228:L4291" si="463">J4228-K4228</f>
        <v>0</v>
      </c>
      <c r="M4228" s="21" t="s">
        <v>5934</v>
      </c>
      <c r="N4228" s="30">
        <v>45979</v>
      </c>
      <c r="O4228" s="48">
        <v>11232</v>
      </c>
      <c r="P4228" s="21" t="s">
        <v>208</v>
      </c>
      <c r="Q4228" s="21" t="s">
        <v>1127</v>
      </c>
      <c r="R4228" s="21" t="s">
        <v>1127</v>
      </c>
      <c r="S4228" s="3">
        <v>4</v>
      </c>
      <c r="T4228" s="37"/>
      <c r="U4228" s="21" t="s">
        <v>5872</v>
      </c>
      <c r="V4228" s="21" t="str">
        <f>VLOOKUP(P4228,'Customer List'!B:C,2,)</f>
        <v>Delhi</v>
      </c>
      <c r="W4228" s="38"/>
      <c r="X4228" s="30">
        <f t="shared" ref="X4228" si="464">IF(OR(R4228 = "PRIYANKA MADAM", R4228 = "DEEPAK", R4228 = "PORTER"),N4228,"")</f>
        <v>45979</v>
      </c>
      <c r="Y4228" s="21">
        <f t="shared" ref="Y4228:Y4291" si="465">IF(X4228="", "", X4228-N4228)</f>
        <v>0</v>
      </c>
      <c r="Z4228" s="21" t="str">
        <f t="shared" ref="Z4228:Z4291" si="466">IF(N4228="", "", TEXT(N4228, "dddd"))</f>
        <v>Tuesday</v>
      </c>
      <c r="AA4228" s="21" t="str">
        <f t="shared" ref="AA4228:AA4291" si="467">IF(X4228="", "", TEXT(X4228, "dddd"))</f>
        <v>Tuesday</v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x14ac:dyDescent="0.25">
      <c r="A4229" s="21">
        <v>4228</v>
      </c>
      <c r="B4229" s="21" t="s">
        <v>5835</v>
      </c>
      <c r="C4229" s="30">
        <v>45965</v>
      </c>
      <c r="D4229" s="30">
        <v>45975</v>
      </c>
      <c r="E4229" s="47">
        <v>315.7</v>
      </c>
      <c r="F4229" s="47">
        <f t="shared" si="461"/>
        <v>27781.599999999999</v>
      </c>
      <c r="G4229" s="48">
        <f t="shared" si="462"/>
        <v>27781.599999999999</v>
      </c>
      <c r="H4229" s="21">
        <v>337250</v>
      </c>
      <c r="I4229" s="21" t="s">
        <v>5390</v>
      </c>
      <c r="J4229" s="21">
        <v>1</v>
      </c>
      <c r="K4229" s="21">
        <v>1</v>
      </c>
      <c r="L4229" s="21">
        <f t="shared" si="463"/>
        <v>0</v>
      </c>
      <c r="M4229" s="21" t="s">
        <v>5996</v>
      </c>
      <c r="N4229" s="30">
        <v>45976</v>
      </c>
      <c r="O4229" s="48">
        <v>41943</v>
      </c>
      <c r="P4229" s="21" t="s">
        <v>626</v>
      </c>
      <c r="Q4229" s="21">
        <v>58158204996</v>
      </c>
      <c r="R4229" s="21" t="s">
        <v>5913</v>
      </c>
      <c r="S4229" s="3">
        <v>4</v>
      </c>
      <c r="T4229" s="37"/>
      <c r="U4229" s="21" t="s">
        <v>5872</v>
      </c>
      <c r="V4229" s="21" t="str">
        <f>VLOOKUP(P4229,'Customer List'!B:C,2,)</f>
        <v>Hyderabad</v>
      </c>
      <c r="W4229" s="38"/>
      <c r="X4229" s="30">
        <v>45979</v>
      </c>
      <c r="Y4229" s="21">
        <f t="shared" si="465"/>
        <v>3</v>
      </c>
      <c r="Z4229" s="21" t="str">
        <f t="shared" si="466"/>
        <v>Saturday</v>
      </c>
      <c r="AA4229" s="21" t="str">
        <f t="shared" si="467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v>4229</v>
      </c>
      <c r="B4230" s="21" t="s">
        <v>5835</v>
      </c>
      <c r="C4230" s="30">
        <v>45965</v>
      </c>
      <c r="D4230" s="30">
        <v>45975</v>
      </c>
      <c r="E4230" s="47">
        <v>165.9</v>
      </c>
      <c r="F4230" s="47">
        <f t="shared" si="461"/>
        <v>14599.2</v>
      </c>
      <c r="G4230" s="48">
        <f t="shared" si="462"/>
        <v>14599.2</v>
      </c>
      <c r="H4230" s="21">
        <v>339915</v>
      </c>
      <c r="I4230" s="21" t="s">
        <v>5391</v>
      </c>
      <c r="J4230" s="21">
        <v>1</v>
      </c>
      <c r="K4230" s="21">
        <v>1</v>
      </c>
      <c r="L4230" s="21">
        <f t="shared" si="463"/>
        <v>0</v>
      </c>
      <c r="M4230" s="21" t="s">
        <v>5948</v>
      </c>
      <c r="N4230" s="30">
        <v>45978</v>
      </c>
      <c r="O4230" s="48">
        <v>22041</v>
      </c>
      <c r="P4230" s="21" t="s">
        <v>3332</v>
      </c>
      <c r="Q4230" s="21" t="s">
        <v>5912</v>
      </c>
      <c r="R4230" s="21" t="s">
        <v>5913</v>
      </c>
      <c r="S4230" s="3">
        <v>4</v>
      </c>
      <c r="T4230" s="37"/>
      <c r="U4230" s="21" t="s">
        <v>5872</v>
      </c>
      <c r="V4230" s="21" t="str">
        <f>VLOOKUP(P4230,'Customer List'!B:C,2,)</f>
        <v>Chandigarh</v>
      </c>
      <c r="W4230" s="38"/>
      <c r="X4230" s="30">
        <v>45979</v>
      </c>
      <c r="Y4230" s="21">
        <f t="shared" si="465"/>
        <v>1</v>
      </c>
      <c r="Z4230" s="21" t="str">
        <f t="shared" si="466"/>
        <v>Monday</v>
      </c>
      <c r="AA4230" s="21" t="str">
        <f t="shared" si="467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4230</v>
      </c>
      <c r="B4231" s="21" t="s">
        <v>5835</v>
      </c>
      <c r="C4231" s="30">
        <v>45965</v>
      </c>
      <c r="D4231" s="30">
        <v>45975</v>
      </c>
      <c r="E4231" s="47">
        <v>284.89999999999998</v>
      </c>
      <c r="F4231" s="47">
        <f t="shared" si="461"/>
        <v>25071.199999999997</v>
      </c>
      <c r="G4231" s="48">
        <f t="shared" si="462"/>
        <v>25071.199999999997</v>
      </c>
      <c r="H4231" s="21">
        <v>341626</v>
      </c>
      <c r="I4231" s="21" t="s">
        <v>5069</v>
      </c>
      <c r="J4231" s="21">
        <v>1</v>
      </c>
      <c r="K4231" s="21">
        <v>1</v>
      </c>
      <c r="L4231" s="21">
        <f t="shared" si="463"/>
        <v>0</v>
      </c>
      <c r="M4231" s="21" t="s">
        <v>5972</v>
      </c>
      <c r="N4231" s="30">
        <v>45976</v>
      </c>
      <c r="O4231" s="48">
        <v>37851</v>
      </c>
      <c r="P4231" s="21" t="s">
        <v>2046</v>
      </c>
      <c r="Q4231" s="21">
        <v>58158206610</v>
      </c>
      <c r="R4231" s="21" t="s">
        <v>5913</v>
      </c>
      <c r="S4231" s="3">
        <v>4</v>
      </c>
      <c r="T4231" s="37"/>
      <c r="U4231" s="21" t="s">
        <v>5872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65"/>
        <v>2</v>
      </c>
      <c r="Z4231" s="21" t="str">
        <f t="shared" si="466"/>
        <v>Saturday</v>
      </c>
      <c r="AA4231" s="21" t="str">
        <f t="shared" si="467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4231</v>
      </c>
      <c r="B4232" s="21" t="s">
        <v>5835</v>
      </c>
      <c r="C4232" s="30">
        <v>45965</v>
      </c>
      <c r="D4232" s="30">
        <v>45975</v>
      </c>
      <c r="E4232" s="47">
        <v>156.6</v>
      </c>
      <c r="F4232" s="47">
        <f t="shared" si="461"/>
        <v>13780.8</v>
      </c>
      <c r="G4232" s="48">
        <f t="shared" si="462"/>
        <v>13780.8</v>
      </c>
      <c r="H4232" s="21">
        <v>343108</v>
      </c>
      <c r="I4232" s="21" t="s">
        <v>5848</v>
      </c>
      <c r="J4232" s="21">
        <v>1</v>
      </c>
      <c r="K4232" s="21">
        <v>1</v>
      </c>
      <c r="L4232" s="21">
        <f t="shared" si="463"/>
        <v>0</v>
      </c>
      <c r="M4232" s="21" t="s">
        <v>6111</v>
      </c>
      <c r="N4232" s="30">
        <v>45986</v>
      </c>
      <c r="O4232" s="48">
        <v>28318.5</v>
      </c>
      <c r="P4232" s="21" t="s">
        <v>1136</v>
      </c>
      <c r="Q4232" s="21" t="s">
        <v>5960</v>
      </c>
      <c r="R4232" s="21" t="s">
        <v>6092</v>
      </c>
      <c r="S4232" s="3">
        <v>4</v>
      </c>
      <c r="T4232" s="37"/>
      <c r="U4232" s="21" t="s">
        <v>5872</v>
      </c>
      <c r="V4232" s="21" t="str">
        <f>VLOOKUP(P4232,'Customer List'!B:C,2,)</f>
        <v>Delhi</v>
      </c>
      <c r="W4232" s="38"/>
      <c r="X4232" s="30">
        <f t="shared" ref="X4232" si="468">IF(OR(R4232 = "PRIYANKA MADAM", R4232 = "DEEPAK", R4232 = "PORTER"),N4232,"")</f>
        <v>45986</v>
      </c>
      <c r="Y4232" s="21">
        <f t="shared" si="465"/>
        <v>0</v>
      </c>
      <c r="Z4232" s="21" t="str">
        <f t="shared" si="466"/>
        <v>Tuesday</v>
      </c>
      <c r="AA4232" s="21" t="str">
        <f t="shared" si="467"/>
        <v>Tuesday</v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x14ac:dyDescent="0.25">
      <c r="A4233" s="21">
        <v>4232</v>
      </c>
      <c r="B4233" s="21" t="s">
        <v>5835</v>
      </c>
      <c r="C4233" s="30">
        <v>45965</v>
      </c>
      <c r="D4233" s="30">
        <v>45975</v>
      </c>
      <c r="E4233" s="47">
        <v>195</v>
      </c>
      <c r="F4233" s="47">
        <f t="shared" si="461"/>
        <v>17160</v>
      </c>
      <c r="G4233" s="48">
        <f t="shared" si="462"/>
        <v>34320</v>
      </c>
      <c r="H4233" s="21">
        <v>344712</v>
      </c>
      <c r="I4233" s="21" t="s">
        <v>4788</v>
      </c>
      <c r="J4233" s="21">
        <v>2</v>
      </c>
      <c r="K4233" s="21">
        <v>2</v>
      </c>
      <c r="L4233" s="21">
        <f t="shared" si="463"/>
        <v>0</v>
      </c>
      <c r="M4233" s="21" t="s">
        <v>5972</v>
      </c>
      <c r="N4233" s="30">
        <v>45976</v>
      </c>
      <c r="O4233" s="48">
        <v>60450</v>
      </c>
      <c r="P4233" s="21" t="s">
        <v>2046</v>
      </c>
      <c r="Q4233" s="21">
        <v>58158206610</v>
      </c>
      <c r="R4233" s="21" t="s">
        <v>5913</v>
      </c>
      <c r="S4233" s="3">
        <v>4</v>
      </c>
      <c r="T4233" s="37"/>
      <c r="U4233" s="21" t="s">
        <v>5872</v>
      </c>
      <c r="V4233" s="21" t="str">
        <f>VLOOKUP(P4233,'Customer List'!B:C,2,)</f>
        <v>Banglore</v>
      </c>
      <c r="W4233" s="38"/>
      <c r="X4233" s="30">
        <v>45978</v>
      </c>
      <c r="Y4233" s="21">
        <f t="shared" si="465"/>
        <v>2</v>
      </c>
      <c r="Z4233" s="21" t="str">
        <f t="shared" si="466"/>
        <v>Saturday</v>
      </c>
      <c r="AA4233" s="21" t="str">
        <f t="shared" si="467"/>
        <v>Monday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4233</v>
      </c>
      <c r="B4234" s="21" t="s">
        <v>5835</v>
      </c>
      <c r="C4234" s="30">
        <v>45965</v>
      </c>
      <c r="D4234" s="30">
        <v>45975</v>
      </c>
      <c r="E4234" s="47">
        <v>292.60000000000002</v>
      </c>
      <c r="F4234" s="47">
        <f t="shared" si="461"/>
        <v>25748.800000000003</v>
      </c>
      <c r="G4234" s="48">
        <f t="shared" si="462"/>
        <v>25748.800000000003</v>
      </c>
      <c r="H4234" s="21">
        <v>344730</v>
      </c>
      <c r="I4234" s="21" t="s">
        <v>4788</v>
      </c>
      <c r="J4234" s="21">
        <v>1</v>
      </c>
      <c r="K4234" s="21">
        <v>1</v>
      </c>
      <c r="L4234" s="21">
        <f t="shared" si="463"/>
        <v>0</v>
      </c>
      <c r="M4234" s="21" t="s">
        <v>5994</v>
      </c>
      <c r="N4234" s="30">
        <v>45976</v>
      </c>
      <c r="O4234" s="48">
        <v>31751.279999999999</v>
      </c>
      <c r="P4234" s="21" t="s">
        <v>276</v>
      </c>
      <c r="Q4234" s="21">
        <v>58158193520</v>
      </c>
      <c r="R4234" s="21" t="s">
        <v>5913</v>
      </c>
      <c r="S4234" s="3">
        <v>4</v>
      </c>
      <c r="T4234" s="37"/>
      <c r="U4234" s="21" t="s">
        <v>5872</v>
      </c>
      <c r="V4234" s="21" t="str">
        <f>VLOOKUP(P4234,'Customer List'!B:C,2,)</f>
        <v>Pune</v>
      </c>
      <c r="W4234" s="38"/>
      <c r="X4234" s="30">
        <v>45979</v>
      </c>
      <c r="Y4234" s="21">
        <f t="shared" si="465"/>
        <v>3</v>
      </c>
      <c r="Z4234" s="21" t="str">
        <f t="shared" si="466"/>
        <v>Saturday</v>
      </c>
      <c r="AA4234" s="21" t="str">
        <f t="shared" si="467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4234</v>
      </c>
      <c r="B4235" s="21" t="s">
        <v>5835</v>
      </c>
      <c r="C4235" s="30">
        <v>45965</v>
      </c>
      <c r="D4235" s="30">
        <v>45975</v>
      </c>
      <c r="E4235" s="47">
        <v>172.9</v>
      </c>
      <c r="F4235" s="47">
        <f t="shared" si="461"/>
        <v>15215.2</v>
      </c>
      <c r="G4235" s="48">
        <f t="shared" si="462"/>
        <v>15215.2</v>
      </c>
      <c r="H4235" s="21">
        <v>344732</v>
      </c>
      <c r="I4235" s="21" t="s">
        <v>4788</v>
      </c>
      <c r="J4235" s="21">
        <v>1</v>
      </c>
      <c r="K4235" s="21">
        <v>1</v>
      </c>
      <c r="L4235" s="21">
        <f t="shared" si="463"/>
        <v>0</v>
      </c>
      <c r="M4235" s="21" t="s">
        <v>5996</v>
      </c>
      <c r="N4235" s="30">
        <v>45976</v>
      </c>
      <c r="O4235" s="48">
        <v>22971</v>
      </c>
      <c r="P4235" s="21" t="s">
        <v>626</v>
      </c>
      <c r="Q4235" s="21">
        <v>58158204996</v>
      </c>
      <c r="R4235" s="21" t="s">
        <v>5913</v>
      </c>
      <c r="S4235" s="3">
        <v>4</v>
      </c>
      <c r="T4235" s="37"/>
      <c r="U4235" s="21" t="s">
        <v>5872</v>
      </c>
      <c r="V4235" s="21" t="str">
        <f>VLOOKUP(P4235,'Customer List'!B:C,2,)</f>
        <v>Hyderabad</v>
      </c>
      <c r="W4235" s="38"/>
      <c r="X4235" s="30">
        <v>45979</v>
      </c>
      <c r="Y4235" s="21">
        <f t="shared" si="465"/>
        <v>3</v>
      </c>
      <c r="Z4235" s="21" t="str">
        <f t="shared" si="466"/>
        <v>Saturday</v>
      </c>
      <c r="AA4235" s="21" t="str">
        <f t="shared" si="467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v>4235</v>
      </c>
      <c r="B4236" s="21" t="s">
        <v>5835</v>
      </c>
      <c r="C4236" s="30">
        <v>45965</v>
      </c>
      <c r="D4236" s="30">
        <v>45975</v>
      </c>
      <c r="E4236" s="47">
        <v>292.60000000000002</v>
      </c>
      <c r="F4236" s="47">
        <f t="shared" si="461"/>
        <v>25748.800000000003</v>
      </c>
      <c r="G4236" s="48">
        <f t="shared" si="462"/>
        <v>25748.800000000003</v>
      </c>
      <c r="H4236" s="21">
        <v>344734</v>
      </c>
      <c r="I4236" s="21" t="s">
        <v>4788</v>
      </c>
      <c r="J4236" s="21">
        <v>1</v>
      </c>
      <c r="K4236" s="21">
        <v>1</v>
      </c>
      <c r="L4236" s="21">
        <f t="shared" si="463"/>
        <v>0</v>
      </c>
      <c r="M4236" s="21" t="s">
        <v>6245</v>
      </c>
      <c r="N4236" s="30">
        <v>45985</v>
      </c>
      <c r="O4236" s="48">
        <v>61550.5</v>
      </c>
      <c r="P4236" s="21" t="s">
        <v>30</v>
      </c>
      <c r="Q4236" s="21" t="s">
        <v>5960</v>
      </c>
      <c r="R4236" s="21" t="s">
        <v>847</v>
      </c>
      <c r="S4236" s="3">
        <v>4</v>
      </c>
      <c r="T4236" s="37"/>
      <c r="U4236" s="21" t="s">
        <v>5872</v>
      </c>
      <c r="V4236" s="21" t="str">
        <f>VLOOKUP(P4236,'Customer List'!B:C,2,)</f>
        <v>Delhi</v>
      </c>
      <c r="W4236" s="38"/>
      <c r="X4236" s="30">
        <f t="shared" ref="X4236:X4237" si="469">IF(OR(R4236 = "PRIYANKA MADAM", R4236 = "DEEPAK", R4236 = "PORTER"),N4236,"")</f>
        <v>45985</v>
      </c>
      <c r="Y4236" s="21">
        <f t="shared" si="465"/>
        <v>0</v>
      </c>
      <c r="Z4236" s="21" t="str">
        <f t="shared" si="466"/>
        <v>Monday</v>
      </c>
      <c r="AA4236" s="21" t="str">
        <f t="shared" si="467"/>
        <v>Monday</v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x14ac:dyDescent="0.25">
      <c r="A4237" s="21">
        <v>4236</v>
      </c>
      <c r="B4237" s="21" t="s">
        <v>5835</v>
      </c>
      <c r="C4237" s="30">
        <v>45965</v>
      </c>
      <c r="D4237" s="30">
        <v>45975</v>
      </c>
      <c r="E4237" s="47">
        <v>102.6</v>
      </c>
      <c r="F4237" s="47">
        <f t="shared" si="461"/>
        <v>9028.7999999999993</v>
      </c>
      <c r="G4237" s="48">
        <f t="shared" si="462"/>
        <v>9028.7999999999993</v>
      </c>
      <c r="H4237" s="21">
        <v>344807</v>
      </c>
      <c r="I4237" s="21" t="s">
        <v>4768</v>
      </c>
      <c r="J4237" s="21">
        <v>1</v>
      </c>
      <c r="K4237" s="21">
        <v>1</v>
      </c>
      <c r="L4237" s="21">
        <f t="shared" si="463"/>
        <v>0</v>
      </c>
      <c r="M4237" s="21" t="s">
        <v>5934</v>
      </c>
      <c r="N4237" s="30">
        <v>45979</v>
      </c>
      <c r="O4237" s="48">
        <v>16416</v>
      </c>
      <c r="P4237" s="21" t="s">
        <v>208</v>
      </c>
      <c r="Q4237" s="21" t="s">
        <v>1127</v>
      </c>
      <c r="R4237" s="21" t="s">
        <v>1127</v>
      </c>
      <c r="S4237" s="3">
        <v>4</v>
      </c>
      <c r="T4237" s="37"/>
      <c r="U4237" s="21" t="s">
        <v>5872</v>
      </c>
      <c r="V4237" s="21" t="str">
        <f>VLOOKUP(P4237,'Customer List'!B:C,2,)</f>
        <v>Delhi</v>
      </c>
      <c r="W4237" s="38"/>
      <c r="X4237" s="30">
        <f t="shared" si="469"/>
        <v>45979</v>
      </c>
      <c r="Y4237" s="21">
        <f t="shared" si="465"/>
        <v>0</v>
      </c>
      <c r="Z4237" s="21" t="str">
        <f t="shared" si="466"/>
        <v>Tuesday</v>
      </c>
      <c r="AA4237" s="21" t="str">
        <f t="shared" si="467"/>
        <v>Tuesday</v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x14ac:dyDescent="0.25">
      <c r="A4238" s="21">
        <v>4237</v>
      </c>
      <c r="B4238" s="21" t="s">
        <v>5835</v>
      </c>
      <c r="C4238" s="30">
        <v>45965</v>
      </c>
      <c r="D4238" s="30">
        <v>45975</v>
      </c>
      <c r="E4238" s="47">
        <v>85.8</v>
      </c>
      <c r="F4238" s="47">
        <f t="shared" si="461"/>
        <v>7550.4</v>
      </c>
      <c r="G4238" s="48">
        <f t="shared" si="462"/>
        <v>7550.4</v>
      </c>
      <c r="H4238" s="21">
        <v>344813</v>
      </c>
      <c r="I4238" s="21" t="s">
        <v>4768</v>
      </c>
      <c r="J4238" s="21">
        <v>1</v>
      </c>
      <c r="K4238" s="21">
        <v>1</v>
      </c>
      <c r="L4238" s="21">
        <f t="shared" si="463"/>
        <v>0</v>
      </c>
      <c r="M4238" s="21" t="s">
        <v>5930</v>
      </c>
      <c r="N4238" s="30">
        <v>45975</v>
      </c>
      <c r="O4238" s="48">
        <v>15515.5</v>
      </c>
      <c r="P4238" s="21" t="s">
        <v>191</v>
      </c>
      <c r="Q4238" s="21" t="s">
        <v>5961</v>
      </c>
      <c r="R4238" s="21" t="s">
        <v>5913</v>
      </c>
      <c r="S4238" s="3">
        <v>4</v>
      </c>
      <c r="T4238" s="37"/>
      <c r="U4238" s="21" t="s">
        <v>5872</v>
      </c>
      <c r="V4238" s="21" t="str">
        <f>VLOOKUP(P4238,'Customer List'!B:C,2,)</f>
        <v>Chandigarh</v>
      </c>
      <c r="W4238" s="38"/>
      <c r="X4238" s="30">
        <v>45976</v>
      </c>
      <c r="Y4238" s="21">
        <f t="shared" si="465"/>
        <v>1</v>
      </c>
      <c r="Z4238" s="21" t="str">
        <f t="shared" si="466"/>
        <v>Friday</v>
      </c>
      <c r="AA4238" s="21" t="str">
        <f t="shared" si="467"/>
        <v>Saturday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4238</v>
      </c>
      <c r="B4239" s="21" t="s">
        <v>5835</v>
      </c>
      <c r="C4239" s="30">
        <v>45965</v>
      </c>
      <c r="D4239" s="30">
        <v>45975</v>
      </c>
      <c r="E4239" s="47">
        <v>292.60000000000002</v>
      </c>
      <c r="F4239" s="47">
        <f t="shared" si="461"/>
        <v>25748.800000000003</v>
      </c>
      <c r="G4239" s="48">
        <f t="shared" si="462"/>
        <v>25748.800000000003</v>
      </c>
      <c r="H4239" s="21">
        <v>344846</v>
      </c>
      <c r="I4239" s="21" t="s">
        <v>4768</v>
      </c>
      <c r="J4239" s="21">
        <v>1</v>
      </c>
      <c r="K4239" s="21">
        <v>1</v>
      </c>
      <c r="L4239" s="21">
        <f t="shared" si="463"/>
        <v>0</v>
      </c>
      <c r="M4239" s="21" t="s">
        <v>5917</v>
      </c>
      <c r="N4239" s="30">
        <v>45976</v>
      </c>
      <c r="O4239" s="48">
        <v>0</v>
      </c>
      <c r="P4239" s="21" t="s">
        <v>625</v>
      </c>
      <c r="Q4239" s="21" t="s">
        <v>5960</v>
      </c>
      <c r="R4239" s="21" t="s">
        <v>637</v>
      </c>
      <c r="S4239" s="3">
        <v>4</v>
      </c>
      <c r="T4239" s="37"/>
      <c r="U4239" s="21" t="s">
        <v>5872</v>
      </c>
      <c r="V4239" s="21" t="str">
        <f>VLOOKUP(P4239,'Customer List'!B:C,2,)</f>
        <v>Delhi</v>
      </c>
      <c r="W4239" s="38"/>
      <c r="X4239" s="30">
        <f t="shared" ref="X4239" si="470">IF(OR(R4239 = "PRIYANKA MADAM", R4239 = "DEEPAK", R4239 = "PORTER"),N4239,"")</f>
        <v>45976</v>
      </c>
      <c r="Y4239" s="21">
        <f t="shared" si="465"/>
        <v>0</v>
      </c>
      <c r="Z4239" s="21" t="str">
        <f t="shared" si="466"/>
        <v>Saturday</v>
      </c>
      <c r="AA4239" s="21" t="str">
        <f t="shared" si="467"/>
        <v>Saturday</v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x14ac:dyDescent="0.25">
      <c r="A4240" s="21">
        <v>4239</v>
      </c>
      <c r="B4240" s="21" t="s">
        <v>5835</v>
      </c>
      <c r="C4240" s="30">
        <v>45965</v>
      </c>
      <c r="D4240" s="30">
        <v>45975</v>
      </c>
      <c r="E4240" s="47">
        <v>216</v>
      </c>
      <c r="F4240" s="47">
        <f t="shared" si="461"/>
        <v>19008</v>
      </c>
      <c r="G4240" s="48">
        <f t="shared" si="462"/>
        <v>38016</v>
      </c>
      <c r="H4240" s="21">
        <v>345006</v>
      </c>
      <c r="I4240" s="21" t="s">
        <v>5072</v>
      </c>
      <c r="J4240" s="21">
        <v>2</v>
      </c>
      <c r="K4240" s="21">
        <v>2</v>
      </c>
      <c r="L4240" s="21">
        <f t="shared" si="463"/>
        <v>0</v>
      </c>
      <c r="M4240" s="21" t="s">
        <v>5972</v>
      </c>
      <c r="N4240" s="30">
        <v>45976</v>
      </c>
      <c r="O4240" s="48">
        <v>66960</v>
      </c>
      <c r="P4240" s="21" t="s">
        <v>2046</v>
      </c>
      <c r="Q4240" s="21">
        <v>58158206610</v>
      </c>
      <c r="R4240" s="21" t="s">
        <v>5913</v>
      </c>
      <c r="S4240" s="3">
        <v>4</v>
      </c>
      <c r="T4240" s="37"/>
      <c r="U4240" s="21" t="s">
        <v>5872</v>
      </c>
      <c r="V4240" s="21" t="str">
        <f>VLOOKUP(P4240,'Customer List'!B:C,2,)</f>
        <v>Banglore</v>
      </c>
      <c r="W4240" s="38"/>
      <c r="X4240" s="30">
        <v>45978</v>
      </c>
      <c r="Y4240" s="21">
        <f t="shared" si="465"/>
        <v>2</v>
      </c>
      <c r="Z4240" s="21" t="str">
        <f t="shared" si="466"/>
        <v>Saturday</v>
      </c>
      <c r="AA4240" s="21" t="str">
        <f t="shared" si="467"/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x14ac:dyDescent="0.25">
      <c r="A4241" s="21">
        <v>4240</v>
      </c>
      <c r="B4241" s="21" t="s">
        <v>5835</v>
      </c>
      <c r="C4241" s="30">
        <v>45965</v>
      </c>
      <c r="D4241" s="30">
        <v>45975</v>
      </c>
      <c r="E4241" s="47">
        <v>158.19999999999999</v>
      </c>
      <c r="F4241" s="47">
        <f t="shared" si="461"/>
        <v>13921.599999999999</v>
      </c>
      <c r="G4241" s="48">
        <f t="shared" si="462"/>
        <v>13921.599999999999</v>
      </c>
      <c r="H4241" s="21">
        <v>345031</v>
      </c>
      <c r="I4241" s="21" t="s">
        <v>5072</v>
      </c>
      <c r="J4241" s="21">
        <v>1</v>
      </c>
      <c r="K4241" s="21">
        <v>1</v>
      </c>
      <c r="L4241" s="21">
        <f t="shared" si="463"/>
        <v>0</v>
      </c>
      <c r="M4241" s="21" t="s">
        <v>5994</v>
      </c>
      <c r="N4241" s="30">
        <v>45976</v>
      </c>
      <c r="O4241" s="48">
        <v>17166.96</v>
      </c>
      <c r="P4241" s="21" t="s">
        <v>276</v>
      </c>
      <c r="Q4241" s="21">
        <v>58158193520</v>
      </c>
      <c r="R4241" s="21" t="s">
        <v>5913</v>
      </c>
      <c r="S4241" s="3">
        <v>4</v>
      </c>
      <c r="T4241" s="37"/>
      <c r="U4241" s="21" t="s">
        <v>5872</v>
      </c>
      <c r="V4241" s="21" t="str">
        <f>VLOOKUP(P4241,'Customer List'!B:C,2,)</f>
        <v>Pune</v>
      </c>
      <c r="W4241" s="38"/>
      <c r="X4241" s="30">
        <v>45979</v>
      </c>
      <c r="Y4241" s="21">
        <f t="shared" si="465"/>
        <v>3</v>
      </c>
      <c r="Z4241" s="21" t="str">
        <f t="shared" si="466"/>
        <v>Saturday</v>
      </c>
      <c r="AA4241" s="21" t="str">
        <f t="shared" si="467"/>
        <v>Tuesday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4241</v>
      </c>
      <c r="B4242" s="21" t="s">
        <v>5835</v>
      </c>
      <c r="C4242" s="30">
        <v>45965</v>
      </c>
      <c r="D4242" s="30">
        <v>45975</v>
      </c>
      <c r="E4242" s="47">
        <v>174.6</v>
      </c>
      <c r="F4242" s="47">
        <f t="shared" si="461"/>
        <v>15364.8</v>
      </c>
      <c r="G4242" s="48">
        <f t="shared" si="462"/>
        <v>15364.8</v>
      </c>
      <c r="H4242" s="21">
        <v>350216</v>
      </c>
      <c r="I4242" s="21" t="s">
        <v>5188</v>
      </c>
      <c r="J4242" s="21">
        <v>1</v>
      </c>
      <c r="K4242" s="21">
        <v>1</v>
      </c>
      <c r="L4242" s="21">
        <f t="shared" si="463"/>
        <v>0</v>
      </c>
      <c r="M4242" s="21" t="s">
        <v>6244</v>
      </c>
      <c r="N4242" s="30">
        <v>45985</v>
      </c>
      <c r="O4242" s="48">
        <v>42849.75</v>
      </c>
      <c r="P4242" s="21" t="s">
        <v>30</v>
      </c>
      <c r="Q4242" s="21" t="s">
        <v>5960</v>
      </c>
      <c r="R4242" s="21" t="s">
        <v>847</v>
      </c>
      <c r="S4242" s="3">
        <v>4</v>
      </c>
      <c r="T4242" s="37"/>
      <c r="U4242" s="21" t="s">
        <v>5872</v>
      </c>
      <c r="V4242" s="21" t="str">
        <f>VLOOKUP(P4242,'Customer List'!B:C,2,)</f>
        <v>Delhi</v>
      </c>
      <c r="W4242" s="38"/>
      <c r="X4242" s="30">
        <f t="shared" ref="X4242:X4243" si="471">IF(OR(R4242 = "PRIYANKA MADAM", R4242 = "DEEPAK", R4242 = "PORTER"),N4242,"")</f>
        <v>45985</v>
      </c>
      <c r="Y4242" s="21">
        <f t="shared" si="465"/>
        <v>0</v>
      </c>
      <c r="Z4242" s="21" t="str">
        <f t="shared" si="466"/>
        <v>Monday</v>
      </c>
      <c r="AA4242" s="21" t="str">
        <f t="shared" si="467"/>
        <v>Monday</v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x14ac:dyDescent="0.25">
      <c r="A4243" s="21">
        <v>4242</v>
      </c>
      <c r="B4243" s="21" t="s">
        <v>5835</v>
      </c>
      <c r="C4243" s="30">
        <v>45965</v>
      </c>
      <c r="D4243" s="30">
        <v>45975</v>
      </c>
      <c r="E4243" s="47">
        <v>208.2</v>
      </c>
      <c r="F4243" s="47">
        <f t="shared" si="461"/>
        <v>18321.599999999999</v>
      </c>
      <c r="G4243" s="48">
        <f t="shared" si="462"/>
        <v>18321.599999999999</v>
      </c>
      <c r="H4243" s="21">
        <v>350504</v>
      </c>
      <c r="I4243" s="21" t="s">
        <v>5849</v>
      </c>
      <c r="J4243" s="21">
        <v>1</v>
      </c>
      <c r="K4243" s="21">
        <v>1</v>
      </c>
      <c r="L4243" s="21">
        <f t="shared" si="463"/>
        <v>0</v>
      </c>
      <c r="M4243" s="21" t="s">
        <v>5917</v>
      </c>
      <c r="N4243" s="30">
        <v>45976</v>
      </c>
      <c r="O4243" s="48">
        <v>0</v>
      </c>
      <c r="P4243" s="21" t="s">
        <v>625</v>
      </c>
      <c r="Q4243" s="21" t="s">
        <v>5960</v>
      </c>
      <c r="R4243" s="21" t="s">
        <v>637</v>
      </c>
      <c r="S4243" s="3">
        <v>4</v>
      </c>
      <c r="T4243" s="37"/>
      <c r="U4243" s="21" t="s">
        <v>5872</v>
      </c>
      <c r="V4243" s="21" t="str">
        <f>VLOOKUP(P4243,'Customer List'!B:C,2,)</f>
        <v>Delhi</v>
      </c>
      <c r="W4243" s="38"/>
      <c r="X4243" s="30">
        <f t="shared" si="471"/>
        <v>45976</v>
      </c>
      <c r="Y4243" s="21">
        <f t="shared" si="465"/>
        <v>0</v>
      </c>
      <c r="Z4243" s="21" t="str">
        <f t="shared" si="466"/>
        <v>Saturday</v>
      </c>
      <c r="AA4243" s="21" t="str">
        <f t="shared" si="467"/>
        <v>Saturday</v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x14ac:dyDescent="0.25">
      <c r="A4244" s="21">
        <v>4243</v>
      </c>
      <c r="B4244" s="21" t="s">
        <v>5835</v>
      </c>
      <c r="C4244" s="30">
        <v>45965</v>
      </c>
      <c r="D4244" s="30">
        <v>45975</v>
      </c>
      <c r="E4244" s="47">
        <v>105.6</v>
      </c>
      <c r="F4244" s="47">
        <f t="shared" si="461"/>
        <v>9292.7999999999993</v>
      </c>
      <c r="G4244" s="48">
        <f t="shared" si="462"/>
        <v>9292.7999999999993</v>
      </c>
      <c r="H4244" s="21">
        <v>353019</v>
      </c>
      <c r="I4244" s="21" t="s">
        <v>5850</v>
      </c>
      <c r="J4244" s="21">
        <v>1</v>
      </c>
      <c r="K4244" s="21">
        <v>1</v>
      </c>
      <c r="L4244" s="21">
        <f t="shared" si="463"/>
        <v>0</v>
      </c>
      <c r="M4244" s="21" t="s">
        <v>5948</v>
      </c>
      <c r="N4244" s="30">
        <v>45978</v>
      </c>
      <c r="O4244" s="48">
        <v>16368</v>
      </c>
      <c r="P4244" s="21" t="s">
        <v>3332</v>
      </c>
      <c r="Q4244" s="21" t="s">
        <v>5912</v>
      </c>
      <c r="R4244" s="21" t="s">
        <v>5913</v>
      </c>
      <c r="S4244" s="3">
        <v>4</v>
      </c>
      <c r="T4244" s="37"/>
      <c r="U4244" s="21" t="s">
        <v>5872</v>
      </c>
      <c r="V4244" s="21" t="str">
        <f>VLOOKUP(P4244,'Customer List'!B:C,2,)</f>
        <v>Chandigarh</v>
      </c>
      <c r="W4244" s="38"/>
      <c r="X4244" s="30">
        <v>45979</v>
      </c>
      <c r="Y4244" s="21">
        <f t="shared" si="465"/>
        <v>1</v>
      </c>
      <c r="Z4244" s="21" t="str">
        <f t="shared" si="466"/>
        <v>Monday</v>
      </c>
      <c r="AA4244" s="21" t="str">
        <f t="shared" si="467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4244</v>
      </c>
      <c r="B4245" s="21" t="s">
        <v>5835</v>
      </c>
      <c r="C4245" s="30">
        <v>45965</v>
      </c>
      <c r="D4245" s="30">
        <v>45975</v>
      </c>
      <c r="E4245" s="47">
        <v>172.2</v>
      </c>
      <c r="F4245" s="47">
        <f t="shared" si="461"/>
        <v>15153.599999999999</v>
      </c>
      <c r="G4245" s="48">
        <f t="shared" si="462"/>
        <v>30307.199999999997</v>
      </c>
      <c r="H4245" s="21">
        <v>353204</v>
      </c>
      <c r="I4245" s="21" t="s">
        <v>5074</v>
      </c>
      <c r="J4245" s="21">
        <v>2</v>
      </c>
      <c r="K4245" s="21">
        <v>2</v>
      </c>
      <c r="L4245" s="21">
        <f t="shared" si="463"/>
        <v>0</v>
      </c>
      <c r="M4245" s="21" t="s">
        <v>5972</v>
      </c>
      <c r="N4245" s="30">
        <v>45976</v>
      </c>
      <c r="O4245" s="48">
        <v>53382</v>
      </c>
      <c r="P4245" s="21" t="s">
        <v>2046</v>
      </c>
      <c r="Q4245" s="21">
        <v>58158206610</v>
      </c>
      <c r="R4245" s="21" t="s">
        <v>5913</v>
      </c>
      <c r="S4245" s="3">
        <v>4</v>
      </c>
      <c r="T4245" s="37"/>
      <c r="U4245" s="21" t="s">
        <v>5872</v>
      </c>
      <c r="V4245" s="21" t="str">
        <f>VLOOKUP(P4245,'Customer List'!B:C,2,)</f>
        <v>Banglore</v>
      </c>
      <c r="W4245" s="38"/>
      <c r="X4245" s="30">
        <v>45978</v>
      </c>
      <c r="Y4245" s="21">
        <f t="shared" si="465"/>
        <v>2</v>
      </c>
      <c r="Z4245" s="21" t="str">
        <f t="shared" si="466"/>
        <v>Saturday</v>
      </c>
      <c r="AA4245" s="21" t="str">
        <f t="shared" si="467"/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4245</v>
      </c>
      <c r="B4246" s="21" t="s">
        <v>5835</v>
      </c>
      <c r="C4246" s="30">
        <v>45965</v>
      </c>
      <c r="D4246" s="30">
        <v>45975</v>
      </c>
      <c r="E4246" s="47">
        <v>229.2</v>
      </c>
      <c r="F4246" s="47">
        <f t="shared" si="461"/>
        <v>20169.599999999999</v>
      </c>
      <c r="G4246" s="48">
        <f t="shared" si="462"/>
        <v>20169.599999999999</v>
      </c>
      <c r="H4246" s="21">
        <v>353236</v>
      </c>
      <c r="I4246" s="21" t="s">
        <v>5074</v>
      </c>
      <c r="J4246" s="21">
        <v>1</v>
      </c>
      <c r="K4246" s="21">
        <v>1</v>
      </c>
      <c r="L4246" s="21">
        <f t="shared" si="463"/>
        <v>0</v>
      </c>
      <c r="M4246" s="21" t="s">
        <v>6245</v>
      </c>
      <c r="N4246" s="30">
        <v>45985</v>
      </c>
      <c r="O4246" s="48">
        <v>56249.5</v>
      </c>
      <c r="P4246" s="21" t="s">
        <v>30</v>
      </c>
      <c r="Q4246" s="21" t="s">
        <v>5960</v>
      </c>
      <c r="R4246" s="21" t="s">
        <v>847</v>
      </c>
      <c r="S4246" s="3">
        <v>4</v>
      </c>
      <c r="T4246" s="37"/>
      <c r="U4246" s="21" t="s">
        <v>5872</v>
      </c>
      <c r="V4246" s="21" t="str">
        <f>VLOOKUP(P4246,'Customer List'!B:C,2,)</f>
        <v>Delhi</v>
      </c>
      <c r="W4246" s="38"/>
      <c r="X4246" s="30">
        <f t="shared" ref="X4246" si="472">IF(OR(R4246 = "PRIYANKA MADAM", R4246 = "DEEPAK", R4246 = "PORTER"),N4246,"")</f>
        <v>45985</v>
      </c>
      <c r="Y4246" s="21">
        <f t="shared" si="465"/>
        <v>0</v>
      </c>
      <c r="Z4246" s="21" t="str">
        <f t="shared" si="466"/>
        <v>Monday</v>
      </c>
      <c r="AA4246" s="21" t="str">
        <f t="shared" si="467"/>
        <v>Monday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x14ac:dyDescent="0.25">
      <c r="A4247" s="21">
        <v>4246</v>
      </c>
      <c r="B4247" s="21" t="s">
        <v>5835</v>
      </c>
      <c r="C4247" s="30">
        <v>45965</v>
      </c>
      <c r="D4247" s="30">
        <v>45975</v>
      </c>
      <c r="E4247" s="47">
        <v>89.4</v>
      </c>
      <c r="F4247" s="47">
        <f t="shared" si="461"/>
        <v>7867.2000000000007</v>
      </c>
      <c r="G4247" s="48">
        <f t="shared" si="462"/>
        <v>7867.2000000000007</v>
      </c>
      <c r="H4247" s="21">
        <v>353415</v>
      </c>
      <c r="I4247" s="21" t="s">
        <v>5805</v>
      </c>
      <c r="J4247" s="21">
        <v>1</v>
      </c>
      <c r="K4247" s="21">
        <v>1</v>
      </c>
      <c r="L4247" s="21">
        <f t="shared" si="463"/>
        <v>0</v>
      </c>
      <c r="M4247" s="21" t="s">
        <v>5948</v>
      </c>
      <c r="N4247" s="30">
        <v>45978</v>
      </c>
      <c r="O4247" s="48">
        <v>13857</v>
      </c>
      <c r="P4247" s="21" t="s">
        <v>3332</v>
      </c>
      <c r="Q4247" s="21" t="s">
        <v>5912</v>
      </c>
      <c r="R4247" s="21" t="s">
        <v>5913</v>
      </c>
      <c r="S4247" s="3">
        <v>4</v>
      </c>
      <c r="T4247" s="37"/>
      <c r="U4247" s="21" t="s">
        <v>5872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65"/>
        <v>1</v>
      </c>
      <c r="Z4247" s="21" t="str">
        <f t="shared" si="466"/>
        <v>Monday</v>
      </c>
      <c r="AA4247" s="21" t="str">
        <f t="shared" si="467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4247</v>
      </c>
      <c r="B4248" s="21" t="s">
        <v>5835</v>
      </c>
      <c r="C4248" s="30">
        <v>45965</v>
      </c>
      <c r="D4248" s="30">
        <v>45975</v>
      </c>
      <c r="E4248" s="47">
        <v>201</v>
      </c>
      <c r="F4248" s="47">
        <f t="shared" si="461"/>
        <v>17688</v>
      </c>
      <c r="G4248" s="48">
        <f t="shared" si="462"/>
        <v>35376</v>
      </c>
      <c r="H4248" s="21">
        <v>353712</v>
      </c>
      <c r="I4248" s="21" t="s">
        <v>4793</v>
      </c>
      <c r="J4248" s="21">
        <v>2</v>
      </c>
      <c r="K4248" s="21">
        <v>2</v>
      </c>
      <c r="L4248" s="21">
        <f t="shared" si="463"/>
        <v>0</v>
      </c>
      <c r="M4248" s="21" t="s">
        <v>5972</v>
      </c>
      <c r="N4248" s="30">
        <v>45976</v>
      </c>
      <c r="O4248" s="48">
        <v>62310</v>
      </c>
      <c r="P4248" s="21" t="s">
        <v>2046</v>
      </c>
      <c r="Q4248" s="21">
        <v>58158206610</v>
      </c>
      <c r="R4248" s="21" t="s">
        <v>5913</v>
      </c>
      <c r="S4248" s="3">
        <v>4</v>
      </c>
      <c r="T4248" s="37"/>
      <c r="U4248" s="21" t="s">
        <v>5872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65"/>
        <v>2</v>
      </c>
      <c r="Z4248" s="21" t="str">
        <f t="shared" si="466"/>
        <v>Saturday</v>
      </c>
      <c r="AA4248" s="21" t="str">
        <f t="shared" si="467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4248</v>
      </c>
      <c r="B4249" s="21" t="s">
        <v>5835</v>
      </c>
      <c r="C4249" s="30">
        <v>45965</v>
      </c>
      <c r="D4249" s="30">
        <v>45975</v>
      </c>
      <c r="E4249" s="47">
        <v>142.80000000000001</v>
      </c>
      <c r="F4249" s="47">
        <f t="shared" si="461"/>
        <v>12566.400000000001</v>
      </c>
      <c r="G4249" s="48">
        <f t="shared" si="462"/>
        <v>12566.400000000001</v>
      </c>
      <c r="H4249" s="21">
        <v>353737</v>
      </c>
      <c r="I4249" s="21" t="s">
        <v>4793</v>
      </c>
      <c r="J4249" s="21">
        <v>1</v>
      </c>
      <c r="K4249" s="21">
        <v>1</v>
      </c>
      <c r="L4249" s="21">
        <f t="shared" si="463"/>
        <v>0</v>
      </c>
      <c r="M4249" s="21" t="s">
        <v>5948</v>
      </c>
      <c r="N4249" s="30">
        <v>45978</v>
      </c>
      <c r="O4249" s="48">
        <v>18972</v>
      </c>
      <c r="P4249" s="21" t="s">
        <v>3332</v>
      </c>
      <c r="Q4249" s="21" t="s">
        <v>5912</v>
      </c>
      <c r="R4249" s="21" t="s">
        <v>5913</v>
      </c>
      <c r="S4249" s="3">
        <v>4</v>
      </c>
      <c r="T4249" s="37"/>
      <c r="U4249" s="21" t="s">
        <v>5872</v>
      </c>
      <c r="V4249" s="21" t="str">
        <f>VLOOKUP(P4249,'Customer List'!B:C,2,)</f>
        <v>Chandigarh</v>
      </c>
      <c r="W4249" s="38"/>
      <c r="X4249" s="30">
        <v>45979</v>
      </c>
      <c r="Y4249" s="21">
        <f t="shared" si="465"/>
        <v>1</v>
      </c>
      <c r="Z4249" s="21" t="str">
        <f t="shared" si="466"/>
        <v>Monday</v>
      </c>
      <c r="AA4249" s="21" t="str">
        <f t="shared" si="467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x14ac:dyDescent="0.25">
      <c r="A4250" s="21">
        <v>4249</v>
      </c>
      <c r="B4250" s="21" t="s">
        <v>5835</v>
      </c>
      <c r="C4250" s="30">
        <v>45965</v>
      </c>
      <c r="D4250" s="30">
        <v>45975</v>
      </c>
      <c r="E4250" s="47">
        <v>159</v>
      </c>
      <c r="F4250" s="47">
        <f t="shared" si="461"/>
        <v>13992</v>
      </c>
      <c r="G4250" s="48">
        <f t="shared" si="462"/>
        <v>27984</v>
      </c>
      <c r="H4250" s="21">
        <v>356128</v>
      </c>
      <c r="I4250" s="21" t="s">
        <v>5377</v>
      </c>
      <c r="J4250" s="21">
        <v>2</v>
      </c>
      <c r="K4250" s="21">
        <v>2</v>
      </c>
      <c r="L4250" s="21">
        <f t="shared" si="463"/>
        <v>0</v>
      </c>
      <c r="M4250" s="21" t="s">
        <v>5972</v>
      </c>
      <c r="N4250" s="30">
        <v>45976</v>
      </c>
      <c r="O4250" s="48">
        <v>49290</v>
      </c>
      <c r="P4250" s="21" t="s">
        <v>2046</v>
      </c>
      <c r="Q4250" s="21">
        <v>58158206610</v>
      </c>
      <c r="R4250" s="21" t="s">
        <v>5913</v>
      </c>
      <c r="S4250" s="3">
        <v>4</v>
      </c>
      <c r="T4250" s="37"/>
      <c r="U4250" s="21" t="s">
        <v>5872</v>
      </c>
      <c r="V4250" s="21" t="str">
        <f>VLOOKUP(P4250,'Customer List'!B:C,2,)</f>
        <v>Banglore</v>
      </c>
      <c r="W4250" s="38"/>
      <c r="X4250" s="30">
        <v>45978</v>
      </c>
      <c r="Y4250" s="21">
        <f t="shared" si="465"/>
        <v>2</v>
      </c>
      <c r="Z4250" s="21" t="str">
        <f t="shared" si="466"/>
        <v>Saturday</v>
      </c>
      <c r="AA4250" s="21" t="str">
        <f t="shared" si="467"/>
        <v>Monday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v>4250</v>
      </c>
      <c r="B4251" s="21" t="s">
        <v>5835</v>
      </c>
      <c r="C4251" s="30">
        <v>45965</v>
      </c>
      <c r="D4251" s="30">
        <v>45975</v>
      </c>
      <c r="E4251" s="47">
        <v>96.6</v>
      </c>
      <c r="F4251" s="47">
        <f t="shared" si="461"/>
        <v>8500.7999999999993</v>
      </c>
      <c r="G4251" s="48">
        <f t="shared" si="462"/>
        <v>8500.7999999999993</v>
      </c>
      <c r="H4251" s="21">
        <v>357505</v>
      </c>
      <c r="I4251" s="21" t="s">
        <v>4794</v>
      </c>
      <c r="J4251" s="21">
        <v>1</v>
      </c>
      <c r="K4251" s="21">
        <v>1</v>
      </c>
      <c r="L4251" s="21">
        <f t="shared" si="463"/>
        <v>0</v>
      </c>
      <c r="M4251" s="21" t="s">
        <v>5923</v>
      </c>
      <c r="N4251" s="30">
        <v>45979</v>
      </c>
      <c r="O4251" s="48">
        <v>14973</v>
      </c>
      <c r="P4251" s="21" t="s">
        <v>153</v>
      </c>
      <c r="Q4251" s="21" t="s">
        <v>1127</v>
      </c>
      <c r="R4251" s="21" t="s">
        <v>1127</v>
      </c>
      <c r="S4251" s="3">
        <v>4</v>
      </c>
      <c r="T4251" s="37"/>
      <c r="U4251" s="21" t="s">
        <v>5872</v>
      </c>
      <c r="V4251" s="21" t="str">
        <f>VLOOKUP(P4251,'Customer List'!B:C,2,)</f>
        <v>Noida</v>
      </c>
      <c r="W4251" s="38"/>
      <c r="X4251" s="30">
        <f t="shared" ref="X4251" si="473">IF(OR(R4251 = "PRIYANKA MADAM", R4251 = "DEEPAK", R4251 = "PORTER"),N4251,"")</f>
        <v>45979</v>
      </c>
      <c r="Y4251" s="21">
        <f t="shared" si="465"/>
        <v>0</v>
      </c>
      <c r="Z4251" s="21" t="str">
        <f t="shared" si="466"/>
        <v>Tuesday</v>
      </c>
      <c r="AA4251" s="21" t="str">
        <f t="shared" si="467"/>
        <v>Tuesday</v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x14ac:dyDescent="0.25">
      <c r="A4252" s="21">
        <v>4251</v>
      </c>
      <c r="B4252" s="21" t="s">
        <v>5835</v>
      </c>
      <c r="C4252" s="30">
        <v>45965</v>
      </c>
      <c r="D4252" s="30">
        <v>45975</v>
      </c>
      <c r="E4252" s="47">
        <v>89.4</v>
      </c>
      <c r="F4252" s="47">
        <f t="shared" si="461"/>
        <v>7867.2000000000007</v>
      </c>
      <c r="G4252" s="48">
        <f t="shared" si="462"/>
        <v>7867.2000000000007</v>
      </c>
      <c r="H4252" s="21">
        <v>359407</v>
      </c>
      <c r="I4252" s="21" t="s">
        <v>5851</v>
      </c>
      <c r="J4252" s="21">
        <v>1</v>
      </c>
      <c r="K4252" s="21">
        <v>1</v>
      </c>
      <c r="L4252" s="21">
        <f t="shared" si="463"/>
        <v>0</v>
      </c>
      <c r="M4252" s="21" t="s">
        <v>5931</v>
      </c>
      <c r="N4252" s="30">
        <v>45975</v>
      </c>
      <c r="O4252" s="48">
        <v>16166.5</v>
      </c>
      <c r="P4252" s="21" t="s">
        <v>191</v>
      </c>
      <c r="Q4252" s="21" t="s">
        <v>5961</v>
      </c>
      <c r="R4252" s="21" t="s">
        <v>5913</v>
      </c>
      <c r="S4252" s="3">
        <v>4</v>
      </c>
      <c r="T4252" s="37"/>
      <c r="U4252" s="21" t="s">
        <v>5872</v>
      </c>
      <c r="V4252" s="21" t="str">
        <f>VLOOKUP(P4252,'Customer List'!B:C,2,)</f>
        <v>Chandigarh</v>
      </c>
      <c r="W4252" s="38"/>
      <c r="X4252" s="30">
        <v>45976</v>
      </c>
      <c r="Y4252" s="21">
        <f t="shared" si="465"/>
        <v>1</v>
      </c>
      <c r="Z4252" s="21" t="str">
        <f t="shared" si="466"/>
        <v>Friday</v>
      </c>
      <c r="AA4252" s="21" t="str">
        <f t="shared" si="467"/>
        <v>Saturday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4252</v>
      </c>
      <c r="B4253" s="21" t="s">
        <v>5835</v>
      </c>
      <c r="C4253" s="30">
        <v>45965</v>
      </c>
      <c r="D4253" s="30">
        <v>45975</v>
      </c>
      <c r="E4253" s="47">
        <v>296.8</v>
      </c>
      <c r="F4253" s="47">
        <f t="shared" si="461"/>
        <v>26118.400000000001</v>
      </c>
      <c r="G4253" s="48">
        <f t="shared" si="462"/>
        <v>26118.400000000001</v>
      </c>
      <c r="H4253" s="21">
        <v>360734</v>
      </c>
      <c r="I4253" s="21" t="s">
        <v>5180</v>
      </c>
      <c r="J4253" s="21">
        <v>1</v>
      </c>
      <c r="K4253" s="21">
        <v>1</v>
      </c>
      <c r="L4253" s="21">
        <f t="shared" si="463"/>
        <v>0</v>
      </c>
      <c r="M4253" s="21" t="s">
        <v>5996</v>
      </c>
      <c r="N4253" s="30">
        <v>45976</v>
      </c>
      <c r="O4253" s="48">
        <v>39432</v>
      </c>
      <c r="P4253" s="21" t="s">
        <v>626</v>
      </c>
      <c r="Q4253" s="21">
        <v>58158204996</v>
      </c>
      <c r="R4253" s="21" t="s">
        <v>5913</v>
      </c>
      <c r="S4253" s="3">
        <v>4</v>
      </c>
      <c r="T4253" s="37"/>
      <c r="U4253" s="21" t="s">
        <v>5872</v>
      </c>
      <c r="V4253" s="21" t="str">
        <f>VLOOKUP(P4253,'Customer List'!B:C,2,)</f>
        <v>Hyderabad</v>
      </c>
      <c r="W4253" s="38"/>
      <c r="X4253" s="30">
        <v>45979</v>
      </c>
      <c r="Y4253" s="21">
        <f t="shared" si="465"/>
        <v>3</v>
      </c>
      <c r="Z4253" s="21" t="str">
        <f t="shared" si="466"/>
        <v>Saturday</v>
      </c>
      <c r="AA4253" s="21" t="str">
        <f t="shared" si="467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4253</v>
      </c>
      <c r="B4254" s="21" t="s">
        <v>5835</v>
      </c>
      <c r="C4254" s="30">
        <v>45965</v>
      </c>
      <c r="D4254" s="30">
        <v>45975</v>
      </c>
      <c r="E4254" s="47">
        <v>142.80000000000001</v>
      </c>
      <c r="F4254" s="47">
        <f t="shared" si="461"/>
        <v>12566.400000000001</v>
      </c>
      <c r="G4254" s="48">
        <f t="shared" si="462"/>
        <v>12566.400000000001</v>
      </c>
      <c r="H4254" s="21">
        <v>361023</v>
      </c>
      <c r="I4254" s="21" t="s">
        <v>5852</v>
      </c>
      <c r="J4254" s="21">
        <v>1</v>
      </c>
      <c r="K4254" s="21">
        <v>1</v>
      </c>
      <c r="L4254" s="21">
        <f t="shared" si="463"/>
        <v>0</v>
      </c>
      <c r="M4254" s="21" t="s">
        <v>5935</v>
      </c>
      <c r="N4254" s="30">
        <v>45979</v>
      </c>
      <c r="O4254" s="48">
        <v>19584</v>
      </c>
      <c r="P4254" s="21" t="s">
        <v>208</v>
      </c>
      <c r="Q4254" s="21" t="s">
        <v>1127</v>
      </c>
      <c r="R4254" s="21" t="s">
        <v>1127</v>
      </c>
      <c r="S4254" s="3">
        <v>4</v>
      </c>
      <c r="T4254" s="37"/>
      <c r="U4254" s="21" t="s">
        <v>5872</v>
      </c>
      <c r="V4254" s="21" t="str">
        <f>VLOOKUP(P4254,'Customer List'!B:C,2,)</f>
        <v>Delhi</v>
      </c>
      <c r="W4254" s="38"/>
      <c r="X4254" s="30">
        <f t="shared" ref="X4254:X4255" si="474">IF(OR(R4254 = "PRIYANKA MADAM", R4254 = "DEEPAK", R4254 = "PORTER"),N4254,"")</f>
        <v>45979</v>
      </c>
      <c r="Y4254" s="21">
        <f t="shared" si="465"/>
        <v>0</v>
      </c>
      <c r="Z4254" s="21" t="str">
        <f t="shared" si="466"/>
        <v>Tuesday</v>
      </c>
      <c r="AA4254" s="21" t="str">
        <f t="shared" si="467"/>
        <v>Tuesday</v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x14ac:dyDescent="0.25">
      <c r="A4255" s="21">
        <v>4254</v>
      </c>
      <c r="B4255" s="21" t="s">
        <v>5835</v>
      </c>
      <c r="C4255" s="30">
        <v>45965</v>
      </c>
      <c r="D4255" s="30">
        <v>45975</v>
      </c>
      <c r="E4255" s="47">
        <v>75</v>
      </c>
      <c r="F4255" s="47">
        <f t="shared" si="461"/>
        <v>6600</v>
      </c>
      <c r="G4255" s="48">
        <f t="shared" si="462"/>
        <v>6600</v>
      </c>
      <c r="H4255" s="21">
        <v>362503</v>
      </c>
      <c r="I4255" s="21" t="s">
        <v>4780</v>
      </c>
      <c r="J4255" s="21">
        <v>1</v>
      </c>
      <c r="K4255" s="21">
        <v>1</v>
      </c>
      <c r="L4255" s="21">
        <f t="shared" si="463"/>
        <v>0</v>
      </c>
      <c r="M4255" s="21" t="s">
        <v>5934</v>
      </c>
      <c r="N4255" s="30">
        <v>45979</v>
      </c>
      <c r="O4255" s="48">
        <v>12000</v>
      </c>
      <c r="P4255" s="21" t="s">
        <v>208</v>
      </c>
      <c r="Q4255" s="21" t="s">
        <v>1127</v>
      </c>
      <c r="R4255" s="21" t="s">
        <v>1127</v>
      </c>
      <c r="S4255" s="3">
        <v>4</v>
      </c>
      <c r="T4255" s="37"/>
      <c r="U4255" s="21" t="s">
        <v>5872</v>
      </c>
      <c r="V4255" s="21" t="str">
        <f>VLOOKUP(P4255,'Customer List'!B:C,2,)</f>
        <v>Delhi</v>
      </c>
      <c r="W4255" s="38"/>
      <c r="X4255" s="30">
        <f t="shared" si="474"/>
        <v>45979</v>
      </c>
      <c r="Y4255" s="21">
        <f t="shared" si="465"/>
        <v>0</v>
      </c>
      <c r="Z4255" s="21" t="str">
        <f t="shared" si="466"/>
        <v>Tuesday</v>
      </c>
      <c r="AA4255" s="21" t="str">
        <f t="shared" si="467"/>
        <v>Tuesday</v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x14ac:dyDescent="0.25">
      <c r="A4256" s="21">
        <v>4255</v>
      </c>
      <c r="B4256" s="21" t="s">
        <v>5835</v>
      </c>
      <c r="C4256" s="30">
        <v>45965</v>
      </c>
      <c r="D4256" s="30">
        <v>45975</v>
      </c>
      <c r="E4256" s="47">
        <v>154.80000000000001</v>
      </c>
      <c r="F4256" s="47">
        <f t="shared" si="461"/>
        <v>13622.400000000001</v>
      </c>
      <c r="G4256" s="48">
        <f t="shared" si="462"/>
        <v>13622.400000000001</v>
      </c>
      <c r="H4256" s="21">
        <v>362526</v>
      </c>
      <c r="I4256" s="21" t="s">
        <v>4780</v>
      </c>
      <c r="J4256" s="21">
        <v>1</v>
      </c>
      <c r="K4256" s="21">
        <v>1</v>
      </c>
      <c r="L4256" s="21">
        <f t="shared" si="463"/>
        <v>0</v>
      </c>
      <c r="M4256" s="21" t="s">
        <v>5996</v>
      </c>
      <c r="N4256" s="30">
        <v>45976</v>
      </c>
      <c r="O4256" s="48">
        <v>23994</v>
      </c>
      <c r="P4256" s="21" t="s">
        <v>626</v>
      </c>
      <c r="Q4256" s="21">
        <v>58158204996</v>
      </c>
      <c r="R4256" s="21" t="s">
        <v>5913</v>
      </c>
      <c r="S4256" s="3">
        <v>4</v>
      </c>
      <c r="T4256" s="37"/>
      <c r="U4256" s="21" t="s">
        <v>5872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65"/>
        <v>3</v>
      </c>
      <c r="Z4256" s="21" t="str">
        <f t="shared" si="466"/>
        <v>Saturday</v>
      </c>
      <c r="AA4256" s="21" t="str">
        <f t="shared" si="467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4256</v>
      </c>
      <c r="B4257" s="21" t="s">
        <v>5835</v>
      </c>
      <c r="C4257" s="30">
        <v>45965</v>
      </c>
      <c r="D4257" s="30">
        <v>45975</v>
      </c>
      <c r="E4257" s="47">
        <v>237</v>
      </c>
      <c r="F4257" s="47">
        <f t="shared" si="461"/>
        <v>20856</v>
      </c>
      <c r="G4257" s="48">
        <f t="shared" si="462"/>
        <v>20856</v>
      </c>
      <c r="H4257" s="21">
        <v>362638</v>
      </c>
      <c r="I4257" s="21" t="s">
        <v>5853</v>
      </c>
      <c r="J4257" s="21">
        <v>1</v>
      </c>
      <c r="K4257" s="21">
        <v>1</v>
      </c>
      <c r="L4257" s="21">
        <f t="shared" si="463"/>
        <v>0</v>
      </c>
      <c r="M4257" s="21" t="s">
        <v>6261</v>
      </c>
      <c r="N4257" s="30">
        <v>45989</v>
      </c>
      <c r="O4257" s="48">
        <v>35648.75</v>
      </c>
      <c r="P4257" s="21" t="s">
        <v>42</v>
      </c>
      <c r="Q4257" s="21"/>
      <c r="R4257" s="21"/>
      <c r="S4257" s="3">
        <v>4</v>
      </c>
      <c r="T4257" s="37"/>
      <c r="U4257" s="21" t="s">
        <v>5872</v>
      </c>
      <c r="V4257" s="21" t="str">
        <f>VLOOKUP(P4257,'Customer List'!B:C,2,)</f>
        <v>Faridabad</v>
      </c>
      <c r="W4257" s="38" t="s">
        <v>637</v>
      </c>
      <c r="X4257" s="30" t="str">
        <f t="shared" ref="X4257:X4258" si="475">IF(OR(R4257 = "PRIYANKA MADAM", R4257 = "DEEPAK", R4257 = "PORTER"),N4257,"")</f>
        <v/>
      </c>
      <c r="Y4257" s="21" t="str">
        <f t="shared" si="465"/>
        <v/>
      </c>
      <c r="Z4257" s="21" t="str">
        <f t="shared" si="466"/>
        <v>Friday</v>
      </c>
      <c r="AA4257" s="21" t="str">
        <f t="shared" si="467"/>
        <v/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x14ac:dyDescent="0.25">
      <c r="A4258" s="21">
        <v>4257</v>
      </c>
      <c r="B4258" s="21" t="s">
        <v>5835</v>
      </c>
      <c r="C4258" s="30">
        <v>45965</v>
      </c>
      <c r="D4258" s="30">
        <v>45975</v>
      </c>
      <c r="E4258" s="47">
        <v>190.2</v>
      </c>
      <c r="F4258" s="47">
        <f t="shared" si="461"/>
        <v>16737.599999999999</v>
      </c>
      <c r="G4258" s="48">
        <f t="shared" si="462"/>
        <v>16737.599999999999</v>
      </c>
      <c r="H4258" s="21">
        <v>368516</v>
      </c>
      <c r="I4258" s="21" t="s">
        <v>4796</v>
      </c>
      <c r="J4258" s="21">
        <v>1</v>
      </c>
      <c r="K4258" s="21">
        <v>1</v>
      </c>
      <c r="L4258" s="21">
        <f t="shared" si="463"/>
        <v>0</v>
      </c>
      <c r="M4258" s="21" t="s">
        <v>5917</v>
      </c>
      <c r="N4258" s="30">
        <v>45976</v>
      </c>
      <c r="O4258" s="48">
        <v>0</v>
      </c>
      <c r="P4258" s="21" t="s">
        <v>625</v>
      </c>
      <c r="Q4258" s="21" t="s">
        <v>5960</v>
      </c>
      <c r="R4258" s="21" t="s">
        <v>637</v>
      </c>
      <c r="S4258" s="3">
        <v>4</v>
      </c>
      <c r="T4258" s="37"/>
      <c r="U4258" s="21" t="s">
        <v>5872</v>
      </c>
      <c r="V4258" s="21" t="str">
        <f>VLOOKUP(P4258,'Customer List'!B:C,2,)</f>
        <v>Delhi</v>
      </c>
      <c r="W4258" s="38"/>
      <c r="X4258" s="30">
        <f t="shared" si="475"/>
        <v>45976</v>
      </c>
      <c r="Y4258" s="21">
        <f t="shared" si="465"/>
        <v>0</v>
      </c>
      <c r="Z4258" s="21" t="str">
        <f t="shared" si="466"/>
        <v>Saturday</v>
      </c>
      <c r="AA4258" s="21" t="str">
        <f t="shared" si="467"/>
        <v>Saturday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x14ac:dyDescent="0.25">
      <c r="A4259" s="21">
        <v>4258</v>
      </c>
      <c r="B4259" s="21" t="s">
        <v>5835</v>
      </c>
      <c r="C4259" s="30">
        <v>45965</v>
      </c>
      <c r="D4259" s="30">
        <v>45975</v>
      </c>
      <c r="E4259" s="47">
        <v>96.6</v>
      </c>
      <c r="F4259" s="47">
        <f t="shared" si="461"/>
        <v>8500.7999999999993</v>
      </c>
      <c r="G4259" s="48">
        <f t="shared" si="462"/>
        <v>8500.7999999999993</v>
      </c>
      <c r="H4259" s="21">
        <v>369211</v>
      </c>
      <c r="I4259" s="21" t="s">
        <v>5076</v>
      </c>
      <c r="J4259" s="21">
        <v>1</v>
      </c>
      <c r="K4259" s="21">
        <v>1</v>
      </c>
      <c r="L4259" s="21">
        <f t="shared" si="463"/>
        <v>0</v>
      </c>
      <c r="M4259" s="21" t="s">
        <v>5994</v>
      </c>
      <c r="N4259" s="30">
        <v>45976</v>
      </c>
      <c r="O4259" s="48">
        <v>12229.56</v>
      </c>
      <c r="P4259" s="21" t="s">
        <v>276</v>
      </c>
      <c r="Q4259" s="21">
        <v>58158193520</v>
      </c>
      <c r="R4259" s="21" t="s">
        <v>5913</v>
      </c>
      <c r="S4259" s="3">
        <v>4</v>
      </c>
      <c r="T4259" s="37"/>
      <c r="U4259" s="21" t="s">
        <v>5872</v>
      </c>
      <c r="V4259" s="21" t="str">
        <f>VLOOKUP(P4259,'Customer List'!B:C,2,)</f>
        <v>Pune</v>
      </c>
      <c r="W4259" s="38"/>
      <c r="X4259" s="30">
        <v>45979</v>
      </c>
      <c r="Y4259" s="21">
        <f t="shared" si="465"/>
        <v>3</v>
      </c>
      <c r="Z4259" s="21" t="str">
        <f t="shared" si="466"/>
        <v>Saturday</v>
      </c>
      <c r="AA4259" s="21" t="str">
        <f t="shared" si="467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4259</v>
      </c>
      <c r="B4260" s="21" t="s">
        <v>5835</v>
      </c>
      <c r="C4260" s="30">
        <v>45965</v>
      </c>
      <c r="D4260" s="30">
        <v>45975</v>
      </c>
      <c r="E4260" s="47">
        <v>281.39999999999998</v>
      </c>
      <c r="F4260" s="47">
        <f t="shared" si="461"/>
        <v>24763.199999999997</v>
      </c>
      <c r="G4260" s="48">
        <f t="shared" si="462"/>
        <v>49526.399999999994</v>
      </c>
      <c r="H4260" s="21">
        <v>369318</v>
      </c>
      <c r="I4260" s="21" t="s">
        <v>5076</v>
      </c>
      <c r="J4260" s="21">
        <v>2</v>
      </c>
      <c r="K4260" s="21">
        <v>2</v>
      </c>
      <c r="L4260" s="21">
        <f t="shared" si="463"/>
        <v>0</v>
      </c>
      <c r="M4260" s="21" t="s">
        <v>5972</v>
      </c>
      <c r="N4260" s="30">
        <v>45976</v>
      </c>
      <c r="O4260" s="48">
        <v>74772</v>
      </c>
      <c r="P4260" s="21" t="s">
        <v>2046</v>
      </c>
      <c r="Q4260" s="21">
        <v>58158206610</v>
      </c>
      <c r="R4260" s="21" t="s">
        <v>5913</v>
      </c>
      <c r="S4260" s="3">
        <v>4</v>
      </c>
      <c r="T4260" s="37"/>
      <c r="U4260" s="21" t="s">
        <v>5872</v>
      </c>
      <c r="V4260" s="21" t="str">
        <f>VLOOKUP(P4260,'Customer List'!B:C,2,)</f>
        <v>Banglore</v>
      </c>
      <c r="W4260" s="38"/>
      <c r="X4260" s="30">
        <v>45978</v>
      </c>
      <c r="Y4260" s="21">
        <f t="shared" si="465"/>
        <v>2</v>
      </c>
      <c r="Z4260" s="21" t="str">
        <f t="shared" si="466"/>
        <v>Saturday</v>
      </c>
      <c r="AA4260" s="21" t="str">
        <f t="shared" si="467"/>
        <v>Monday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4260</v>
      </c>
      <c r="B4261" s="21" t="s">
        <v>5835</v>
      </c>
      <c r="C4261" s="30">
        <v>45965</v>
      </c>
      <c r="D4261" s="30">
        <v>45975</v>
      </c>
      <c r="E4261" s="47">
        <v>222</v>
      </c>
      <c r="F4261" s="47">
        <f t="shared" si="461"/>
        <v>19536</v>
      </c>
      <c r="G4261" s="48">
        <f t="shared" si="462"/>
        <v>19536</v>
      </c>
      <c r="H4261" s="21">
        <v>372216</v>
      </c>
      <c r="I4261" s="21" t="s">
        <v>5078</v>
      </c>
      <c r="J4261" s="21">
        <v>1</v>
      </c>
      <c r="K4261" s="21">
        <v>1</v>
      </c>
      <c r="L4261" s="21">
        <f t="shared" si="463"/>
        <v>0</v>
      </c>
      <c r="M4261" s="21" t="s">
        <v>5994</v>
      </c>
      <c r="N4261" s="30">
        <v>45976</v>
      </c>
      <c r="O4261" s="48">
        <v>28105.200000000001</v>
      </c>
      <c r="P4261" s="21" t="s">
        <v>276</v>
      </c>
      <c r="Q4261" s="21">
        <v>58158193520</v>
      </c>
      <c r="R4261" s="21" t="s">
        <v>5913</v>
      </c>
      <c r="S4261" s="3">
        <v>4</v>
      </c>
      <c r="T4261" s="37"/>
      <c r="U4261" s="21" t="s">
        <v>5872</v>
      </c>
      <c r="V4261" s="21" t="str">
        <f>VLOOKUP(P4261,'Customer List'!B:C,2,)</f>
        <v>Pune</v>
      </c>
      <c r="W4261" s="38"/>
      <c r="X4261" s="30">
        <v>45979</v>
      </c>
      <c r="Y4261" s="21">
        <f t="shared" si="465"/>
        <v>3</v>
      </c>
      <c r="Z4261" s="21" t="str">
        <f t="shared" si="466"/>
        <v>Saturday</v>
      </c>
      <c r="AA4261" s="21" t="str">
        <f t="shared" si="467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x14ac:dyDescent="0.25">
      <c r="A4262" s="21">
        <v>4261</v>
      </c>
      <c r="B4262" s="21" t="s">
        <v>5835</v>
      </c>
      <c r="C4262" s="30">
        <v>45965</v>
      </c>
      <c r="D4262" s="30">
        <v>45975</v>
      </c>
      <c r="E4262" s="47">
        <v>260.39999999999998</v>
      </c>
      <c r="F4262" s="47">
        <f t="shared" si="461"/>
        <v>22915.199999999997</v>
      </c>
      <c r="G4262" s="48">
        <f t="shared" si="462"/>
        <v>45830.399999999994</v>
      </c>
      <c r="H4262" s="21">
        <v>372734</v>
      </c>
      <c r="I4262" s="21" t="s">
        <v>5543</v>
      </c>
      <c r="J4262" s="21">
        <v>2</v>
      </c>
      <c r="K4262" s="21">
        <v>2</v>
      </c>
      <c r="L4262" s="21">
        <f t="shared" si="463"/>
        <v>0</v>
      </c>
      <c r="M4262" s="21" t="s">
        <v>5972</v>
      </c>
      <c r="N4262" s="30">
        <v>45976</v>
      </c>
      <c r="O4262" s="48">
        <v>80724</v>
      </c>
      <c r="P4262" s="21" t="s">
        <v>2046</v>
      </c>
      <c r="Q4262" s="21">
        <v>58158206610</v>
      </c>
      <c r="R4262" s="21" t="s">
        <v>5913</v>
      </c>
      <c r="S4262" s="3">
        <v>4</v>
      </c>
      <c r="T4262" s="37"/>
      <c r="U4262" s="21" t="s">
        <v>5872</v>
      </c>
      <c r="V4262" s="21" t="str">
        <f>VLOOKUP(P4262,'Customer List'!B:C,2,)</f>
        <v>Banglore</v>
      </c>
      <c r="W4262" s="38"/>
      <c r="X4262" s="30">
        <v>45978</v>
      </c>
      <c r="Y4262" s="21">
        <f t="shared" si="465"/>
        <v>2</v>
      </c>
      <c r="Z4262" s="21" t="str">
        <f t="shared" si="466"/>
        <v>Saturday</v>
      </c>
      <c r="AA4262" s="21" t="str">
        <f t="shared" si="467"/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4262</v>
      </c>
      <c r="B4263" s="21" t="s">
        <v>5835</v>
      </c>
      <c r="C4263" s="30">
        <v>45965</v>
      </c>
      <c r="D4263" s="30">
        <v>45975</v>
      </c>
      <c r="E4263" s="47">
        <v>173.6</v>
      </c>
      <c r="F4263" s="47">
        <f t="shared" si="461"/>
        <v>15276.8</v>
      </c>
      <c r="G4263" s="48">
        <f t="shared" si="462"/>
        <v>15276.8</v>
      </c>
      <c r="H4263" s="21">
        <v>375023</v>
      </c>
      <c r="I4263" s="21" t="s">
        <v>5854</v>
      </c>
      <c r="J4263" s="21">
        <v>1</v>
      </c>
      <c r="K4263" s="21">
        <v>1</v>
      </c>
      <c r="L4263" s="21">
        <f t="shared" si="463"/>
        <v>0</v>
      </c>
      <c r="M4263" s="21" t="s">
        <v>5948</v>
      </c>
      <c r="N4263" s="30">
        <v>45978</v>
      </c>
      <c r="O4263" s="48">
        <v>23064</v>
      </c>
      <c r="P4263" s="21" t="s">
        <v>3332</v>
      </c>
      <c r="Q4263" s="21" t="s">
        <v>5912</v>
      </c>
      <c r="R4263" s="21" t="s">
        <v>5913</v>
      </c>
      <c r="S4263" s="3">
        <v>4</v>
      </c>
      <c r="T4263" s="37"/>
      <c r="U4263" s="21" t="s">
        <v>5872</v>
      </c>
      <c r="V4263" s="21" t="str">
        <f>VLOOKUP(P4263,'Customer List'!B:C,2,)</f>
        <v>Chandigarh</v>
      </c>
      <c r="W4263" s="38"/>
      <c r="X4263" s="30">
        <v>45979</v>
      </c>
      <c r="Y4263" s="21">
        <f t="shared" si="465"/>
        <v>1</v>
      </c>
      <c r="Z4263" s="21" t="str">
        <f t="shared" si="466"/>
        <v>Monday</v>
      </c>
      <c r="AA4263" s="21" t="str">
        <f t="shared" si="467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4263</v>
      </c>
      <c r="B4264" s="21" t="s">
        <v>5835</v>
      </c>
      <c r="C4264" s="30">
        <v>45965</v>
      </c>
      <c r="D4264" s="30">
        <v>45975</v>
      </c>
      <c r="E4264" s="47">
        <v>76.2</v>
      </c>
      <c r="F4264" s="47">
        <f t="shared" si="461"/>
        <v>6705.6</v>
      </c>
      <c r="G4264" s="48">
        <f t="shared" si="462"/>
        <v>6705.6</v>
      </c>
      <c r="H4264" s="21">
        <v>379209</v>
      </c>
      <c r="I4264" s="21" t="s">
        <v>4782</v>
      </c>
      <c r="J4264" s="21">
        <v>1</v>
      </c>
      <c r="K4264" s="21">
        <v>1</v>
      </c>
      <c r="L4264" s="21">
        <f t="shared" si="463"/>
        <v>0</v>
      </c>
      <c r="M4264" s="21" t="s">
        <v>5994</v>
      </c>
      <c r="N4264" s="30">
        <v>45976</v>
      </c>
      <c r="O4264" s="48">
        <v>9646.92</v>
      </c>
      <c r="P4264" s="21" t="s">
        <v>276</v>
      </c>
      <c r="Q4264" s="21">
        <v>58158193520</v>
      </c>
      <c r="R4264" s="21" t="s">
        <v>5913</v>
      </c>
      <c r="S4264" s="3">
        <v>4</v>
      </c>
      <c r="T4264" s="37"/>
      <c r="U4264" s="21" t="s">
        <v>5872</v>
      </c>
      <c r="V4264" s="21" t="str">
        <f>VLOOKUP(P4264,'Customer List'!B:C,2,)</f>
        <v>Pune</v>
      </c>
      <c r="W4264" s="38"/>
      <c r="X4264" s="30">
        <v>45979</v>
      </c>
      <c r="Y4264" s="21">
        <f t="shared" si="465"/>
        <v>3</v>
      </c>
      <c r="Z4264" s="21" t="str">
        <f t="shared" si="466"/>
        <v>Saturday</v>
      </c>
      <c r="AA4264" s="21" t="str">
        <f t="shared" si="467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4264</v>
      </c>
      <c r="B4265" s="21" t="s">
        <v>5835</v>
      </c>
      <c r="C4265" s="30">
        <v>45965</v>
      </c>
      <c r="D4265" s="30">
        <v>45975</v>
      </c>
      <c r="E4265" s="47">
        <v>300.3</v>
      </c>
      <c r="F4265" s="47">
        <f t="shared" si="461"/>
        <v>26426.400000000001</v>
      </c>
      <c r="G4265" s="48">
        <f t="shared" si="462"/>
        <v>26426.400000000001</v>
      </c>
      <c r="H4265" s="21">
        <v>396414</v>
      </c>
      <c r="I4265" s="21" t="s">
        <v>5078</v>
      </c>
      <c r="J4265" s="21">
        <v>1</v>
      </c>
      <c r="K4265" s="21">
        <v>1</v>
      </c>
      <c r="L4265" s="21">
        <f t="shared" si="463"/>
        <v>0</v>
      </c>
      <c r="M4265" s="21" t="s">
        <v>5917</v>
      </c>
      <c r="N4265" s="30">
        <v>45976</v>
      </c>
      <c r="O4265" s="48">
        <v>0</v>
      </c>
      <c r="P4265" s="21" t="s">
        <v>625</v>
      </c>
      <c r="Q4265" s="21" t="s">
        <v>5960</v>
      </c>
      <c r="R4265" s="21" t="s">
        <v>637</v>
      </c>
      <c r="S4265" s="3">
        <v>4</v>
      </c>
      <c r="T4265" s="37"/>
      <c r="U4265" s="21" t="s">
        <v>5872</v>
      </c>
      <c r="V4265" s="21" t="str">
        <f>VLOOKUP(P4265,'Customer List'!B:C,2,)</f>
        <v>Delhi</v>
      </c>
      <c r="W4265" s="38"/>
      <c r="X4265" s="30">
        <f t="shared" ref="X4265:X4266" si="476">IF(OR(R4265 = "PRIYANKA MADAM", R4265 = "DEEPAK", R4265 = "PORTER"),N4265,"")</f>
        <v>45976</v>
      </c>
      <c r="Y4265" s="21">
        <f t="shared" si="465"/>
        <v>0</v>
      </c>
      <c r="Z4265" s="21" t="str">
        <f t="shared" si="466"/>
        <v>Saturday</v>
      </c>
      <c r="AA4265" s="21" t="str">
        <f t="shared" si="467"/>
        <v>Saturday</v>
      </c>
      <c r="AB4265" s="21" t="str">
        <f>VLOOKUP(U4265,'Currency Sheet'!A:C,3,)</f>
        <v>DOLLAR</v>
      </c>
      <c r="AC4265" s="42" t="str">
        <f>VLOOKUP(P4265,'Customer List'!B:D,3,)</f>
        <v>Local</v>
      </c>
    </row>
    <row r="4266" spans="1:29" x14ac:dyDescent="0.25">
      <c r="A4266" s="21">
        <v>4265</v>
      </c>
      <c r="B4266" s="21" t="s">
        <v>5835</v>
      </c>
      <c r="C4266" s="30">
        <v>45965</v>
      </c>
      <c r="D4266" s="30">
        <v>45975</v>
      </c>
      <c r="E4266" s="47">
        <v>82.8</v>
      </c>
      <c r="F4266" s="47">
        <f t="shared" si="461"/>
        <v>7286.4</v>
      </c>
      <c r="G4266" s="48">
        <f t="shared" si="462"/>
        <v>7286.4</v>
      </c>
      <c r="H4266" s="21">
        <v>396425</v>
      </c>
      <c r="I4266" s="21" t="s">
        <v>5078</v>
      </c>
      <c r="J4266" s="21">
        <v>1</v>
      </c>
      <c r="K4266" s="21">
        <v>1</v>
      </c>
      <c r="L4266" s="21">
        <f t="shared" si="463"/>
        <v>0</v>
      </c>
      <c r="M4266" s="21" t="s">
        <v>6119</v>
      </c>
      <c r="N4266" s="30">
        <v>45986</v>
      </c>
      <c r="O4266" s="48">
        <v>11799</v>
      </c>
      <c r="P4266" s="21" t="s">
        <v>42</v>
      </c>
      <c r="Q4266" s="21" t="s">
        <v>5960</v>
      </c>
      <c r="R4266" s="21" t="s">
        <v>6092</v>
      </c>
      <c r="S4266" s="3">
        <v>4</v>
      </c>
      <c r="T4266" s="37"/>
      <c r="U4266" s="21" t="s">
        <v>5872</v>
      </c>
      <c r="V4266" s="21" t="str">
        <f>VLOOKUP(P4266,'Customer List'!B:C,2,)</f>
        <v>Faridabad</v>
      </c>
      <c r="W4266" s="38"/>
      <c r="X4266" s="30">
        <f t="shared" si="476"/>
        <v>45986</v>
      </c>
      <c r="Y4266" s="21">
        <f t="shared" si="465"/>
        <v>0</v>
      </c>
      <c r="Z4266" s="21" t="str">
        <f t="shared" si="466"/>
        <v>Tuesday</v>
      </c>
      <c r="AA4266" s="21" t="str">
        <f t="shared" si="467"/>
        <v>Tuesday</v>
      </c>
      <c r="AB4266" s="21" t="str">
        <f>VLOOKUP(U4266,'Currency Sheet'!A:C,3,)</f>
        <v>DOLLAR</v>
      </c>
      <c r="AC4266" s="42" t="str">
        <f>VLOOKUP(P4266,'Customer List'!B:D,3,)</f>
        <v>Local</v>
      </c>
    </row>
    <row r="4267" spans="1:29" x14ac:dyDescent="0.25">
      <c r="A4267" s="21">
        <v>4266</v>
      </c>
      <c r="B4267" s="21" t="s">
        <v>5835</v>
      </c>
      <c r="C4267" s="30">
        <v>45965</v>
      </c>
      <c r="D4267" s="30">
        <v>45975</v>
      </c>
      <c r="E4267" s="47">
        <v>46.2</v>
      </c>
      <c r="F4267" s="47">
        <f t="shared" si="461"/>
        <v>4065.6000000000004</v>
      </c>
      <c r="G4267" s="48">
        <f t="shared" si="462"/>
        <v>8131.2000000000007</v>
      </c>
      <c r="H4267" s="21">
        <v>400112</v>
      </c>
      <c r="I4267" s="21" t="s">
        <v>4799</v>
      </c>
      <c r="J4267" s="21">
        <v>2</v>
      </c>
      <c r="K4267" s="21">
        <v>2</v>
      </c>
      <c r="L4267" s="21">
        <f t="shared" si="463"/>
        <v>0</v>
      </c>
      <c r="M4267" s="21" t="s">
        <v>5972</v>
      </c>
      <c r="N4267" s="30">
        <v>45976</v>
      </c>
      <c r="O4267" s="48">
        <v>14322</v>
      </c>
      <c r="P4267" s="21" t="s">
        <v>2046</v>
      </c>
      <c r="Q4267" s="21">
        <v>58158206610</v>
      </c>
      <c r="R4267" s="21" t="s">
        <v>5913</v>
      </c>
      <c r="S4267" s="3">
        <v>4</v>
      </c>
      <c r="T4267" s="37"/>
      <c r="U4267" s="21" t="s">
        <v>5872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65"/>
        <v>2</v>
      </c>
      <c r="Z4267" s="21" t="str">
        <f t="shared" si="466"/>
        <v>Saturday</v>
      </c>
      <c r="AA4267" s="21" t="str">
        <f t="shared" si="467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4267</v>
      </c>
      <c r="B4268" s="21" t="s">
        <v>5835</v>
      </c>
      <c r="C4268" s="30">
        <v>45965</v>
      </c>
      <c r="D4268" s="30">
        <v>45975</v>
      </c>
      <c r="E4268" s="47">
        <v>63.6</v>
      </c>
      <c r="F4268" s="47">
        <f t="shared" si="461"/>
        <v>5596.8</v>
      </c>
      <c r="G4268" s="48">
        <f t="shared" si="462"/>
        <v>5596.8</v>
      </c>
      <c r="H4268" s="21">
        <v>400125</v>
      </c>
      <c r="I4268" s="21" t="s">
        <v>4799</v>
      </c>
      <c r="J4268" s="21">
        <v>1</v>
      </c>
      <c r="K4268" s="21">
        <v>1</v>
      </c>
      <c r="L4268" s="21">
        <f t="shared" si="463"/>
        <v>0</v>
      </c>
      <c r="M4268" s="21" t="s">
        <v>5973</v>
      </c>
      <c r="N4268" s="30">
        <v>45976</v>
      </c>
      <c r="O4268" s="48">
        <v>9858</v>
      </c>
      <c r="P4268" s="21" t="s">
        <v>2046</v>
      </c>
      <c r="Q4268" s="21">
        <v>58158206610</v>
      </c>
      <c r="R4268" s="21" t="s">
        <v>5913</v>
      </c>
      <c r="S4268" s="3">
        <v>4</v>
      </c>
      <c r="T4268" s="37"/>
      <c r="U4268" s="21" t="s">
        <v>5872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65"/>
        <v>2</v>
      </c>
      <c r="Z4268" s="21" t="str">
        <f t="shared" si="466"/>
        <v>Saturday</v>
      </c>
      <c r="AA4268" s="21" t="str">
        <f t="shared" si="467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4268</v>
      </c>
      <c r="B4269" s="21" t="s">
        <v>5835</v>
      </c>
      <c r="C4269" s="30">
        <v>45965</v>
      </c>
      <c r="D4269" s="30">
        <v>45975</v>
      </c>
      <c r="E4269" s="47">
        <v>107.4</v>
      </c>
      <c r="F4269" s="47">
        <f t="shared" si="461"/>
        <v>9451.2000000000007</v>
      </c>
      <c r="G4269" s="48">
        <f t="shared" si="462"/>
        <v>9451.2000000000007</v>
      </c>
      <c r="H4269" s="21">
        <v>400126</v>
      </c>
      <c r="I4269" s="21" t="s">
        <v>4799</v>
      </c>
      <c r="J4269" s="21">
        <v>1</v>
      </c>
      <c r="K4269" s="21">
        <v>1</v>
      </c>
      <c r="L4269" s="21">
        <f t="shared" si="463"/>
        <v>0</v>
      </c>
      <c r="M4269" s="21" t="s">
        <v>5972</v>
      </c>
      <c r="N4269" s="30">
        <v>45976</v>
      </c>
      <c r="O4269" s="48">
        <v>16647</v>
      </c>
      <c r="P4269" s="21" t="s">
        <v>2046</v>
      </c>
      <c r="Q4269" s="21">
        <v>58158206610</v>
      </c>
      <c r="R4269" s="21" t="s">
        <v>5913</v>
      </c>
      <c r="S4269" s="3">
        <v>4</v>
      </c>
      <c r="T4269" s="37"/>
      <c r="U4269" s="21" t="s">
        <v>5872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65"/>
        <v>2</v>
      </c>
      <c r="Z4269" s="21" t="str">
        <f t="shared" si="466"/>
        <v>Saturday</v>
      </c>
      <c r="AA4269" s="21" t="str">
        <f t="shared" si="467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4269</v>
      </c>
      <c r="B4270" s="21" t="s">
        <v>5835</v>
      </c>
      <c r="C4270" s="30">
        <v>45965</v>
      </c>
      <c r="D4270" s="30">
        <v>45975</v>
      </c>
      <c r="E4270" s="47">
        <v>107.4</v>
      </c>
      <c r="F4270" s="47">
        <f t="shared" si="461"/>
        <v>9451.2000000000007</v>
      </c>
      <c r="G4270" s="48">
        <f t="shared" si="462"/>
        <v>9451.2000000000007</v>
      </c>
      <c r="H4270" s="21">
        <v>400128</v>
      </c>
      <c r="I4270" s="21" t="s">
        <v>4799</v>
      </c>
      <c r="J4270" s="21">
        <v>1</v>
      </c>
      <c r="K4270" s="21">
        <v>1</v>
      </c>
      <c r="L4270" s="21">
        <f t="shared" si="463"/>
        <v>0</v>
      </c>
      <c r="M4270" s="21" t="s">
        <v>5972</v>
      </c>
      <c r="N4270" s="30">
        <v>45976</v>
      </c>
      <c r="O4270" s="48">
        <v>16647</v>
      </c>
      <c r="P4270" s="21" t="s">
        <v>2046</v>
      </c>
      <c r="Q4270" s="21">
        <v>58158206610</v>
      </c>
      <c r="R4270" s="21" t="s">
        <v>5913</v>
      </c>
      <c r="S4270" s="3">
        <v>4</v>
      </c>
      <c r="T4270" s="37"/>
      <c r="U4270" s="21" t="s">
        <v>5872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65"/>
        <v>2</v>
      </c>
      <c r="Z4270" s="21" t="str">
        <f t="shared" si="466"/>
        <v>Saturday</v>
      </c>
      <c r="AA4270" s="21" t="str">
        <f t="shared" si="467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4270</v>
      </c>
      <c r="B4271" s="21" t="s">
        <v>5835</v>
      </c>
      <c r="C4271" s="30">
        <v>45965</v>
      </c>
      <c r="D4271" s="30">
        <v>45975</v>
      </c>
      <c r="E4271" s="47">
        <v>125.4</v>
      </c>
      <c r="F4271" s="47">
        <f t="shared" si="461"/>
        <v>11035.2</v>
      </c>
      <c r="G4271" s="48">
        <f t="shared" si="462"/>
        <v>11035.2</v>
      </c>
      <c r="H4271" s="21">
        <v>400130</v>
      </c>
      <c r="I4271" s="21" t="s">
        <v>5192</v>
      </c>
      <c r="J4271" s="21">
        <v>1</v>
      </c>
      <c r="K4271" s="21">
        <v>1</v>
      </c>
      <c r="L4271" s="21">
        <f t="shared" si="463"/>
        <v>0</v>
      </c>
      <c r="M4271" s="21" t="s">
        <v>5972</v>
      </c>
      <c r="N4271" s="30">
        <v>45976</v>
      </c>
      <c r="O4271" s="48">
        <v>19437</v>
      </c>
      <c r="P4271" s="21" t="s">
        <v>2046</v>
      </c>
      <c r="Q4271" s="21">
        <v>58158206610</v>
      </c>
      <c r="R4271" s="21" t="s">
        <v>5913</v>
      </c>
      <c r="S4271" s="3">
        <v>4</v>
      </c>
      <c r="T4271" s="37"/>
      <c r="U4271" s="21" t="s">
        <v>5872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65"/>
        <v>2</v>
      </c>
      <c r="Z4271" s="21" t="str">
        <f t="shared" si="466"/>
        <v>Saturday</v>
      </c>
      <c r="AA4271" s="21" t="str">
        <f t="shared" si="467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4271</v>
      </c>
      <c r="B4272" s="21" t="s">
        <v>5835</v>
      </c>
      <c r="C4272" s="30">
        <v>45965</v>
      </c>
      <c r="D4272" s="30">
        <v>45975</v>
      </c>
      <c r="E4272" s="47">
        <v>115.8</v>
      </c>
      <c r="F4272" s="47">
        <f t="shared" si="461"/>
        <v>10190.4</v>
      </c>
      <c r="G4272" s="48">
        <f t="shared" si="462"/>
        <v>10190.4</v>
      </c>
      <c r="H4272" s="21">
        <v>400144</v>
      </c>
      <c r="I4272" s="21" t="s">
        <v>4799</v>
      </c>
      <c r="J4272" s="21">
        <v>1</v>
      </c>
      <c r="K4272" s="21">
        <v>1</v>
      </c>
      <c r="L4272" s="21">
        <f t="shared" si="463"/>
        <v>0</v>
      </c>
      <c r="M4272" s="21" t="s">
        <v>5972</v>
      </c>
      <c r="N4272" s="30">
        <v>45976</v>
      </c>
      <c r="O4272" s="48">
        <v>17949</v>
      </c>
      <c r="P4272" s="21" t="s">
        <v>2046</v>
      </c>
      <c r="Q4272" s="21">
        <v>58158206610</v>
      </c>
      <c r="R4272" s="21" t="s">
        <v>5913</v>
      </c>
      <c r="S4272" s="3">
        <v>4</v>
      </c>
      <c r="T4272" s="37"/>
      <c r="U4272" s="21" t="s">
        <v>5872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65"/>
        <v>2</v>
      </c>
      <c r="Z4272" s="21" t="str">
        <f t="shared" si="466"/>
        <v>Saturday</v>
      </c>
      <c r="AA4272" s="21" t="str">
        <f t="shared" si="467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4272</v>
      </c>
      <c r="B4273" s="21" t="s">
        <v>5835</v>
      </c>
      <c r="C4273" s="30">
        <v>45965</v>
      </c>
      <c r="D4273" s="30">
        <v>45975</v>
      </c>
      <c r="E4273" s="47">
        <v>289.10000000000002</v>
      </c>
      <c r="F4273" s="47">
        <f t="shared" si="461"/>
        <v>25440.800000000003</v>
      </c>
      <c r="G4273" s="48">
        <f t="shared" si="462"/>
        <v>25440.800000000003</v>
      </c>
      <c r="H4273" s="21">
        <v>400164</v>
      </c>
      <c r="I4273" s="21" t="s">
        <v>4799</v>
      </c>
      <c r="J4273" s="21">
        <v>1</v>
      </c>
      <c r="K4273" s="21">
        <v>1</v>
      </c>
      <c r="L4273" s="21">
        <f t="shared" si="463"/>
        <v>0</v>
      </c>
      <c r="M4273" s="21" t="s">
        <v>5972</v>
      </c>
      <c r="N4273" s="30">
        <v>45976</v>
      </c>
      <c r="O4273" s="48">
        <v>38409</v>
      </c>
      <c r="P4273" s="21" t="s">
        <v>2046</v>
      </c>
      <c r="Q4273" s="21">
        <v>58158206610</v>
      </c>
      <c r="R4273" s="21" t="s">
        <v>5913</v>
      </c>
      <c r="S4273" s="3">
        <v>4</v>
      </c>
      <c r="T4273" s="37"/>
      <c r="U4273" s="21" t="s">
        <v>5872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65"/>
        <v>2</v>
      </c>
      <c r="Z4273" s="21" t="str">
        <f t="shared" si="466"/>
        <v>Saturday</v>
      </c>
      <c r="AA4273" s="21" t="str">
        <f t="shared" si="467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4273</v>
      </c>
      <c r="B4274" s="21" t="s">
        <v>5835</v>
      </c>
      <c r="C4274" s="30">
        <v>45965</v>
      </c>
      <c r="D4274" s="30">
        <v>45975</v>
      </c>
      <c r="E4274" s="47">
        <v>80.400000000000006</v>
      </c>
      <c r="F4274" s="47">
        <f t="shared" si="461"/>
        <v>7075.2000000000007</v>
      </c>
      <c r="G4274" s="48">
        <f t="shared" si="462"/>
        <v>7075.2000000000007</v>
      </c>
      <c r="H4274" s="21">
        <v>400214</v>
      </c>
      <c r="I4274" s="21" t="s">
        <v>5855</v>
      </c>
      <c r="J4274" s="21">
        <v>1</v>
      </c>
      <c r="K4274" s="21">
        <v>1</v>
      </c>
      <c r="L4274" s="21">
        <f t="shared" si="463"/>
        <v>0</v>
      </c>
      <c r="M4274" s="21" t="s">
        <v>5972</v>
      </c>
      <c r="N4274" s="30">
        <v>45976</v>
      </c>
      <c r="O4274" s="48">
        <v>12462</v>
      </c>
      <c r="P4274" s="21" t="s">
        <v>2046</v>
      </c>
      <c r="Q4274" s="21">
        <v>58158206610</v>
      </c>
      <c r="R4274" s="21" t="s">
        <v>5913</v>
      </c>
      <c r="S4274" s="3">
        <v>4</v>
      </c>
      <c r="T4274" s="37"/>
      <c r="U4274" s="21" t="s">
        <v>5872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65"/>
        <v>2</v>
      </c>
      <c r="Z4274" s="21" t="str">
        <f t="shared" si="466"/>
        <v>Saturday</v>
      </c>
      <c r="AA4274" s="21" t="str">
        <f t="shared" si="467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4274</v>
      </c>
      <c r="B4275" s="21" t="s">
        <v>5835</v>
      </c>
      <c r="C4275" s="30">
        <v>45965</v>
      </c>
      <c r="D4275" s="30">
        <v>45975</v>
      </c>
      <c r="E4275" s="47">
        <v>105.6</v>
      </c>
      <c r="F4275" s="47">
        <f t="shared" si="461"/>
        <v>9292.7999999999993</v>
      </c>
      <c r="G4275" s="48">
        <f t="shared" si="462"/>
        <v>9292.7999999999993</v>
      </c>
      <c r="H4275" s="21">
        <v>400230</v>
      </c>
      <c r="I4275" s="21" t="s">
        <v>4800</v>
      </c>
      <c r="J4275" s="21">
        <v>1</v>
      </c>
      <c r="K4275" s="21">
        <v>1</v>
      </c>
      <c r="L4275" s="21">
        <f t="shared" si="463"/>
        <v>0</v>
      </c>
      <c r="M4275" s="21" t="s">
        <v>5972</v>
      </c>
      <c r="N4275" s="30">
        <v>45976</v>
      </c>
      <c r="O4275" s="48">
        <v>16368</v>
      </c>
      <c r="P4275" s="21" t="s">
        <v>2046</v>
      </c>
      <c r="Q4275" s="21">
        <v>58158206610</v>
      </c>
      <c r="R4275" s="21" t="s">
        <v>5913</v>
      </c>
      <c r="S4275" s="3">
        <v>4</v>
      </c>
      <c r="T4275" s="37"/>
      <c r="U4275" s="21" t="s">
        <v>5872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65"/>
        <v>2</v>
      </c>
      <c r="Z4275" s="21" t="str">
        <f t="shared" si="466"/>
        <v>Saturday</v>
      </c>
      <c r="AA4275" s="21" t="str">
        <f t="shared" si="467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4275</v>
      </c>
      <c r="B4276" s="21" t="s">
        <v>5835</v>
      </c>
      <c r="C4276" s="30">
        <v>45965</v>
      </c>
      <c r="D4276" s="30">
        <v>45975</v>
      </c>
      <c r="E4276" s="47">
        <v>105.6</v>
      </c>
      <c r="F4276" s="47">
        <f t="shared" si="461"/>
        <v>9292.7999999999993</v>
      </c>
      <c r="G4276" s="48">
        <f t="shared" si="462"/>
        <v>9292.7999999999993</v>
      </c>
      <c r="H4276" s="21">
        <v>400232</v>
      </c>
      <c r="I4276" s="21" t="s">
        <v>4800</v>
      </c>
      <c r="J4276" s="21">
        <v>1</v>
      </c>
      <c r="K4276" s="21">
        <v>1</v>
      </c>
      <c r="L4276" s="21">
        <f t="shared" si="463"/>
        <v>0</v>
      </c>
      <c r="M4276" s="21" t="s">
        <v>5972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5913</v>
      </c>
      <c r="S4276" s="3">
        <v>4</v>
      </c>
      <c r="T4276" s="37"/>
      <c r="U4276" s="21" t="s">
        <v>5872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65"/>
        <v>2</v>
      </c>
      <c r="Z4276" s="21" t="str">
        <f t="shared" si="466"/>
        <v>Saturday</v>
      </c>
      <c r="AA4276" s="21" t="str">
        <f t="shared" si="467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4276</v>
      </c>
      <c r="B4277" s="21" t="s">
        <v>5835</v>
      </c>
      <c r="C4277" s="30">
        <v>45965</v>
      </c>
      <c r="D4277" s="30">
        <v>45975</v>
      </c>
      <c r="E4277" s="47">
        <v>123.6</v>
      </c>
      <c r="F4277" s="47">
        <f t="shared" si="461"/>
        <v>10876.8</v>
      </c>
      <c r="G4277" s="48">
        <f t="shared" si="462"/>
        <v>10876.8</v>
      </c>
      <c r="H4277" s="21">
        <v>400233</v>
      </c>
      <c r="I4277" s="21" t="s">
        <v>4800</v>
      </c>
      <c r="J4277" s="21">
        <v>1</v>
      </c>
      <c r="K4277" s="21">
        <v>1</v>
      </c>
      <c r="L4277" s="21">
        <f t="shared" si="463"/>
        <v>0</v>
      </c>
      <c r="M4277" s="21" t="s">
        <v>5972</v>
      </c>
      <c r="N4277" s="30">
        <v>45976</v>
      </c>
      <c r="O4277" s="48">
        <v>19158</v>
      </c>
      <c r="P4277" s="21" t="s">
        <v>2046</v>
      </c>
      <c r="Q4277" s="21">
        <v>58158206610</v>
      </c>
      <c r="R4277" s="21" t="s">
        <v>5913</v>
      </c>
      <c r="S4277" s="3">
        <v>4</v>
      </c>
      <c r="T4277" s="37"/>
      <c r="U4277" s="21" t="s">
        <v>5872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65"/>
        <v>2</v>
      </c>
      <c r="Z4277" s="21" t="str">
        <f t="shared" si="466"/>
        <v>Saturday</v>
      </c>
      <c r="AA4277" s="21" t="str">
        <f t="shared" si="467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4277</v>
      </c>
      <c r="B4278" s="21" t="s">
        <v>5835</v>
      </c>
      <c r="C4278" s="30">
        <v>45965</v>
      </c>
      <c r="D4278" s="30">
        <v>45975</v>
      </c>
      <c r="E4278" s="47">
        <v>105.6</v>
      </c>
      <c r="F4278" s="47">
        <f t="shared" si="461"/>
        <v>9292.7999999999993</v>
      </c>
      <c r="G4278" s="48">
        <f t="shared" si="462"/>
        <v>9292.7999999999993</v>
      </c>
      <c r="H4278" s="21">
        <v>400326</v>
      </c>
      <c r="I4278" s="21" t="s">
        <v>4801</v>
      </c>
      <c r="J4278" s="21">
        <v>1</v>
      </c>
      <c r="K4278" s="21">
        <v>1</v>
      </c>
      <c r="L4278" s="21">
        <f t="shared" si="463"/>
        <v>0</v>
      </c>
      <c r="M4278" s="21" t="s">
        <v>5972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5913</v>
      </c>
      <c r="S4278" s="3">
        <v>4</v>
      </c>
      <c r="T4278" s="37"/>
      <c r="U4278" s="21" t="s">
        <v>5872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65"/>
        <v>2</v>
      </c>
      <c r="Z4278" s="21" t="str">
        <f t="shared" si="466"/>
        <v>Saturday</v>
      </c>
      <c r="AA4278" s="21" t="str">
        <f t="shared" si="467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4278</v>
      </c>
      <c r="B4279" s="21" t="s">
        <v>5835</v>
      </c>
      <c r="C4279" s="30">
        <v>45965</v>
      </c>
      <c r="D4279" s="30">
        <v>45975</v>
      </c>
      <c r="E4279" s="47">
        <v>135.1</v>
      </c>
      <c r="F4279" s="47">
        <f t="shared" si="461"/>
        <v>11888.8</v>
      </c>
      <c r="G4279" s="48">
        <f t="shared" si="462"/>
        <v>11888.8</v>
      </c>
      <c r="H4279" s="21">
        <v>400345</v>
      </c>
      <c r="I4279" s="21" t="s">
        <v>4801</v>
      </c>
      <c r="J4279" s="21">
        <v>1</v>
      </c>
      <c r="K4279" s="21">
        <v>1</v>
      </c>
      <c r="L4279" s="21">
        <f t="shared" si="463"/>
        <v>0</v>
      </c>
      <c r="M4279" s="21" t="s">
        <v>5972</v>
      </c>
      <c r="N4279" s="30">
        <v>45976</v>
      </c>
      <c r="O4279" s="48">
        <v>17949</v>
      </c>
      <c r="P4279" s="21" t="s">
        <v>2046</v>
      </c>
      <c r="Q4279" s="21">
        <v>58158206610</v>
      </c>
      <c r="R4279" s="21" t="s">
        <v>5913</v>
      </c>
      <c r="S4279" s="3">
        <v>4</v>
      </c>
      <c r="T4279" s="37"/>
      <c r="U4279" s="21" t="s">
        <v>5872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65"/>
        <v>2</v>
      </c>
      <c r="Z4279" s="21" t="str">
        <f t="shared" si="466"/>
        <v>Saturday</v>
      </c>
      <c r="AA4279" s="21" t="str">
        <f t="shared" si="467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4279</v>
      </c>
      <c r="B4280" s="21" t="s">
        <v>5835</v>
      </c>
      <c r="C4280" s="30">
        <v>45965</v>
      </c>
      <c r="D4280" s="30">
        <v>45975</v>
      </c>
      <c r="E4280" s="47">
        <v>289.10000000000002</v>
      </c>
      <c r="F4280" s="47">
        <f t="shared" si="461"/>
        <v>25440.800000000003</v>
      </c>
      <c r="G4280" s="48">
        <f t="shared" si="462"/>
        <v>25440.800000000003</v>
      </c>
      <c r="H4280" s="21">
        <v>400350</v>
      </c>
      <c r="I4280" s="21" t="s">
        <v>4801</v>
      </c>
      <c r="J4280" s="21">
        <v>1</v>
      </c>
      <c r="K4280" s="21">
        <v>1</v>
      </c>
      <c r="L4280" s="21">
        <f t="shared" si="463"/>
        <v>0</v>
      </c>
      <c r="M4280" s="21" t="s">
        <v>5972</v>
      </c>
      <c r="N4280" s="30">
        <v>45976</v>
      </c>
      <c r="O4280" s="48">
        <v>38409</v>
      </c>
      <c r="P4280" s="21" t="s">
        <v>2046</v>
      </c>
      <c r="Q4280" s="21">
        <v>58158206610</v>
      </c>
      <c r="R4280" s="21" t="s">
        <v>5913</v>
      </c>
      <c r="S4280" s="3">
        <v>4</v>
      </c>
      <c r="T4280" s="37"/>
      <c r="U4280" s="21" t="s">
        <v>5872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65"/>
        <v>2</v>
      </c>
      <c r="Z4280" s="21" t="str">
        <f t="shared" si="466"/>
        <v>Saturday</v>
      </c>
      <c r="AA4280" s="21" t="str">
        <f t="shared" si="467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4280</v>
      </c>
      <c r="B4281" s="21" t="s">
        <v>5835</v>
      </c>
      <c r="C4281" s="30">
        <v>45965</v>
      </c>
      <c r="D4281" s="30">
        <v>45975</v>
      </c>
      <c r="E4281" s="47">
        <v>115.5</v>
      </c>
      <c r="F4281" s="47">
        <f t="shared" si="461"/>
        <v>10164</v>
      </c>
      <c r="G4281" s="48">
        <f t="shared" si="462"/>
        <v>10164</v>
      </c>
      <c r="H4281" s="21">
        <v>400639</v>
      </c>
      <c r="I4281" s="21" t="s">
        <v>4802</v>
      </c>
      <c r="J4281" s="21">
        <v>1</v>
      </c>
      <c r="K4281" s="21">
        <v>1</v>
      </c>
      <c r="L4281" s="21">
        <f t="shared" si="463"/>
        <v>0</v>
      </c>
      <c r="M4281" s="21" t="s">
        <v>5972</v>
      </c>
      <c r="N4281" s="30">
        <v>45976</v>
      </c>
      <c r="O4281" s="48">
        <v>15345</v>
      </c>
      <c r="P4281" s="21" t="s">
        <v>2046</v>
      </c>
      <c r="Q4281" s="21">
        <v>58158206610</v>
      </c>
      <c r="R4281" s="21" t="s">
        <v>5913</v>
      </c>
      <c r="S4281" s="3">
        <v>4</v>
      </c>
      <c r="T4281" s="37"/>
      <c r="U4281" s="21" t="s">
        <v>5872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65"/>
        <v>2</v>
      </c>
      <c r="Z4281" s="21" t="str">
        <f t="shared" si="466"/>
        <v>Saturday</v>
      </c>
      <c r="AA4281" s="21" t="str">
        <f t="shared" si="467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4281</v>
      </c>
      <c r="B4282" s="21" t="s">
        <v>5835</v>
      </c>
      <c r="C4282" s="30">
        <v>45965</v>
      </c>
      <c r="D4282" s="30">
        <v>45975</v>
      </c>
      <c r="E4282" s="47">
        <v>189</v>
      </c>
      <c r="F4282" s="47">
        <f t="shared" si="461"/>
        <v>16632</v>
      </c>
      <c r="G4282" s="48">
        <f t="shared" si="462"/>
        <v>16632</v>
      </c>
      <c r="H4282" s="21">
        <v>400651</v>
      </c>
      <c r="I4282" s="21" t="s">
        <v>4802</v>
      </c>
      <c r="J4282" s="21">
        <v>1</v>
      </c>
      <c r="K4282" s="21">
        <v>1</v>
      </c>
      <c r="L4282" s="21">
        <f t="shared" si="463"/>
        <v>0</v>
      </c>
      <c r="M4282" s="21" t="s">
        <v>5972</v>
      </c>
      <c r="N4282" s="30">
        <v>45976</v>
      </c>
      <c r="O4282" s="48">
        <v>25110</v>
      </c>
      <c r="P4282" s="21" t="s">
        <v>2046</v>
      </c>
      <c r="Q4282" s="21">
        <v>58158206610</v>
      </c>
      <c r="R4282" s="21" t="s">
        <v>5913</v>
      </c>
      <c r="S4282" s="3">
        <v>4</v>
      </c>
      <c r="T4282" s="37"/>
      <c r="U4282" s="21" t="s">
        <v>5872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65"/>
        <v>2</v>
      </c>
      <c r="Z4282" s="21" t="str">
        <f t="shared" si="466"/>
        <v>Saturday</v>
      </c>
      <c r="AA4282" s="21" t="str">
        <f t="shared" si="467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4282</v>
      </c>
      <c r="B4283" s="21" t="s">
        <v>5835</v>
      </c>
      <c r="C4283" s="30">
        <v>45965</v>
      </c>
      <c r="D4283" s="30">
        <v>45975</v>
      </c>
      <c r="E4283" s="47">
        <v>64.2</v>
      </c>
      <c r="F4283" s="47">
        <f t="shared" si="461"/>
        <v>5649.6</v>
      </c>
      <c r="G4283" s="48">
        <f t="shared" si="462"/>
        <v>5649.6</v>
      </c>
      <c r="H4283" s="21">
        <v>401209</v>
      </c>
      <c r="I4283" s="21" t="s">
        <v>4801</v>
      </c>
      <c r="J4283" s="21">
        <v>1</v>
      </c>
      <c r="K4283" s="21">
        <v>1</v>
      </c>
      <c r="L4283" s="21">
        <f t="shared" si="463"/>
        <v>0</v>
      </c>
      <c r="M4283" s="21" t="s">
        <v>5976</v>
      </c>
      <c r="N4283" s="30">
        <v>45976</v>
      </c>
      <c r="O4283" s="48">
        <v>9951</v>
      </c>
      <c r="P4283" s="21" t="s">
        <v>2048</v>
      </c>
      <c r="Q4283" s="21">
        <v>58158193041</v>
      </c>
      <c r="R4283" s="21" t="s">
        <v>5913</v>
      </c>
      <c r="S4283" s="3">
        <v>4</v>
      </c>
      <c r="T4283" s="37"/>
      <c r="U4283" s="21" t="s">
        <v>5872</v>
      </c>
      <c r="V4283" s="21" t="str">
        <f>VLOOKUP(P4283,'Customer List'!B:C,2,)</f>
        <v>Hyderabad</v>
      </c>
      <c r="W4283" s="38"/>
      <c r="X4283" s="30">
        <v>45979</v>
      </c>
      <c r="Y4283" s="21">
        <f t="shared" si="465"/>
        <v>3</v>
      </c>
      <c r="Z4283" s="21" t="str">
        <f t="shared" si="466"/>
        <v>Saturday</v>
      </c>
      <c r="AA4283" s="21" t="str">
        <f t="shared" si="467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4283</v>
      </c>
      <c r="B4284" s="21" t="s">
        <v>5835</v>
      </c>
      <c r="C4284" s="30">
        <v>45965</v>
      </c>
      <c r="D4284" s="30">
        <v>45975</v>
      </c>
      <c r="E4284" s="47">
        <v>53.4</v>
      </c>
      <c r="F4284" s="47">
        <f t="shared" si="461"/>
        <v>4699.2</v>
      </c>
      <c r="G4284" s="48">
        <f t="shared" si="462"/>
        <v>23496</v>
      </c>
      <c r="H4284" s="21">
        <v>420201</v>
      </c>
      <c r="I4284" s="21" t="s">
        <v>1605</v>
      </c>
      <c r="J4284" s="21">
        <v>5</v>
      </c>
      <c r="K4284" s="21">
        <v>5</v>
      </c>
      <c r="L4284" s="21">
        <f t="shared" si="463"/>
        <v>0</v>
      </c>
      <c r="M4284" s="21" t="s">
        <v>5982</v>
      </c>
      <c r="N4284" s="30">
        <v>45976</v>
      </c>
      <c r="O4284" s="48">
        <v>48282</v>
      </c>
      <c r="P4284" s="21" t="s">
        <v>886</v>
      </c>
      <c r="Q4284" s="21">
        <v>58158192105</v>
      </c>
      <c r="R4284" s="21" t="s">
        <v>5913</v>
      </c>
      <c r="S4284" s="3">
        <v>4</v>
      </c>
      <c r="T4284" s="37"/>
      <c r="U4284" s="21" t="s">
        <v>5872</v>
      </c>
      <c r="V4284" s="21" t="str">
        <f>VLOOKUP(P4284,'Customer List'!B:C,2,)</f>
        <v>Karnataka</v>
      </c>
      <c r="W4284" s="38"/>
      <c r="X4284" s="30">
        <v>45978</v>
      </c>
      <c r="Y4284" s="21">
        <f t="shared" si="465"/>
        <v>2</v>
      </c>
      <c r="Z4284" s="21" t="str">
        <f t="shared" si="466"/>
        <v>Saturday</v>
      </c>
      <c r="AA4284" s="21" t="str">
        <f t="shared" si="467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4284</v>
      </c>
      <c r="B4285" s="21" t="s">
        <v>5835</v>
      </c>
      <c r="C4285" s="30">
        <v>45965</v>
      </c>
      <c r="D4285" s="30">
        <v>45975</v>
      </c>
      <c r="E4285" s="47">
        <v>39</v>
      </c>
      <c r="F4285" s="47">
        <f t="shared" si="461"/>
        <v>3432</v>
      </c>
      <c r="G4285" s="48">
        <f t="shared" si="462"/>
        <v>3432</v>
      </c>
      <c r="H4285" s="21">
        <v>420301</v>
      </c>
      <c r="I4285" s="21" t="s">
        <v>2883</v>
      </c>
      <c r="J4285" s="21">
        <v>1</v>
      </c>
      <c r="K4285" s="21">
        <v>1</v>
      </c>
      <c r="L4285" s="21">
        <f t="shared" si="463"/>
        <v>0</v>
      </c>
      <c r="M4285" s="21" t="s">
        <v>5935</v>
      </c>
      <c r="N4285" s="30">
        <v>45979</v>
      </c>
      <c r="O4285" s="48">
        <v>6240</v>
      </c>
      <c r="P4285" s="21" t="s">
        <v>208</v>
      </c>
      <c r="Q4285" s="21" t="s">
        <v>1127</v>
      </c>
      <c r="R4285" s="21" t="s">
        <v>1127</v>
      </c>
      <c r="S4285" s="3">
        <v>4</v>
      </c>
      <c r="T4285" s="37"/>
      <c r="U4285" s="21" t="s">
        <v>5872</v>
      </c>
      <c r="V4285" s="21" t="str">
        <f>VLOOKUP(P4285,'Customer List'!B:C,2,)</f>
        <v>Delhi</v>
      </c>
      <c r="W4285" s="38"/>
      <c r="X4285" s="30">
        <f t="shared" ref="X4285" si="477">IF(OR(R4285 = "PRIYANKA MADAM", R4285 = "DEEPAK", R4285 = "PORTER"),N4285,"")</f>
        <v>45979</v>
      </c>
      <c r="Y4285" s="21">
        <f t="shared" si="465"/>
        <v>0</v>
      </c>
      <c r="Z4285" s="21" t="str">
        <f t="shared" si="466"/>
        <v>Tuesday</v>
      </c>
      <c r="AA4285" s="21" t="str">
        <f t="shared" si="467"/>
        <v>Tuesday</v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x14ac:dyDescent="0.25">
      <c r="A4286" s="21">
        <v>4285</v>
      </c>
      <c r="B4286" s="21" t="s">
        <v>5835</v>
      </c>
      <c r="C4286" s="30">
        <v>45965</v>
      </c>
      <c r="D4286" s="30">
        <v>45975</v>
      </c>
      <c r="E4286" s="47">
        <v>18</v>
      </c>
      <c r="F4286" s="47">
        <f t="shared" si="461"/>
        <v>1584</v>
      </c>
      <c r="G4286" s="48">
        <f t="shared" si="462"/>
        <v>1584</v>
      </c>
      <c r="H4286" s="21">
        <v>420403</v>
      </c>
      <c r="I4286" s="21" t="s">
        <v>14</v>
      </c>
      <c r="J4286" s="21">
        <v>1</v>
      </c>
      <c r="K4286" s="21">
        <v>1</v>
      </c>
      <c r="L4286" s="21">
        <f t="shared" si="463"/>
        <v>0</v>
      </c>
      <c r="M4286" s="21" t="s">
        <v>5957</v>
      </c>
      <c r="N4286" s="30">
        <v>45978</v>
      </c>
      <c r="O4286" s="48">
        <v>3255</v>
      </c>
      <c r="P4286" s="21" t="s">
        <v>2170</v>
      </c>
      <c r="Q4286" s="21">
        <v>58158258476</v>
      </c>
      <c r="R4286" s="21" t="s">
        <v>5913</v>
      </c>
      <c r="S4286" s="3">
        <v>4</v>
      </c>
      <c r="T4286" s="37"/>
      <c r="U4286" s="21" t="s">
        <v>5872</v>
      </c>
      <c r="V4286" s="21" t="str">
        <f>VLOOKUP(P4286,'Customer List'!B:C,2,)</f>
        <v>Gujrat</v>
      </c>
      <c r="W4286" s="38"/>
      <c r="X4286" s="30">
        <v>45981</v>
      </c>
      <c r="Y4286" s="21">
        <f t="shared" si="465"/>
        <v>3</v>
      </c>
      <c r="Z4286" s="21" t="str">
        <f t="shared" si="466"/>
        <v>Monday</v>
      </c>
      <c r="AA4286" s="21" t="str">
        <f t="shared" si="467"/>
        <v>Thursday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4286</v>
      </c>
      <c r="B4287" s="21" t="s">
        <v>5835</v>
      </c>
      <c r="C4287" s="30">
        <v>45965</v>
      </c>
      <c r="D4287" s="30">
        <v>45975</v>
      </c>
      <c r="E4287" s="47">
        <v>53.4</v>
      </c>
      <c r="F4287" s="47">
        <f t="shared" si="461"/>
        <v>4699.2</v>
      </c>
      <c r="G4287" s="48">
        <f t="shared" si="462"/>
        <v>4699.2</v>
      </c>
      <c r="H4287" s="21">
        <v>423101</v>
      </c>
      <c r="I4287" s="21" t="s">
        <v>1265</v>
      </c>
      <c r="J4287" s="21">
        <v>1</v>
      </c>
      <c r="K4287" s="21">
        <v>1</v>
      </c>
      <c r="L4287" s="21">
        <f t="shared" si="463"/>
        <v>0</v>
      </c>
      <c r="M4287" s="21" t="s">
        <v>5994</v>
      </c>
      <c r="N4287" s="30">
        <v>45976</v>
      </c>
      <c r="O4287" s="48">
        <v>6760.44</v>
      </c>
      <c r="P4287" s="21" t="s">
        <v>276</v>
      </c>
      <c r="Q4287" s="21">
        <v>58158193520</v>
      </c>
      <c r="R4287" s="21" t="s">
        <v>5913</v>
      </c>
      <c r="S4287" s="3">
        <v>-20</v>
      </c>
      <c r="T4287" s="37"/>
      <c r="U4287" s="21" t="s">
        <v>5872</v>
      </c>
      <c r="V4287" s="21" t="str">
        <f>VLOOKUP(P4287,'Customer List'!B:C,2,)</f>
        <v>Pune</v>
      </c>
      <c r="W4287" s="38"/>
      <c r="X4287" s="30">
        <v>45979</v>
      </c>
      <c r="Y4287" s="21">
        <f t="shared" si="465"/>
        <v>3</v>
      </c>
      <c r="Z4287" s="21" t="str">
        <f t="shared" si="466"/>
        <v>Saturday</v>
      </c>
      <c r="AA4287" s="21" t="str">
        <f t="shared" si="467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4287</v>
      </c>
      <c r="B4288" s="21" t="s">
        <v>5835</v>
      </c>
      <c r="C4288" s="30">
        <v>45965</v>
      </c>
      <c r="D4288" s="30">
        <v>45975</v>
      </c>
      <c r="E4288" s="47">
        <v>201</v>
      </c>
      <c r="F4288" s="47">
        <f t="shared" si="461"/>
        <v>17688</v>
      </c>
      <c r="G4288" s="48">
        <f t="shared" si="462"/>
        <v>53064</v>
      </c>
      <c r="H4288" s="21">
        <v>423106</v>
      </c>
      <c r="I4288" s="21" t="s">
        <v>19</v>
      </c>
      <c r="J4288" s="21">
        <v>3</v>
      </c>
      <c r="K4288" s="21">
        <v>3</v>
      </c>
      <c r="L4288" s="21">
        <f t="shared" si="463"/>
        <v>0</v>
      </c>
      <c r="M4288" s="21" t="s">
        <v>6119</v>
      </c>
      <c r="N4288" s="30">
        <v>45986</v>
      </c>
      <c r="O4288" s="48">
        <v>85927.5</v>
      </c>
      <c r="P4288" s="21" t="s">
        <v>42</v>
      </c>
      <c r="Q4288" s="21" t="s">
        <v>5960</v>
      </c>
      <c r="R4288" s="21" t="s">
        <v>6092</v>
      </c>
      <c r="S4288" s="3">
        <v>-20</v>
      </c>
      <c r="T4288" s="37"/>
      <c r="U4288" s="21" t="s">
        <v>5872</v>
      </c>
      <c r="V4288" s="21" t="str">
        <f>VLOOKUP(P4288,'Customer List'!B:C,2,)</f>
        <v>Faridabad</v>
      </c>
      <c r="W4288" s="38"/>
      <c r="X4288" s="30">
        <f t="shared" ref="X4288" si="478">IF(OR(R4288 = "PRIYANKA MADAM", R4288 = "DEEPAK", R4288 = "PORTER"),N4288,"")</f>
        <v>45986</v>
      </c>
      <c r="Y4288" s="21">
        <f t="shared" si="465"/>
        <v>0</v>
      </c>
      <c r="Z4288" s="21" t="str">
        <f t="shared" si="466"/>
        <v>Tuesday</v>
      </c>
      <c r="AA4288" s="21" t="str">
        <f t="shared" si="467"/>
        <v>Tuesday</v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4288</v>
      </c>
      <c r="B4289" s="21" t="s">
        <v>5835</v>
      </c>
      <c r="C4289" s="30">
        <v>45965</v>
      </c>
      <c r="D4289" s="30">
        <v>45975</v>
      </c>
      <c r="E4289" s="47">
        <v>99</v>
      </c>
      <c r="F4289" s="47">
        <f t="shared" si="461"/>
        <v>8712</v>
      </c>
      <c r="G4289" s="48">
        <f t="shared" si="462"/>
        <v>8712</v>
      </c>
      <c r="H4289" s="21">
        <v>424401</v>
      </c>
      <c r="I4289" s="21" t="s">
        <v>1342</v>
      </c>
      <c r="J4289" s="21">
        <v>1</v>
      </c>
      <c r="K4289" s="21">
        <v>1</v>
      </c>
      <c r="L4289" s="21">
        <f t="shared" si="463"/>
        <v>0</v>
      </c>
      <c r="M4289" s="21" t="s">
        <v>5994</v>
      </c>
      <c r="N4289" s="30">
        <v>45976</v>
      </c>
      <c r="O4289" s="48">
        <v>12533.4</v>
      </c>
      <c r="P4289" s="21" t="s">
        <v>276</v>
      </c>
      <c r="Q4289" s="21">
        <v>58158193520</v>
      </c>
      <c r="R4289" s="21" t="s">
        <v>5913</v>
      </c>
      <c r="S4289" s="3">
        <v>4</v>
      </c>
      <c r="T4289" s="37"/>
      <c r="U4289" s="21" t="s">
        <v>5872</v>
      </c>
      <c r="V4289" s="21" t="str">
        <f>VLOOKUP(P4289,'Customer List'!B:C,2,)</f>
        <v>Pune</v>
      </c>
      <c r="W4289" s="38"/>
      <c r="X4289" s="30">
        <v>45979</v>
      </c>
      <c r="Y4289" s="21">
        <f t="shared" si="465"/>
        <v>3</v>
      </c>
      <c r="Z4289" s="21" t="str">
        <f t="shared" si="466"/>
        <v>Saturday</v>
      </c>
      <c r="AA4289" s="21" t="str">
        <f t="shared" si="467"/>
        <v>Tuesday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x14ac:dyDescent="0.25">
      <c r="A4290" s="21">
        <v>4289</v>
      </c>
      <c r="B4290" s="21" t="s">
        <v>5835</v>
      </c>
      <c r="C4290" s="30">
        <v>45965</v>
      </c>
      <c r="D4290" s="30">
        <v>45975</v>
      </c>
      <c r="E4290" s="47">
        <v>99</v>
      </c>
      <c r="F4290" s="47">
        <f t="shared" si="461"/>
        <v>8712</v>
      </c>
      <c r="G4290" s="48">
        <f t="shared" si="462"/>
        <v>8712</v>
      </c>
      <c r="H4290" s="21">
        <v>424401</v>
      </c>
      <c r="I4290" s="21" t="s">
        <v>1342</v>
      </c>
      <c r="J4290" s="21">
        <v>1</v>
      </c>
      <c r="K4290" s="21">
        <v>1</v>
      </c>
      <c r="L4290" s="21">
        <f t="shared" si="463"/>
        <v>0</v>
      </c>
      <c r="M4290" s="21" t="s">
        <v>6121</v>
      </c>
      <c r="N4290" s="30">
        <v>45986</v>
      </c>
      <c r="O4290" s="48">
        <v>0</v>
      </c>
      <c r="P4290" s="21" t="s">
        <v>42</v>
      </c>
      <c r="Q4290" s="21" t="s">
        <v>5960</v>
      </c>
      <c r="R4290" s="21" t="s">
        <v>637</v>
      </c>
      <c r="S4290" s="3">
        <v>4</v>
      </c>
      <c r="T4290" s="37" t="s">
        <v>609</v>
      </c>
      <c r="U4290" s="21" t="s">
        <v>5872</v>
      </c>
      <c r="V4290" s="21" t="str">
        <f>VLOOKUP(P4290,'Customer List'!B:C,2,)</f>
        <v>Faridabad</v>
      </c>
      <c r="W4290" s="38"/>
      <c r="X4290" s="30">
        <f t="shared" ref="X4290" si="479">IF(OR(R4290 = "PRIYANKA MADAM", R4290 = "DEEPAK", R4290 = "PORTER"),N4290,"")</f>
        <v>45986</v>
      </c>
      <c r="Y4290" s="21">
        <f t="shared" si="465"/>
        <v>0</v>
      </c>
      <c r="Z4290" s="21" t="str">
        <f t="shared" si="466"/>
        <v>Tuesday</v>
      </c>
      <c r="AA4290" s="21" t="str">
        <f t="shared" si="467"/>
        <v>Tuesday</v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v>4290</v>
      </c>
      <c r="B4291" s="21" t="s">
        <v>5835</v>
      </c>
      <c r="C4291" s="30">
        <v>45965</v>
      </c>
      <c r="D4291" s="30">
        <v>45975</v>
      </c>
      <c r="E4291" s="47">
        <v>141</v>
      </c>
      <c r="F4291" s="47">
        <f t="shared" si="461"/>
        <v>12408</v>
      </c>
      <c r="G4291" s="48">
        <f t="shared" si="462"/>
        <v>12408</v>
      </c>
      <c r="H4291" s="21">
        <v>424602</v>
      </c>
      <c r="I4291" s="21" t="s">
        <v>1240</v>
      </c>
      <c r="J4291" s="21">
        <v>1</v>
      </c>
      <c r="K4291" s="21">
        <v>1</v>
      </c>
      <c r="L4291" s="21">
        <f t="shared" si="463"/>
        <v>0</v>
      </c>
      <c r="M4291" s="21" t="s">
        <v>5994</v>
      </c>
      <c r="N4291" s="30">
        <v>45976</v>
      </c>
      <c r="O4291" s="48">
        <v>17850.599999999999</v>
      </c>
      <c r="P4291" s="21" t="s">
        <v>276</v>
      </c>
      <c r="Q4291" s="21">
        <v>58158193520</v>
      </c>
      <c r="R4291" s="21" t="s">
        <v>5913</v>
      </c>
      <c r="S4291" s="3">
        <v>4</v>
      </c>
      <c r="T4291" s="37"/>
      <c r="U4291" s="21" t="s">
        <v>5872</v>
      </c>
      <c r="V4291" s="21" t="str">
        <f>VLOOKUP(P4291,'Customer List'!B:C,2,)</f>
        <v>Pune</v>
      </c>
      <c r="W4291" s="38"/>
      <c r="X4291" s="30">
        <v>45979</v>
      </c>
      <c r="Y4291" s="21">
        <f t="shared" si="465"/>
        <v>3</v>
      </c>
      <c r="Z4291" s="21" t="str">
        <f t="shared" si="466"/>
        <v>Saturday</v>
      </c>
      <c r="AA4291" s="21" t="str">
        <f t="shared" si="467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x14ac:dyDescent="0.25">
      <c r="A4292" s="21">
        <v>4291</v>
      </c>
      <c r="B4292" s="21" t="s">
        <v>5835</v>
      </c>
      <c r="C4292" s="30">
        <v>45965</v>
      </c>
      <c r="D4292" s="30">
        <v>45975</v>
      </c>
      <c r="E4292" s="47">
        <v>141</v>
      </c>
      <c r="F4292" s="47">
        <f t="shared" ref="F4292:F4355" si="480">IF(AB4292="DOLLAR",E4292*88,E4292)</f>
        <v>12408</v>
      </c>
      <c r="G4292" s="48">
        <f t="shared" ref="G4292:G4355" si="481">F4292*J4292</f>
        <v>12408</v>
      </c>
      <c r="H4292" s="21">
        <v>424602</v>
      </c>
      <c r="I4292" s="21" t="s">
        <v>1240</v>
      </c>
      <c r="J4292" s="21">
        <v>1</v>
      </c>
      <c r="K4292" s="21">
        <v>1</v>
      </c>
      <c r="L4292" s="21">
        <f t="shared" ref="L4292:L4355" si="482">J4292-K4292</f>
        <v>0</v>
      </c>
      <c r="M4292" s="21" t="s">
        <v>6244</v>
      </c>
      <c r="N4292" s="30">
        <v>45985</v>
      </c>
      <c r="O4292" s="48">
        <v>34603.75</v>
      </c>
      <c r="P4292" s="21" t="s">
        <v>30</v>
      </c>
      <c r="Q4292" s="21" t="s">
        <v>5960</v>
      </c>
      <c r="R4292" s="21" t="s">
        <v>847</v>
      </c>
      <c r="S4292" s="3">
        <v>4</v>
      </c>
      <c r="T4292" s="37"/>
      <c r="U4292" s="21" t="s">
        <v>5872</v>
      </c>
      <c r="V4292" s="21" t="str">
        <f>VLOOKUP(P4292,'Customer List'!B:C,2,)</f>
        <v>Delhi</v>
      </c>
      <c r="W4292" s="38"/>
      <c r="X4292" s="30">
        <f t="shared" ref="X4292:X4298" si="483">IF(OR(R4292 = "PRIYANKA MADAM", R4292 = "DEEPAK", R4292 = "PORTER"),N4292,"")</f>
        <v>45985</v>
      </c>
      <c r="Y4292" s="21">
        <f t="shared" ref="Y4292:Y4355" si="484">IF(X4292="", "", X4292-N4292)</f>
        <v>0</v>
      </c>
      <c r="Z4292" s="21" t="str">
        <f t="shared" ref="Z4292:Z4355" si="485">IF(N4292="", "", TEXT(N4292, "dddd"))</f>
        <v>Monday</v>
      </c>
      <c r="AA4292" s="21" t="str">
        <f t="shared" ref="AA4292:AA4355" si="486">IF(X4292="", "", TEXT(X4292, "dddd"))</f>
        <v>Monday</v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4292</v>
      </c>
      <c r="B4293" s="21" t="s">
        <v>5835</v>
      </c>
      <c r="C4293" s="30">
        <v>45965</v>
      </c>
      <c r="D4293" s="30">
        <v>45975</v>
      </c>
      <c r="E4293" s="47">
        <v>95.4</v>
      </c>
      <c r="F4293" s="47">
        <f t="shared" si="480"/>
        <v>8395.2000000000007</v>
      </c>
      <c r="G4293" s="48">
        <f t="shared" si="481"/>
        <v>8395.2000000000007</v>
      </c>
      <c r="H4293" s="21">
        <v>425401</v>
      </c>
      <c r="I4293" s="21" t="s">
        <v>3037</v>
      </c>
      <c r="J4293" s="21">
        <v>1</v>
      </c>
      <c r="K4293" s="21">
        <v>1</v>
      </c>
      <c r="L4293" s="21">
        <f t="shared" si="482"/>
        <v>0</v>
      </c>
      <c r="M4293" s="21" t="s">
        <v>6121</v>
      </c>
      <c r="N4293" s="30">
        <v>45986</v>
      </c>
      <c r="O4293" s="48">
        <v>0</v>
      </c>
      <c r="P4293" s="21" t="s">
        <v>42</v>
      </c>
      <c r="Q4293" s="21" t="s">
        <v>5960</v>
      </c>
      <c r="R4293" s="21" t="s">
        <v>637</v>
      </c>
      <c r="S4293" s="3">
        <v>4</v>
      </c>
      <c r="T4293" s="37" t="s">
        <v>609</v>
      </c>
      <c r="U4293" s="21" t="s">
        <v>5872</v>
      </c>
      <c r="V4293" s="21" t="str">
        <f>VLOOKUP(P4293,'Customer List'!B:C,2,)</f>
        <v>Faridabad</v>
      </c>
      <c r="W4293" s="38"/>
      <c r="X4293" s="30">
        <f t="shared" si="483"/>
        <v>45986</v>
      </c>
      <c r="Y4293" s="21">
        <f t="shared" si="484"/>
        <v>0</v>
      </c>
      <c r="Z4293" s="21" t="str">
        <f t="shared" si="485"/>
        <v>Tuesday</v>
      </c>
      <c r="AA4293" s="21" t="str">
        <f t="shared" si="486"/>
        <v>Tuesday</v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4293</v>
      </c>
      <c r="B4294" s="21" t="s">
        <v>5835</v>
      </c>
      <c r="C4294" s="30">
        <v>45965</v>
      </c>
      <c r="D4294" s="30">
        <v>45975</v>
      </c>
      <c r="E4294" s="47">
        <v>49.8</v>
      </c>
      <c r="F4294" s="47">
        <f t="shared" si="480"/>
        <v>4382.3999999999996</v>
      </c>
      <c r="G4294" s="48">
        <f t="shared" si="481"/>
        <v>4382.3999999999996</v>
      </c>
      <c r="H4294" s="21">
        <v>503807</v>
      </c>
      <c r="I4294" s="21" t="s">
        <v>4824</v>
      </c>
      <c r="J4294" s="21">
        <v>1</v>
      </c>
      <c r="K4294" s="21">
        <v>1</v>
      </c>
      <c r="L4294" s="21">
        <f t="shared" si="482"/>
        <v>0</v>
      </c>
      <c r="M4294" s="21" t="s">
        <v>6119</v>
      </c>
      <c r="N4294" s="30">
        <v>45986</v>
      </c>
      <c r="O4294" s="48">
        <v>7096.5</v>
      </c>
      <c r="P4294" s="21" t="s">
        <v>42</v>
      </c>
      <c r="Q4294" s="21" t="s">
        <v>5960</v>
      </c>
      <c r="R4294" s="21" t="s">
        <v>6092</v>
      </c>
      <c r="S4294" s="3">
        <v>4</v>
      </c>
      <c r="T4294" s="37"/>
      <c r="U4294" s="21" t="s">
        <v>5872</v>
      </c>
      <c r="V4294" s="21" t="str">
        <f>VLOOKUP(P4294,'Customer List'!B:C,2,)</f>
        <v>Faridabad</v>
      </c>
      <c r="W4294" s="38"/>
      <c r="X4294" s="30">
        <f t="shared" si="483"/>
        <v>45986</v>
      </c>
      <c r="Y4294" s="21">
        <f t="shared" si="484"/>
        <v>0</v>
      </c>
      <c r="Z4294" s="21" t="str">
        <f t="shared" si="485"/>
        <v>Tuesday</v>
      </c>
      <c r="AA4294" s="21" t="str">
        <f t="shared" si="486"/>
        <v>Tuesday</v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4294</v>
      </c>
      <c r="B4295" s="21" t="s">
        <v>5835</v>
      </c>
      <c r="C4295" s="30">
        <v>45965</v>
      </c>
      <c r="D4295" s="30">
        <v>45975</v>
      </c>
      <c r="E4295" s="47">
        <v>200.2</v>
      </c>
      <c r="F4295" s="47">
        <f t="shared" si="480"/>
        <v>17617.599999999999</v>
      </c>
      <c r="G4295" s="48">
        <f t="shared" si="481"/>
        <v>17617.599999999999</v>
      </c>
      <c r="H4295" s="21">
        <v>503833</v>
      </c>
      <c r="I4295" s="21" t="s">
        <v>4824</v>
      </c>
      <c r="J4295" s="21">
        <v>1</v>
      </c>
      <c r="K4295" s="21">
        <v>1</v>
      </c>
      <c r="L4295" s="21">
        <f t="shared" si="482"/>
        <v>0</v>
      </c>
      <c r="M4295" s="21" t="s">
        <v>6124</v>
      </c>
      <c r="N4295" s="30">
        <v>45987</v>
      </c>
      <c r="O4295" s="48">
        <v>39897</v>
      </c>
      <c r="P4295" s="21" t="s">
        <v>625</v>
      </c>
      <c r="Q4295" s="21"/>
      <c r="R4295" s="21"/>
      <c r="S4295" s="3">
        <v>4</v>
      </c>
      <c r="T4295" s="37"/>
      <c r="U4295" s="21" t="s">
        <v>5872</v>
      </c>
      <c r="V4295" s="21" t="str">
        <f>VLOOKUP(P4295,'Customer List'!B:C,2,)</f>
        <v>Delhi</v>
      </c>
      <c r="W4295" s="38"/>
      <c r="X4295" s="30" t="str">
        <f t="shared" si="483"/>
        <v/>
      </c>
      <c r="Y4295" s="21" t="str">
        <f t="shared" si="484"/>
        <v/>
      </c>
      <c r="Z4295" s="21" t="str">
        <f t="shared" si="485"/>
        <v>Wednesday</v>
      </c>
      <c r="AA4295" s="21" t="str">
        <f t="shared" si="486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4295</v>
      </c>
      <c r="B4296" s="21" t="s">
        <v>5835</v>
      </c>
      <c r="C4296" s="30">
        <v>45965</v>
      </c>
      <c r="D4296" s="30">
        <v>45975</v>
      </c>
      <c r="E4296" s="47">
        <v>198.1</v>
      </c>
      <c r="F4296" s="47">
        <f t="shared" si="480"/>
        <v>17432.8</v>
      </c>
      <c r="G4296" s="48">
        <f t="shared" si="481"/>
        <v>17432.8</v>
      </c>
      <c r="H4296" s="21">
        <v>505838</v>
      </c>
      <c r="I4296" s="21" t="s">
        <v>4825</v>
      </c>
      <c r="J4296" s="21">
        <v>1</v>
      </c>
      <c r="K4296" s="21">
        <v>1</v>
      </c>
      <c r="L4296" s="21">
        <f t="shared" si="482"/>
        <v>0</v>
      </c>
      <c r="M4296" s="21" t="s">
        <v>6119</v>
      </c>
      <c r="N4296" s="30">
        <v>45986</v>
      </c>
      <c r="O4296" s="48">
        <v>24196.5</v>
      </c>
      <c r="P4296" s="21" t="s">
        <v>42</v>
      </c>
      <c r="Q4296" s="21" t="s">
        <v>5960</v>
      </c>
      <c r="R4296" s="21" t="s">
        <v>6092</v>
      </c>
      <c r="S4296" s="3">
        <v>4</v>
      </c>
      <c r="T4296" s="37"/>
      <c r="U4296" s="21" t="s">
        <v>5872</v>
      </c>
      <c r="V4296" s="21" t="str">
        <f>VLOOKUP(P4296,'Customer List'!B:C,2,)</f>
        <v>Faridabad</v>
      </c>
      <c r="W4296" s="38"/>
      <c r="X4296" s="30">
        <f t="shared" si="483"/>
        <v>45986</v>
      </c>
      <c r="Y4296" s="21">
        <f t="shared" si="484"/>
        <v>0</v>
      </c>
      <c r="Z4296" s="21" t="str">
        <f t="shared" si="485"/>
        <v>Tuesday</v>
      </c>
      <c r="AA4296" s="21" t="str">
        <f t="shared" si="486"/>
        <v>Tuesday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4296</v>
      </c>
      <c r="B4297" s="21" t="s">
        <v>5835</v>
      </c>
      <c r="C4297" s="30">
        <v>45965</v>
      </c>
      <c r="D4297" s="30">
        <v>45975</v>
      </c>
      <c r="E4297" s="47">
        <v>83.4</v>
      </c>
      <c r="F4297" s="47">
        <f t="shared" si="480"/>
        <v>7339.2000000000007</v>
      </c>
      <c r="G4297" s="48">
        <f t="shared" si="481"/>
        <v>7339.2000000000007</v>
      </c>
      <c r="H4297" s="21">
        <v>505845</v>
      </c>
      <c r="I4297" s="21" t="s">
        <v>4825</v>
      </c>
      <c r="J4297" s="21">
        <v>1</v>
      </c>
      <c r="K4297" s="21">
        <v>1</v>
      </c>
      <c r="L4297" s="21">
        <f t="shared" si="482"/>
        <v>0</v>
      </c>
      <c r="M4297" s="21" t="s">
        <v>6119</v>
      </c>
      <c r="N4297" s="30">
        <v>45986</v>
      </c>
      <c r="O4297" s="48">
        <v>11884.5</v>
      </c>
      <c r="P4297" s="21" t="s">
        <v>42</v>
      </c>
      <c r="Q4297" s="21" t="s">
        <v>5960</v>
      </c>
      <c r="R4297" s="21" t="s">
        <v>6092</v>
      </c>
      <c r="S4297" s="3">
        <v>4</v>
      </c>
      <c r="T4297" s="37"/>
      <c r="U4297" s="21" t="s">
        <v>5872</v>
      </c>
      <c r="V4297" s="21" t="str">
        <f>VLOOKUP(P4297,'Customer List'!B:C,2,)</f>
        <v>Faridabad</v>
      </c>
      <c r="W4297" s="38"/>
      <c r="X4297" s="30">
        <f t="shared" si="483"/>
        <v>45986</v>
      </c>
      <c r="Y4297" s="21">
        <f t="shared" si="484"/>
        <v>0</v>
      </c>
      <c r="Z4297" s="21" t="str">
        <f t="shared" si="485"/>
        <v>Tuesday</v>
      </c>
      <c r="AA4297" s="21" t="str">
        <f t="shared" si="486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4297</v>
      </c>
      <c r="B4298" s="21" t="s">
        <v>5835</v>
      </c>
      <c r="C4298" s="30">
        <v>45965</v>
      </c>
      <c r="D4298" s="30">
        <v>45975</v>
      </c>
      <c r="E4298" s="47">
        <v>105.6</v>
      </c>
      <c r="F4298" s="47">
        <f t="shared" si="480"/>
        <v>9292.7999999999993</v>
      </c>
      <c r="G4298" s="48">
        <f t="shared" si="481"/>
        <v>9292.7999999999993</v>
      </c>
      <c r="H4298" s="21">
        <v>506947</v>
      </c>
      <c r="I4298" s="21" t="s">
        <v>5551</v>
      </c>
      <c r="J4298" s="21">
        <v>1</v>
      </c>
      <c r="K4298" s="21">
        <v>1</v>
      </c>
      <c r="L4298" s="21">
        <f t="shared" si="482"/>
        <v>0</v>
      </c>
      <c r="M4298" s="21" t="s">
        <v>6119</v>
      </c>
      <c r="N4298" s="30">
        <v>45986</v>
      </c>
      <c r="O4298" s="48">
        <v>15048</v>
      </c>
      <c r="P4298" s="21" t="s">
        <v>42</v>
      </c>
      <c r="Q4298" s="21" t="s">
        <v>5960</v>
      </c>
      <c r="R4298" s="21" t="s">
        <v>6092</v>
      </c>
      <c r="S4298" s="3">
        <v>4</v>
      </c>
      <c r="T4298" s="37"/>
      <c r="U4298" s="21" t="s">
        <v>5872</v>
      </c>
      <c r="V4298" s="21" t="str">
        <f>VLOOKUP(P4298,'Customer List'!B:C,2,)</f>
        <v>Faridabad</v>
      </c>
      <c r="W4298" s="38"/>
      <c r="X4298" s="30">
        <f t="shared" si="483"/>
        <v>45986</v>
      </c>
      <c r="Y4298" s="21">
        <f t="shared" si="484"/>
        <v>0</v>
      </c>
      <c r="Z4298" s="21" t="str">
        <f t="shared" si="485"/>
        <v>Tuesday</v>
      </c>
      <c r="AA4298" s="21" t="str">
        <f t="shared" si="486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4298</v>
      </c>
      <c r="B4299" s="21" t="s">
        <v>5835</v>
      </c>
      <c r="C4299" s="30">
        <v>45965</v>
      </c>
      <c r="D4299" s="30">
        <v>45975</v>
      </c>
      <c r="E4299" s="47">
        <v>216</v>
      </c>
      <c r="F4299" s="47">
        <f t="shared" si="480"/>
        <v>19008</v>
      </c>
      <c r="G4299" s="48">
        <f t="shared" si="481"/>
        <v>19008</v>
      </c>
      <c r="H4299" s="21">
        <v>613412</v>
      </c>
      <c r="I4299" s="21" t="s">
        <v>5856</v>
      </c>
      <c r="J4299" s="21">
        <v>1</v>
      </c>
      <c r="K4299" s="21">
        <v>1</v>
      </c>
      <c r="L4299" s="21">
        <f t="shared" si="482"/>
        <v>0</v>
      </c>
      <c r="M4299" s="21" t="s">
        <v>5991</v>
      </c>
      <c r="N4299" s="30">
        <v>45976</v>
      </c>
      <c r="O4299" s="48">
        <v>33480</v>
      </c>
      <c r="P4299" s="21" t="s">
        <v>172</v>
      </c>
      <c r="Q4299" s="21">
        <v>58158192654</v>
      </c>
      <c r="R4299" s="21" t="s">
        <v>5913</v>
      </c>
      <c r="S4299" s="3">
        <v>4</v>
      </c>
      <c r="T4299" s="37"/>
      <c r="U4299" s="21" t="s">
        <v>5872</v>
      </c>
      <c r="V4299" s="21" t="str">
        <f>VLOOKUP(P4299,'Customer List'!B:C,2,)</f>
        <v>Kolkata</v>
      </c>
      <c r="W4299" s="38"/>
      <c r="X4299" s="30">
        <v>45978</v>
      </c>
      <c r="Y4299" s="21">
        <f t="shared" si="484"/>
        <v>2</v>
      </c>
      <c r="Z4299" s="21" t="str">
        <f t="shared" si="485"/>
        <v>Saturday</v>
      </c>
      <c r="AA4299" s="21" t="str">
        <f t="shared" si="486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x14ac:dyDescent="0.25">
      <c r="A4300" s="21">
        <v>4299</v>
      </c>
      <c r="B4300" s="21" t="s">
        <v>5835</v>
      </c>
      <c r="C4300" s="30">
        <v>45965</v>
      </c>
      <c r="D4300" s="30">
        <v>45975</v>
      </c>
      <c r="E4300" s="47">
        <v>105</v>
      </c>
      <c r="F4300" s="47">
        <f t="shared" si="480"/>
        <v>9240</v>
      </c>
      <c r="G4300" s="48">
        <f t="shared" si="481"/>
        <v>9240</v>
      </c>
      <c r="H4300" s="21">
        <v>614853</v>
      </c>
      <c r="I4300" s="21" t="s">
        <v>5857</v>
      </c>
      <c r="J4300" s="21">
        <v>1</v>
      </c>
      <c r="K4300" s="21">
        <v>1</v>
      </c>
      <c r="L4300" s="21">
        <f t="shared" si="482"/>
        <v>0</v>
      </c>
      <c r="M4300" s="21" t="s">
        <v>5934</v>
      </c>
      <c r="N4300" s="30">
        <v>45979</v>
      </c>
      <c r="O4300" s="48">
        <v>16800</v>
      </c>
      <c r="P4300" s="21" t="s">
        <v>208</v>
      </c>
      <c r="Q4300" s="21" t="s">
        <v>1127</v>
      </c>
      <c r="R4300" s="21" t="s">
        <v>1127</v>
      </c>
      <c r="S4300" s="3">
        <v>4</v>
      </c>
      <c r="T4300" s="37"/>
      <c r="U4300" s="21" t="s">
        <v>5872</v>
      </c>
      <c r="V4300" s="21" t="str">
        <f>VLOOKUP(P4300,'Customer List'!B:C,2,)</f>
        <v>Delhi</v>
      </c>
      <c r="W4300" s="38"/>
      <c r="X4300" s="30">
        <f t="shared" ref="X4300" si="487">IF(OR(R4300 = "PRIYANKA MADAM", R4300 = "DEEPAK", R4300 = "PORTER"),N4300,"")</f>
        <v>45979</v>
      </c>
      <c r="Y4300" s="21">
        <f t="shared" si="484"/>
        <v>0</v>
      </c>
      <c r="Z4300" s="21" t="str">
        <f t="shared" si="485"/>
        <v>Tuesday</v>
      </c>
      <c r="AA4300" s="21" t="str">
        <f t="shared" si="486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4300</v>
      </c>
      <c r="B4301" s="21" t="s">
        <v>5835</v>
      </c>
      <c r="C4301" s="30">
        <v>45965</v>
      </c>
      <c r="D4301" s="30">
        <v>45975</v>
      </c>
      <c r="E4301" s="47">
        <v>222</v>
      </c>
      <c r="F4301" s="47">
        <f t="shared" si="480"/>
        <v>19536</v>
      </c>
      <c r="G4301" s="48">
        <f t="shared" si="481"/>
        <v>39072</v>
      </c>
      <c r="H4301" s="21">
        <v>621616</v>
      </c>
      <c r="I4301" s="21" t="s">
        <v>4782</v>
      </c>
      <c r="J4301" s="21">
        <v>2</v>
      </c>
      <c r="K4301" s="21">
        <v>2</v>
      </c>
      <c r="L4301" s="21">
        <f t="shared" si="482"/>
        <v>0</v>
      </c>
      <c r="M4301" s="21" t="s">
        <v>5972</v>
      </c>
      <c r="N4301" s="30">
        <v>45976</v>
      </c>
      <c r="O4301" s="48">
        <v>68820</v>
      </c>
      <c r="P4301" s="21" t="s">
        <v>2046</v>
      </c>
      <c r="Q4301" s="21">
        <v>58158206610</v>
      </c>
      <c r="R4301" s="21" t="s">
        <v>5913</v>
      </c>
      <c r="S4301" s="3">
        <v>4</v>
      </c>
      <c r="T4301" s="37"/>
      <c r="U4301" s="21" t="s">
        <v>5872</v>
      </c>
      <c r="V4301" s="21" t="str">
        <f>VLOOKUP(P4301,'Customer List'!B:C,2,)</f>
        <v>Banglore</v>
      </c>
      <c r="W4301" s="38"/>
      <c r="X4301" s="30">
        <v>45978</v>
      </c>
      <c r="Y4301" s="21">
        <f t="shared" si="484"/>
        <v>2</v>
      </c>
      <c r="Z4301" s="21" t="str">
        <f t="shared" si="485"/>
        <v>Saturday</v>
      </c>
      <c r="AA4301" s="21" t="str">
        <f t="shared" si="486"/>
        <v>Monday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x14ac:dyDescent="0.25">
      <c r="A4302" s="21">
        <v>4301</v>
      </c>
      <c r="B4302" s="21" t="s">
        <v>5835</v>
      </c>
      <c r="C4302" s="30">
        <v>45965</v>
      </c>
      <c r="D4302" s="30">
        <v>45975</v>
      </c>
      <c r="E4302" s="47">
        <v>229.2</v>
      </c>
      <c r="F4302" s="47">
        <f t="shared" si="480"/>
        <v>20169.599999999999</v>
      </c>
      <c r="G4302" s="48">
        <f t="shared" si="481"/>
        <v>20169.599999999999</v>
      </c>
      <c r="H4302" s="21">
        <v>621622</v>
      </c>
      <c r="I4302" s="21" t="s">
        <v>4782</v>
      </c>
      <c r="J4302" s="21">
        <v>1</v>
      </c>
      <c r="K4302" s="21">
        <v>1</v>
      </c>
      <c r="L4302" s="21">
        <f t="shared" si="482"/>
        <v>0</v>
      </c>
      <c r="M4302" s="21" t="s">
        <v>6245</v>
      </c>
      <c r="N4302" s="30">
        <v>45985</v>
      </c>
      <c r="O4302" s="48">
        <v>56249.5</v>
      </c>
      <c r="P4302" s="21" t="s">
        <v>30</v>
      </c>
      <c r="Q4302" s="21" t="s">
        <v>5960</v>
      </c>
      <c r="R4302" s="21" t="s">
        <v>847</v>
      </c>
      <c r="S4302" s="3">
        <v>4</v>
      </c>
      <c r="T4302" s="37"/>
      <c r="U4302" s="21" t="s">
        <v>5872</v>
      </c>
      <c r="V4302" s="21" t="str">
        <f>VLOOKUP(P4302,'Customer List'!B:C,2,)</f>
        <v>Delhi</v>
      </c>
      <c r="W4302" s="38"/>
      <c r="X4302" s="30">
        <f t="shared" ref="X4302" si="488">IF(OR(R4302 = "PRIYANKA MADAM", R4302 = "DEEPAK", R4302 = "PORTER"),N4302,"")</f>
        <v>45985</v>
      </c>
      <c r="Y4302" s="21">
        <f t="shared" si="484"/>
        <v>0</v>
      </c>
      <c r="Z4302" s="21" t="str">
        <f t="shared" si="485"/>
        <v>Monday</v>
      </c>
      <c r="AA4302" s="21" t="str">
        <f t="shared" si="486"/>
        <v>Monday</v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4302</v>
      </c>
      <c r="B4303" s="21" t="s">
        <v>5835</v>
      </c>
      <c r="C4303" s="30">
        <v>45965</v>
      </c>
      <c r="D4303" s="30">
        <v>45975</v>
      </c>
      <c r="E4303" s="47">
        <v>222</v>
      </c>
      <c r="F4303" s="47">
        <f t="shared" si="480"/>
        <v>19536</v>
      </c>
      <c r="G4303" s="48">
        <f t="shared" si="481"/>
        <v>58608</v>
      </c>
      <c r="H4303" s="21">
        <v>626812</v>
      </c>
      <c r="I4303" s="21" t="s">
        <v>5203</v>
      </c>
      <c r="J4303" s="21">
        <v>3</v>
      </c>
      <c r="K4303" s="21">
        <v>3</v>
      </c>
      <c r="L4303" s="21">
        <f t="shared" si="482"/>
        <v>0</v>
      </c>
      <c r="M4303" s="21" t="s">
        <v>5974</v>
      </c>
      <c r="N4303" s="30">
        <v>45976</v>
      </c>
      <c r="O4303" s="48">
        <v>111832.5</v>
      </c>
      <c r="P4303" s="21" t="s">
        <v>2046</v>
      </c>
      <c r="Q4303" s="21">
        <v>58158206610</v>
      </c>
      <c r="R4303" s="21" t="s">
        <v>5913</v>
      </c>
      <c r="S4303" s="3">
        <v>4</v>
      </c>
      <c r="T4303" s="37"/>
      <c r="U4303" s="21" t="s">
        <v>5872</v>
      </c>
      <c r="V4303" s="21" t="str">
        <f>VLOOKUP(P4303,'Customer List'!B:C,2,)</f>
        <v>Banglore</v>
      </c>
      <c r="W4303" s="38"/>
      <c r="X4303" s="30">
        <v>45978</v>
      </c>
      <c r="Y4303" s="21">
        <f t="shared" si="484"/>
        <v>2</v>
      </c>
      <c r="Z4303" s="21" t="str">
        <f t="shared" si="485"/>
        <v>Saturday</v>
      </c>
      <c r="AA4303" s="21" t="str">
        <f t="shared" si="486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x14ac:dyDescent="0.25">
      <c r="A4304" s="21">
        <v>4303</v>
      </c>
      <c r="B4304" s="21" t="s">
        <v>5835</v>
      </c>
      <c r="C4304" s="30">
        <v>45965</v>
      </c>
      <c r="D4304" s="30">
        <v>45975</v>
      </c>
      <c r="E4304" s="47">
        <v>222</v>
      </c>
      <c r="F4304" s="47">
        <f t="shared" si="480"/>
        <v>19536</v>
      </c>
      <c r="G4304" s="48">
        <f t="shared" si="481"/>
        <v>39072</v>
      </c>
      <c r="H4304" s="21">
        <v>637318</v>
      </c>
      <c r="I4304" s="21" t="s">
        <v>5858</v>
      </c>
      <c r="J4304" s="21">
        <v>2</v>
      </c>
      <c r="K4304" s="21">
        <v>2</v>
      </c>
      <c r="L4304" s="21">
        <f t="shared" si="482"/>
        <v>0</v>
      </c>
      <c r="M4304" s="21" t="s">
        <v>5974</v>
      </c>
      <c r="N4304" s="30">
        <v>45976</v>
      </c>
      <c r="O4304" s="48">
        <v>80290</v>
      </c>
      <c r="P4304" s="21" t="s">
        <v>2046</v>
      </c>
      <c r="Q4304" s="21">
        <v>58158206610</v>
      </c>
      <c r="R4304" s="21" t="s">
        <v>5913</v>
      </c>
      <c r="S4304" s="3">
        <v>4</v>
      </c>
      <c r="T4304" s="37"/>
      <c r="U4304" s="21" t="s">
        <v>5872</v>
      </c>
      <c r="V4304" s="21" t="str">
        <f>VLOOKUP(P4304,'Customer List'!B:C,2,)</f>
        <v>Banglore</v>
      </c>
      <c r="W4304" s="38"/>
      <c r="X4304" s="30">
        <v>45978</v>
      </c>
      <c r="Y4304" s="21">
        <f t="shared" si="484"/>
        <v>2</v>
      </c>
      <c r="Z4304" s="21" t="str">
        <f t="shared" si="485"/>
        <v>Saturday</v>
      </c>
      <c r="AA4304" s="21" t="str">
        <f t="shared" si="486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x14ac:dyDescent="0.25">
      <c r="A4305" s="21">
        <v>4304</v>
      </c>
      <c r="B4305" s="21" t="s">
        <v>5835</v>
      </c>
      <c r="C4305" s="30">
        <v>45965</v>
      </c>
      <c r="D4305" s="30">
        <v>45975</v>
      </c>
      <c r="E4305" s="47">
        <v>169.4</v>
      </c>
      <c r="F4305" s="47">
        <f t="shared" si="480"/>
        <v>14907.2</v>
      </c>
      <c r="G4305" s="48">
        <f t="shared" si="481"/>
        <v>14907.2</v>
      </c>
      <c r="H4305" s="21">
        <v>644819</v>
      </c>
      <c r="I4305" s="21" t="s">
        <v>5555</v>
      </c>
      <c r="J4305" s="21">
        <v>1</v>
      </c>
      <c r="K4305" s="21">
        <v>1</v>
      </c>
      <c r="L4305" s="21">
        <f t="shared" si="482"/>
        <v>0</v>
      </c>
      <c r="M4305" s="21" t="s">
        <v>5994</v>
      </c>
      <c r="N4305" s="30">
        <v>45976</v>
      </c>
      <c r="O4305" s="48">
        <v>18382.32</v>
      </c>
      <c r="P4305" s="21" t="s">
        <v>276</v>
      </c>
      <c r="Q4305" s="21">
        <v>58158193520</v>
      </c>
      <c r="R4305" s="21" t="s">
        <v>5913</v>
      </c>
      <c r="S4305" s="3">
        <v>4</v>
      </c>
      <c r="T4305" s="37"/>
      <c r="U4305" s="21" t="s">
        <v>5872</v>
      </c>
      <c r="V4305" s="21" t="str">
        <f>VLOOKUP(P4305,'Customer List'!B:C,2,)</f>
        <v>Pune</v>
      </c>
      <c r="W4305" s="38"/>
      <c r="X4305" s="30">
        <v>45979</v>
      </c>
      <c r="Y4305" s="21">
        <f t="shared" si="484"/>
        <v>3</v>
      </c>
      <c r="Z4305" s="21" t="str">
        <f t="shared" si="485"/>
        <v>Saturday</v>
      </c>
      <c r="AA4305" s="21" t="str">
        <f t="shared" si="486"/>
        <v>Tuesday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x14ac:dyDescent="0.25">
      <c r="A4306" s="21">
        <v>4305</v>
      </c>
      <c r="B4306" s="21" t="s">
        <v>5835</v>
      </c>
      <c r="C4306" s="30">
        <v>45965</v>
      </c>
      <c r="D4306" s="30">
        <v>45975</v>
      </c>
      <c r="E4306" s="47">
        <v>70.8</v>
      </c>
      <c r="F4306" s="47">
        <f t="shared" si="480"/>
        <v>6230.4</v>
      </c>
      <c r="G4306" s="48">
        <f t="shared" si="481"/>
        <v>6230.4</v>
      </c>
      <c r="H4306" s="21">
        <v>740145</v>
      </c>
      <c r="I4306" s="21" t="s">
        <v>5859</v>
      </c>
      <c r="J4306" s="21">
        <v>1</v>
      </c>
      <c r="K4306" s="21">
        <v>1</v>
      </c>
      <c r="L4306" s="21">
        <f t="shared" si="482"/>
        <v>0</v>
      </c>
      <c r="M4306" s="21" t="s">
        <v>6262</v>
      </c>
      <c r="N4306" s="30">
        <v>45989</v>
      </c>
      <c r="O4306" s="48">
        <v>10761.6</v>
      </c>
      <c r="P4306" s="21" t="s">
        <v>254</v>
      </c>
      <c r="Q4306" s="21"/>
      <c r="R4306" s="21"/>
      <c r="S4306" s="3">
        <v>4</v>
      </c>
      <c r="T4306" s="37"/>
      <c r="U4306" s="21" t="s">
        <v>5872</v>
      </c>
      <c r="V4306" s="21" t="str">
        <f>VLOOKUP(P4306,'Customer List'!B:C,2,)</f>
        <v>Delhi</v>
      </c>
      <c r="W4306" s="38" t="s">
        <v>637</v>
      </c>
      <c r="X4306" s="30" t="str">
        <f t="shared" ref="X4306:X4312" si="489">IF(OR(R4306 = "PRIYANKA MADAM", R4306 = "DEEPAK", R4306 = "PORTER"),N4306,"")</f>
        <v/>
      </c>
      <c r="Y4306" s="21" t="str">
        <f t="shared" si="484"/>
        <v/>
      </c>
      <c r="Z4306" s="21" t="str">
        <f t="shared" si="485"/>
        <v>Friday</v>
      </c>
      <c r="AA4306" s="21" t="str">
        <f t="shared" si="486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4306</v>
      </c>
      <c r="B4307" s="21" t="s">
        <v>5835</v>
      </c>
      <c r="C4307" s="30">
        <v>45965</v>
      </c>
      <c r="D4307" s="30">
        <v>45975</v>
      </c>
      <c r="E4307" s="47">
        <v>4.2</v>
      </c>
      <c r="F4307" s="47">
        <f t="shared" si="480"/>
        <v>369.6</v>
      </c>
      <c r="G4307" s="48">
        <f t="shared" si="481"/>
        <v>369.6</v>
      </c>
      <c r="H4307" s="21">
        <v>740379</v>
      </c>
      <c r="I4307" s="21" t="s">
        <v>243</v>
      </c>
      <c r="J4307" s="21">
        <v>1</v>
      </c>
      <c r="K4307" s="21">
        <v>1</v>
      </c>
      <c r="L4307" s="21">
        <f t="shared" si="482"/>
        <v>0</v>
      </c>
      <c r="M4307" s="21" t="s">
        <v>6262</v>
      </c>
      <c r="N4307" s="30">
        <v>45989</v>
      </c>
      <c r="O4307" s="48">
        <v>598.5</v>
      </c>
      <c r="P4307" s="21" t="s">
        <v>254</v>
      </c>
      <c r="Q4307" s="21"/>
      <c r="R4307" s="21"/>
      <c r="S4307" s="3">
        <v>4</v>
      </c>
      <c r="T4307" s="37"/>
      <c r="U4307" s="21" t="s">
        <v>5872</v>
      </c>
      <c r="V4307" s="21" t="str">
        <f>VLOOKUP(P4307,'Customer List'!B:C,2,)</f>
        <v>Delhi</v>
      </c>
      <c r="W4307" s="38" t="s">
        <v>637</v>
      </c>
      <c r="X4307" s="30" t="str">
        <f t="shared" si="489"/>
        <v/>
      </c>
      <c r="Y4307" s="21" t="str">
        <f t="shared" si="484"/>
        <v/>
      </c>
      <c r="Z4307" s="21" t="str">
        <f t="shared" si="485"/>
        <v>Friday</v>
      </c>
      <c r="AA4307" s="21" t="str">
        <f t="shared" si="486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4307</v>
      </c>
      <c r="B4308" s="21" t="s">
        <v>5835</v>
      </c>
      <c r="C4308" s="30">
        <v>45965</v>
      </c>
      <c r="D4308" s="30">
        <v>45975</v>
      </c>
      <c r="E4308" s="47">
        <v>70.8</v>
      </c>
      <c r="F4308" s="47">
        <f t="shared" si="480"/>
        <v>6230.4</v>
      </c>
      <c r="G4308" s="48">
        <f t="shared" si="481"/>
        <v>6230.4</v>
      </c>
      <c r="H4308" s="21">
        <v>740623</v>
      </c>
      <c r="I4308" s="21" t="s">
        <v>5860</v>
      </c>
      <c r="J4308" s="21">
        <v>1</v>
      </c>
      <c r="K4308" s="21">
        <v>1</v>
      </c>
      <c r="L4308" s="21">
        <f t="shared" si="482"/>
        <v>0</v>
      </c>
      <c r="M4308" s="21" t="s">
        <v>6262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5872</v>
      </c>
      <c r="V4308" s="21" t="str">
        <f>VLOOKUP(P4308,'Customer List'!B:C,2,)</f>
        <v>Delhi</v>
      </c>
      <c r="W4308" s="38" t="s">
        <v>637</v>
      </c>
      <c r="X4308" s="30" t="str">
        <f t="shared" si="489"/>
        <v/>
      </c>
      <c r="Y4308" s="21" t="str">
        <f t="shared" si="484"/>
        <v/>
      </c>
      <c r="Z4308" s="21" t="str">
        <f t="shared" si="485"/>
        <v>Friday</v>
      </c>
      <c r="AA4308" s="21" t="str">
        <f t="shared" si="486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x14ac:dyDescent="0.25">
      <c r="A4309" s="21">
        <v>4308</v>
      </c>
      <c r="B4309" s="21" t="s">
        <v>5835</v>
      </c>
      <c r="C4309" s="30">
        <v>45965</v>
      </c>
      <c r="D4309" s="30">
        <v>45975</v>
      </c>
      <c r="E4309" s="47">
        <v>70.8</v>
      </c>
      <c r="F4309" s="47">
        <f t="shared" si="480"/>
        <v>6230.4</v>
      </c>
      <c r="G4309" s="48">
        <f t="shared" si="481"/>
        <v>6230.4</v>
      </c>
      <c r="H4309" s="21">
        <v>740627</v>
      </c>
      <c r="I4309" s="21" t="s">
        <v>5861</v>
      </c>
      <c r="J4309" s="21">
        <v>1</v>
      </c>
      <c r="K4309" s="21">
        <v>1</v>
      </c>
      <c r="L4309" s="21">
        <f t="shared" si="482"/>
        <v>0</v>
      </c>
      <c r="M4309" s="21" t="s">
        <v>6262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5872</v>
      </c>
      <c r="V4309" s="21" t="str">
        <f>VLOOKUP(P4309,'Customer List'!B:C,2,)</f>
        <v>Delhi</v>
      </c>
      <c r="W4309" s="38" t="s">
        <v>637</v>
      </c>
      <c r="X4309" s="30" t="str">
        <f t="shared" si="489"/>
        <v/>
      </c>
      <c r="Y4309" s="21" t="str">
        <f t="shared" si="484"/>
        <v/>
      </c>
      <c r="Z4309" s="21" t="str">
        <f t="shared" si="485"/>
        <v>Friday</v>
      </c>
      <c r="AA4309" s="21" t="str">
        <f t="shared" si="486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x14ac:dyDescent="0.25">
      <c r="A4310" s="21">
        <v>4309</v>
      </c>
      <c r="B4310" s="21" t="s">
        <v>5835</v>
      </c>
      <c r="C4310" s="30">
        <v>45965</v>
      </c>
      <c r="D4310" s="30">
        <v>45975</v>
      </c>
      <c r="E4310" s="47">
        <v>70.8</v>
      </c>
      <c r="F4310" s="47">
        <f t="shared" si="480"/>
        <v>6230.4</v>
      </c>
      <c r="G4310" s="48">
        <f t="shared" si="481"/>
        <v>6230.4</v>
      </c>
      <c r="H4310" s="21">
        <v>740628</v>
      </c>
      <c r="I4310" s="21" t="s">
        <v>5862</v>
      </c>
      <c r="J4310" s="21">
        <v>1</v>
      </c>
      <c r="K4310" s="21">
        <v>1</v>
      </c>
      <c r="L4310" s="21">
        <f t="shared" si="482"/>
        <v>0</v>
      </c>
      <c r="M4310" s="21" t="s">
        <v>6262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5872</v>
      </c>
      <c r="V4310" s="21" t="str">
        <f>VLOOKUP(P4310,'Customer List'!B:C,2,)</f>
        <v>Delhi</v>
      </c>
      <c r="W4310" s="38" t="s">
        <v>637</v>
      </c>
      <c r="X4310" s="30" t="str">
        <f t="shared" si="489"/>
        <v/>
      </c>
      <c r="Y4310" s="21" t="str">
        <f t="shared" si="484"/>
        <v/>
      </c>
      <c r="Z4310" s="21" t="str">
        <f t="shared" si="485"/>
        <v>Friday</v>
      </c>
      <c r="AA4310" s="21" t="str">
        <f t="shared" si="486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4310</v>
      </c>
      <c r="B4311" s="21" t="s">
        <v>5835</v>
      </c>
      <c r="C4311" s="30">
        <v>45965</v>
      </c>
      <c r="D4311" s="30">
        <v>45975</v>
      </c>
      <c r="E4311" s="47">
        <v>70.8</v>
      </c>
      <c r="F4311" s="47">
        <f t="shared" si="480"/>
        <v>6230.4</v>
      </c>
      <c r="G4311" s="48">
        <f t="shared" si="481"/>
        <v>6230.4</v>
      </c>
      <c r="H4311" s="21">
        <v>740629</v>
      </c>
      <c r="I4311" s="21" t="s">
        <v>5863</v>
      </c>
      <c r="J4311" s="21">
        <v>1</v>
      </c>
      <c r="K4311" s="21">
        <v>1</v>
      </c>
      <c r="L4311" s="21">
        <f t="shared" si="482"/>
        <v>0</v>
      </c>
      <c r="M4311" s="21" t="s">
        <v>6262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5872</v>
      </c>
      <c r="V4311" s="21" t="str">
        <f>VLOOKUP(P4311,'Customer List'!B:C,2,)</f>
        <v>Delhi</v>
      </c>
      <c r="W4311" s="38" t="s">
        <v>637</v>
      </c>
      <c r="X4311" s="30" t="str">
        <f t="shared" si="489"/>
        <v/>
      </c>
      <c r="Y4311" s="21" t="str">
        <f t="shared" si="484"/>
        <v/>
      </c>
      <c r="Z4311" s="21" t="str">
        <f t="shared" si="485"/>
        <v>Friday</v>
      </c>
      <c r="AA4311" s="21" t="str">
        <f t="shared" si="486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4311</v>
      </c>
      <c r="B4312" s="21" t="s">
        <v>5835</v>
      </c>
      <c r="C4312" s="30">
        <v>45965</v>
      </c>
      <c r="D4312" s="30">
        <v>45975</v>
      </c>
      <c r="E4312" s="47">
        <v>70.8</v>
      </c>
      <c r="F4312" s="47">
        <f t="shared" si="480"/>
        <v>6230.4</v>
      </c>
      <c r="G4312" s="48">
        <f t="shared" si="481"/>
        <v>6230.4</v>
      </c>
      <c r="H4312" s="21">
        <v>740634</v>
      </c>
      <c r="I4312" s="21" t="s">
        <v>5864</v>
      </c>
      <c r="J4312" s="21">
        <v>1</v>
      </c>
      <c r="K4312" s="21">
        <v>1</v>
      </c>
      <c r="L4312" s="21">
        <f t="shared" si="482"/>
        <v>0</v>
      </c>
      <c r="M4312" s="21" t="s">
        <v>6262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5872</v>
      </c>
      <c r="V4312" s="21" t="str">
        <f>VLOOKUP(P4312,'Customer List'!B:C,2,)</f>
        <v>Delhi</v>
      </c>
      <c r="W4312" s="38" t="s">
        <v>637</v>
      </c>
      <c r="X4312" s="30" t="str">
        <f t="shared" si="489"/>
        <v/>
      </c>
      <c r="Y4312" s="21" t="str">
        <f t="shared" si="484"/>
        <v/>
      </c>
      <c r="Z4312" s="21" t="str">
        <f t="shared" si="485"/>
        <v>Friday</v>
      </c>
      <c r="AA4312" s="21" t="str">
        <f t="shared" si="486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4312</v>
      </c>
      <c r="B4313" s="21" t="s">
        <v>5835</v>
      </c>
      <c r="C4313" s="30">
        <v>45965</v>
      </c>
      <c r="D4313" s="30">
        <v>45975</v>
      </c>
      <c r="E4313" s="47">
        <v>176.4</v>
      </c>
      <c r="F4313" s="47">
        <f t="shared" si="480"/>
        <v>15523.2</v>
      </c>
      <c r="G4313" s="48">
        <f t="shared" si="481"/>
        <v>15523.2</v>
      </c>
      <c r="H4313" s="21">
        <v>740868</v>
      </c>
      <c r="I4313" s="21" t="s">
        <v>5865</v>
      </c>
      <c r="J4313" s="21">
        <v>1</v>
      </c>
      <c r="K4313" s="21">
        <v>1</v>
      </c>
      <c r="L4313" s="21">
        <f t="shared" si="482"/>
        <v>0</v>
      </c>
      <c r="M4313" s="21" t="s">
        <v>5989</v>
      </c>
      <c r="N4313" s="30">
        <v>45976</v>
      </c>
      <c r="O4313" s="48">
        <v>33266.1</v>
      </c>
      <c r="P4313" s="21" t="s">
        <v>1134</v>
      </c>
      <c r="Q4313" s="21">
        <v>58158205766</v>
      </c>
      <c r="R4313" s="21" t="s">
        <v>5913</v>
      </c>
      <c r="S4313" s="3">
        <v>4</v>
      </c>
      <c r="T4313" s="37"/>
      <c r="U4313" s="21" t="s">
        <v>5872</v>
      </c>
      <c r="V4313" s="21" t="str">
        <f>VLOOKUP(P4313,'Customer List'!B:C,2,)</f>
        <v>Mumbai</v>
      </c>
      <c r="W4313" s="38"/>
      <c r="X4313" s="30">
        <v>45979</v>
      </c>
      <c r="Y4313" s="21">
        <f t="shared" si="484"/>
        <v>3</v>
      </c>
      <c r="Z4313" s="21" t="str">
        <f t="shared" si="485"/>
        <v>Saturday</v>
      </c>
      <c r="AA4313" s="21" t="str">
        <f t="shared" si="486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x14ac:dyDescent="0.25">
      <c r="A4314" s="21">
        <v>4313</v>
      </c>
      <c r="B4314" s="21" t="s">
        <v>5835</v>
      </c>
      <c r="C4314" s="30">
        <v>45965</v>
      </c>
      <c r="D4314" s="30">
        <v>45975</v>
      </c>
      <c r="E4314" s="47">
        <v>35.4</v>
      </c>
      <c r="F4314" s="47">
        <f t="shared" si="480"/>
        <v>3115.2</v>
      </c>
      <c r="G4314" s="48">
        <f t="shared" si="481"/>
        <v>3115.2</v>
      </c>
      <c r="H4314" s="21">
        <v>740869</v>
      </c>
      <c r="I4314" s="21" t="s">
        <v>5866</v>
      </c>
      <c r="J4314" s="21">
        <v>1</v>
      </c>
      <c r="K4314" s="21">
        <v>1</v>
      </c>
      <c r="L4314" s="21">
        <f t="shared" si="482"/>
        <v>0</v>
      </c>
      <c r="M4314" s="21" t="s">
        <v>5989</v>
      </c>
      <c r="N4314" s="30">
        <v>45976</v>
      </c>
      <c r="O4314" s="48">
        <v>6675.85</v>
      </c>
      <c r="P4314" s="21" t="s">
        <v>1134</v>
      </c>
      <c r="Q4314" s="21">
        <v>58158205766</v>
      </c>
      <c r="R4314" s="21" t="s">
        <v>5913</v>
      </c>
      <c r="S4314" s="3">
        <v>4</v>
      </c>
      <c r="T4314" s="37"/>
      <c r="U4314" s="21" t="s">
        <v>5872</v>
      </c>
      <c r="V4314" s="21" t="str">
        <f>VLOOKUP(P4314,'Customer List'!B:C,2,)</f>
        <v>Mumbai</v>
      </c>
      <c r="W4314" s="38"/>
      <c r="X4314" s="30">
        <v>45979</v>
      </c>
      <c r="Y4314" s="21">
        <f t="shared" si="484"/>
        <v>3</v>
      </c>
      <c r="Z4314" s="21" t="str">
        <f t="shared" si="485"/>
        <v>Saturday</v>
      </c>
      <c r="AA4314" s="21" t="str">
        <f t="shared" si="486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x14ac:dyDescent="0.25">
      <c r="A4315" s="21">
        <v>4314</v>
      </c>
      <c r="B4315" s="21" t="s">
        <v>5835</v>
      </c>
      <c r="C4315" s="30">
        <v>45965</v>
      </c>
      <c r="D4315" s="30">
        <v>45975</v>
      </c>
      <c r="E4315" s="47">
        <v>70.8</v>
      </c>
      <c r="F4315" s="47">
        <f t="shared" si="480"/>
        <v>6230.4</v>
      </c>
      <c r="G4315" s="48">
        <f t="shared" si="481"/>
        <v>6230.4</v>
      </c>
      <c r="H4315" s="21">
        <v>740870</v>
      </c>
      <c r="I4315" s="21" t="s">
        <v>5867</v>
      </c>
      <c r="J4315" s="21">
        <v>1</v>
      </c>
      <c r="K4315" s="21">
        <v>1</v>
      </c>
      <c r="L4315" s="21">
        <f t="shared" si="482"/>
        <v>0</v>
      </c>
      <c r="M4315" s="21" t="s">
        <v>5989</v>
      </c>
      <c r="N4315" s="30">
        <v>45976</v>
      </c>
      <c r="O4315" s="48">
        <v>13351.7</v>
      </c>
      <c r="P4315" s="21" t="s">
        <v>1134</v>
      </c>
      <c r="Q4315" s="21">
        <v>58158205766</v>
      </c>
      <c r="R4315" s="21" t="s">
        <v>5913</v>
      </c>
      <c r="S4315" s="3">
        <v>4</v>
      </c>
      <c r="T4315" s="37"/>
      <c r="U4315" s="21" t="s">
        <v>5872</v>
      </c>
      <c r="V4315" s="21" t="str">
        <f>VLOOKUP(P4315,'Customer List'!B:C,2,)</f>
        <v>Mumbai</v>
      </c>
      <c r="W4315" s="38"/>
      <c r="X4315" s="30">
        <v>45979</v>
      </c>
      <c r="Y4315" s="21">
        <f t="shared" si="484"/>
        <v>3</v>
      </c>
      <c r="Z4315" s="21" t="str">
        <f t="shared" si="485"/>
        <v>Saturday</v>
      </c>
      <c r="AA4315" s="21" t="str">
        <f t="shared" si="486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x14ac:dyDescent="0.25">
      <c r="A4316" s="21">
        <v>4315</v>
      </c>
      <c r="B4316" s="21" t="s">
        <v>5835</v>
      </c>
      <c r="C4316" s="30">
        <v>45965</v>
      </c>
      <c r="D4316" s="30">
        <v>45975</v>
      </c>
      <c r="E4316" s="47">
        <v>1056.5999999999999</v>
      </c>
      <c r="F4316" s="47">
        <f t="shared" si="480"/>
        <v>92980.799999999988</v>
      </c>
      <c r="G4316" s="48">
        <f t="shared" si="481"/>
        <v>92980.799999999988</v>
      </c>
      <c r="H4316" s="21">
        <v>740965</v>
      </c>
      <c r="I4316" s="21" t="s">
        <v>5868</v>
      </c>
      <c r="J4316" s="21">
        <v>1</v>
      </c>
      <c r="K4316" s="21">
        <v>1</v>
      </c>
      <c r="L4316" s="21">
        <f t="shared" si="482"/>
        <v>0</v>
      </c>
      <c r="M4316" s="21" t="s">
        <v>6226</v>
      </c>
      <c r="N4316" s="30">
        <v>45983</v>
      </c>
      <c r="O4316" s="48">
        <v>163773</v>
      </c>
      <c r="P4316" s="21" t="s">
        <v>224</v>
      </c>
      <c r="Q4316" s="60">
        <v>58158457302</v>
      </c>
      <c r="R4316" s="21" t="s">
        <v>6108</v>
      </c>
      <c r="S4316" s="3">
        <v>4</v>
      </c>
      <c r="T4316" s="37"/>
      <c r="U4316" s="21" t="s">
        <v>5872</v>
      </c>
      <c r="V4316" s="21" t="str">
        <f>VLOOKUP(P4316,'Customer List'!B:C,2,)</f>
        <v>Punjab</v>
      </c>
      <c r="W4316" s="38"/>
      <c r="X4316" s="30">
        <v>45986</v>
      </c>
      <c r="Y4316" s="21">
        <f t="shared" si="484"/>
        <v>3</v>
      </c>
      <c r="Z4316" s="21" t="str">
        <f t="shared" si="485"/>
        <v>Saturday</v>
      </c>
      <c r="AA4316" s="21" t="str">
        <f t="shared" si="486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4316</v>
      </c>
      <c r="B4317" s="21" t="s">
        <v>5835</v>
      </c>
      <c r="C4317" s="30">
        <v>45965</v>
      </c>
      <c r="D4317" s="30">
        <v>45975</v>
      </c>
      <c r="E4317" s="47">
        <v>70.8</v>
      </c>
      <c r="F4317" s="47">
        <f t="shared" si="480"/>
        <v>6230.4</v>
      </c>
      <c r="G4317" s="48">
        <f t="shared" si="481"/>
        <v>6230.4</v>
      </c>
      <c r="H4317" s="21">
        <v>740981</v>
      </c>
      <c r="I4317" s="21" t="s">
        <v>5869</v>
      </c>
      <c r="J4317" s="21">
        <v>1</v>
      </c>
      <c r="K4317" s="21">
        <v>1</v>
      </c>
      <c r="L4317" s="21">
        <f t="shared" si="482"/>
        <v>0</v>
      </c>
      <c r="M4317" s="21" t="s">
        <v>5989</v>
      </c>
      <c r="N4317" s="30">
        <v>45976</v>
      </c>
      <c r="O4317" s="48">
        <v>15151.7</v>
      </c>
      <c r="P4317" s="21" t="s">
        <v>1134</v>
      </c>
      <c r="Q4317" s="21">
        <v>58158205766</v>
      </c>
      <c r="R4317" s="21" t="s">
        <v>5913</v>
      </c>
      <c r="S4317" s="3">
        <v>4</v>
      </c>
      <c r="T4317" s="37"/>
      <c r="U4317" s="21" t="s">
        <v>5872</v>
      </c>
      <c r="V4317" s="21" t="str">
        <f>VLOOKUP(P4317,'Customer List'!B:C,2,)</f>
        <v>Mumbai</v>
      </c>
      <c r="W4317" s="38"/>
      <c r="X4317" s="30">
        <v>45979</v>
      </c>
      <c r="Y4317" s="21">
        <f t="shared" si="484"/>
        <v>3</v>
      </c>
      <c r="Z4317" s="21" t="str">
        <f t="shared" si="485"/>
        <v>Saturday</v>
      </c>
      <c r="AA4317" s="21" t="str">
        <f t="shared" si="486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4317</v>
      </c>
      <c r="B4318" s="21" t="s">
        <v>5835</v>
      </c>
      <c r="C4318" s="30">
        <v>45965</v>
      </c>
      <c r="D4318" s="30">
        <v>45975</v>
      </c>
      <c r="E4318" s="47">
        <v>70.8</v>
      </c>
      <c r="F4318" s="47">
        <f t="shared" si="480"/>
        <v>6230.4</v>
      </c>
      <c r="G4318" s="48">
        <f t="shared" si="481"/>
        <v>6230.4</v>
      </c>
      <c r="H4318" s="21">
        <v>741260</v>
      </c>
      <c r="I4318" s="21" t="s">
        <v>5870</v>
      </c>
      <c r="J4318" s="21">
        <v>1</v>
      </c>
      <c r="K4318" s="21">
        <v>1</v>
      </c>
      <c r="L4318" s="21">
        <f t="shared" si="482"/>
        <v>0</v>
      </c>
      <c r="M4318" s="21" t="s">
        <v>6262</v>
      </c>
      <c r="N4318" s="30">
        <v>45989</v>
      </c>
      <c r="O4318" s="48">
        <v>10761.6</v>
      </c>
      <c r="P4318" s="21" t="s">
        <v>254</v>
      </c>
      <c r="Q4318" s="21"/>
      <c r="R4318" s="21"/>
      <c r="S4318" s="3">
        <v>4</v>
      </c>
      <c r="T4318" s="37"/>
      <c r="U4318" s="21" t="s">
        <v>5872</v>
      </c>
      <c r="V4318" s="21" t="str">
        <f>VLOOKUP(P4318,'Customer List'!B:C,2,)</f>
        <v>Delhi</v>
      </c>
      <c r="W4318" s="38" t="s">
        <v>637</v>
      </c>
      <c r="X4318" s="30" t="str">
        <f t="shared" ref="X4318:X4320" si="490">IF(OR(R4318 = "PRIYANKA MADAM", R4318 = "DEEPAK", R4318 = "PORTER"),N4318,"")</f>
        <v/>
      </c>
      <c r="Y4318" s="21" t="str">
        <f t="shared" si="484"/>
        <v/>
      </c>
      <c r="Z4318" s="21" t="str">
        <f t="shared" si="485"/>
        <v>Friday</v>
      </c>
      <c r="AA4318" s="21" t="str">
        <f t="shared" si="486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x14ac:dyDescent="0.25">
      <c r="A4319" s="21">
        <v>4318</v>
      </c>
      <c r="B4319" s="21" t="s">
        <v>5835</v>
      </c>
      <c r="C4319" s="30">
        <v>45965</v>
      </c>
      <c r="D4319" s="30">
        <v>45975</v>
      </c>
      <c r="E4319" s="47">
        <v>99</v>
      </c>
      <c r="F4319" s="47">
        <f t="shared" si="480"/>
        <v>8712</v>
      </c>
      <c r="G4319" s="48">
        <f t="shared" si="481"/>
        <v>8712</v>
      </c>
      <c r="H4319" s="21">
        <v>820101</v>
      </c>
      <c r="I4319" s="21" t="s">
        <v>5871</v>
      </c>
      <c r="J4319" s="21">
        <v>1</v>
      </c>
      <c r="K4319" s="21">
        <v>1</v>
      </c>
      <c r="L4319" s="21">
        <f t="shared" si="482"/>
        <v>0</v>
      </c>
      <c r="M4319" s="21" t="s">
        <v>5924</v>
      </c>
      <c r="N4319" s="30">
        <v>45979</v>
      </c>
      <c r="O4319" s="48">
        <v>19181.25</v>
      </c>
      <c r="P4319" s="21" t="s">
        <v>153</v>
      </c>
      <c r="Q4319" s="21" t="s">
        <v>1127</v>
      </c>
      <c r="R4319" s="21" t="s">
        <v>1127</v>
      </c>
      <c r="S4319" s="3">
        <v>4</v>
      </c>
      <c r="T4319" s="37"/>
      <c r="U4319" s="21" t="s">
        <v>5872</v>
      </c>
      <c r="V4319" s="21" t="str">
        <f>VLOOKUP(P4319,'Customer List'!B:C,2,)</f>
        <v>Noida</v>
      </c>
      <c r="W4319" s="38"/>
      <c r="X4319" s="30">
        <f t="shared" si="490"/>
        <v>45979</v>
      </c>
      <c r="Y4319" s="21">
        <f t="shared" si="484"/>
        <v>0</v>
      </c>
      <c r="Z4319" s="21" t="str">
        <f t="shared" si="485"/>
        <v>Tuesday</v>
      </c>
      <c r="AA4319" s="21" t="str">
        <f t="shared" si="486"/>
        <v>Tuesday</v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x14ac:dyDescent="0.25">
      <c r="A4320" s="21">
        <v>4319</v>
      </c>
      <c r="B4320" s="21" t="s">
        <v>5835</v>
      </c>
      <c r="C4320" s="30">
        <v>45965</v>
      </c>
      <c r="D4320" s="30">
        <v>45975</v>
      </c>
      <c r="E4320" s="47">
        <v>0</v>
      </c>
      <c r="F4320" s="47">
        <f t="shared" si="480"/>
        <v>0</v>
      </c>
      <c r="G4320" s="48">
        <f t="shared" si="481"/>
        <v>0</v>
      </c>
      <c r="H4320" s="21">
        <v>331222</v>
      </c>
      <c r="I4320" s="21" t="s">
        <v>5871</v>
      </c>
      <c r="J4320" s="21">
        <v>1</v>
      </c>
      <c r="K4320" s="21"/>
      <c r="L4320" s="21">
        <f t="shared" si="482"/>
        <v>1</v>
      </c>
      <c r="M4320" s="21"/>
      <c r="N4320" s="30"/>
      <c r="O4320" s="48"/>
      <c r="P4320" s="21" t="s">
        <v>2025</v>
      </c>
      <c r="Q4320" s="21"/>
      <c r="R4320" s="21"/>
      <c r="S4320" s="3">
        <v>4</v>
      </c>
      <c r="T4320" s="37" t="s">
        <v>5443</v>
      </c>
      <c r="U4320" s="21" t="s">
        <v>5872</v>
      </c>
      <c r="V4320" s="21" t="s">
        <v>2025</v>
      </c>
      <c r="W4320" s="38" t="s">
        <v>2025</v>
      </c>
      <c r="X4320" s="30" t="str">
        <f t="shared" si="490"/>
        <v/>
      </c>
      <c r="Y4320" s="21" t="str">
        <f t="shared" si="484"/>
        <v/>
      </c>
      <c r="Z4320" s="21" t="str">
        <f t="shared" si="485"/>
        <v/>
      </c>
      <c r="AA4320" s="21" t="str">
        <f t="shared" si="486"/>
        <v/>
      </c>
      <c r="AB4320" s="21" t="s">
        <v>2459</v>
      </c>
      <c r="AC4320" s="42" t="s">
        <v>2025</v>
      </c>
    </row>
    <row r="4321" spans="1:29" x14ac:dyDescent="0.25">
      <c r="A4321" s="21">
        <v>4320</v>
      </c>
      <c r="B4321" s="21">
        <v>45330</v>
      </c>
      <c r="C4321" s="30">
        <v>45971</v>
      </c>
      <c r="D4321" s="30">
        <v>45975</v>
      </c>
      <c r="E4321" s="47">
        <v>367.25</v>
      </c>
      <c r="F4321" s="47">
        <f t="shared" si="480"/>
        <v>32318</v>
      </c>
      <c r="G4321" s="48">
        <f t="shared" si="481"/>
        <v>64636</v>
      </c>
      <c r="H4321" s="21" t="s">
        <v>5873</v>
      </c>
      <c r="I4321" s="21" t="s">
        <v>5874</v>
      </c>
      <c r="J4321" s="21">
        <v>2</v>
      </c>
      <c r="K4321" s="21">
        <v>2</v>
      </c>
      <c r="L4321" s="21">
        <f t="shared" si="482"/>
        <v>0</v>
      </c>
      <c r="M4321" s="21" t="s">
        <v>5964</v>
      </c>
      <c r="N4321" s="30">
        <v>45978</v>
      </c>
      <c r="O4321" s="48">
        <v>110740</v>
      </c>
      <c r="P4321" s="21" t="s">
        <v>3591</v>
      </c>
      <c r="Q4321" s="21">
        <v>58158257323</v>
      </c>
      <c r="R4321" s="21" t="s">
        <v>5913</v>
      </c>
      <c r="S4321" s="3">
        <v>4</v>
      </c>
      <c r="T4321" s="37"/>
      <c r="U4321" s="21" t="s">
        <v>2026</v>
      </c>
      <c r="V4321" s="21" t="str">
        <f>VLOOKUP(P4321,'Customer List'!B:C,2,)</f>
        <v>Mumbai</v>
      </c>
      <c r="W4321" s="38"/>
      <c r="X4321" s="30">
        <v>45979</v>
      </c>
      <c r="Y4321" s="21">
        <f t="shared" si="484"/>
        <v>1</v>
      </c>
      <c r="Z4321" s="21" t="str">
        <f t="shared" si="485"/>
        <v>Monday</v>
      </c>
      <c r="AA4321" s="21" t="str">
        <f t="shared" si="486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x14ac:dyDescent="0.25">
      <c r="A4322" s="21">
        <v>4321</v>
      </c>
      <c r="B4322" s="21">
        <v>45330</v>
      </c>
      <c r="C4322" s="30">
        <v>45971</v>
      </c>
      <c r="D4322" s="30">
        <v>45975</v>
      </c>
      <c r="E4322" s="47">
        <v>367.25</v>
      </c>
      <c r="F4322" s="47">
        <f t="shared" si="480"/>
        <v>32318</v>
      </c>
      <c r="G4322" s="48">
        <f t="shared" si="481"/>
        <v>96954</v>
      </c>
      <c r="H4322" s="21" t="s">
        <v>5873</v>
      </c>
      <c r="I4322" s="21" t="s">
        <v>5874</v>
      </c>
      <c r="J4322" s="21">
        <v>3</v>
      </c>
      <c r="K4322" s="21">
        <v>3</v>
      </c>
      <c r="L4322" s="21">
        <f t="shared" si="482"/>
        <v>0</v>
      </c>
      <c r="M4322" s="21" t="s">
        <v>5965</v>
      </c>
      <c r="N4322" s="30">
        <v>45978</v>
      </c>
      <c r="O4322" s="48">
        <v>166110.45000000001</v>
      </c>
      <c r="P4322" s="21" t="s">
        <v>3591</v>
      </c>
      <c r="Q4322" s="21">
        <v>58158257323</v>
      </c>
      <c r="R4322" s="21" t="s">
        <v>5913</v>
      </c>
      <c r="S4322" s="3">
        <v>4</v>
      </c>
      <c r="T4322" s="37"/>
      <c r="U4322" s="21" t="s">
        <v>2026</v>
      </c>
      <c r="V4322" s="21" t="str">
        <f>VLOOKUP(P4322,'Customer List'!B:C,2,)</f>
        <v>Mumbai</v>
      </c>
      <c r="W4322" s="38"/>
      <c r="X4322" s="30">
        <v>45979</v>
      </c>
      <c r="Y4322" s="21">
        <f t="shared" si="484"/>
        <v>1</v>
      </c>
      <c r="Z4322" s="21" t="str">
        <f t="shared" si="485"/>
        <v>Monday</v>
      </c>
      <c r="AA4322" s="21" t="str">
        <f t="shared" si="486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4322</v>
      </c>
      <c r="B4323" s="21" t="s">
        <v>5886</v>
      </c>
      <c r="C4323" s="30">
        <v>45973</v>
      </c>
      <c r="D4323" s="30">
        <v>45978</v>
      </c>
      <c r="E4323" s="47">
        <v>93</v>
      </c>
      <c r="F4323" s="47">
        <f t="shared" si="480"/>
        <v>8184</v>
      </c>
      <c r="G4323" s="48">
        <f t="shared" si="481"/>
        <v>8184</v>
      </c>
      <c r="H4323" s="21" t="s">
        <v>5887</v>
      </c>
      <c r="I4323" s="21"/>
      <c r="J4323" s="21">
        <v>1</v>
      </c>
      <c r="K4323" s="21">
        <v>1</v>
      </c>
      <c r="L4323" s="21">
        <f t="shared" si="482"/>
        <v>0</v>
      </c>
      <c r="M4323" s="21" t="s">
        <v>5922</v>
      </c>
      <c r="N4323" s="30">
        <v>45979</v>
      </c>
      <c r="O4323" s="48">
        <v>45979</v>
      </c>
      <c r="P4323" s="21" t="s">
        <v>945</v>
      </c>
      <c r="Q4323" s="21">
        <v>58158291461</v>
      </c>
      <c r="R4323" s="21" t="s">
        <v>5913</v>
      </c>
      <c r="S4323" s="3">
        <v>-20</v>
      </c>
      <c r="T4323" s="37" t="s">
        <v>2577</v>
      </c>
      <c r="U4323" s="21" t="s">
        <v>4686</v>
      </c>
      <c r="V4323" s="21" t="str">
        <f>VLOOKUP(P4323,'Customer List'!B:C,2,)</f>
        <v>Banglore</v>
      </c>
      <c r="W4323" s="38" t="s">
        <v>2577</v>
      </c>
      <c r="X4323" s="30">
        <v>45980</v>
      </c>
      <c r="Y4323" s="21">
        <f t="shared" si="484"/>
        <v>1</v>
      </c>
      <c r="Z4323" s="21" t="str">
        <f t="shared" si="485"/>
        <v>Tuesday</v>
      </c>
      <c r="AA4323" s="21" t="str">
        <f t="shared" si="486"/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x14ac:dyDescent="0.25">
      <c r="A4324" s="21">
        <v>4323</v>
      </c>
      <c r="B4324" s="21" t="s">
        <v>5888</v>
      </c>
      <c r="C4324" s="30">
        <v>45975</v>
      </c>
      <c r="D4324" s="30">
        <v>45978</v>
      </c>
      <c r="E4324" s="47">
        <v>293.39999999999998</v>
      </c>
      <c r="F4324" s="47">
        <f t="shared" si="480"/>
        <v>25819.199999999997</v>
      </c>
      <c r="G4324" s="48">
        <f t="shared" si="481"/>
        <v>25819.199999999997</v>
      </c>
      <c r="H4324" s="21" t="s">
        <v>5889</v>
      </c>
      <c r="I4324" s="21"/>
      <c r="J4324" s="21">
        <v>1</v>
      </c>
      <c r="K4324" s="21">
        <v>1</v>
      </c>
      <c r="L4324" s="21">
        <f t="shared" si="482"/>
        <v>0</v>
      </c>
      <c r="M4324" s="21" t="s">
        <v>5940</v>
      </c>
      <c r="N4324" s="30">
        <v>45979</v>
      </c>
      <c r="O4324" s="48">
        <v>46088.25</v>
      </c>
      <c r="P4324" s="21" t="s">
        <v>5899</v>
      </c>
      <c r="Q4324" s="21">
        <v>58158289280</v>
      </c>
      <c r="R4324" s="21" t="s">
        <v>5913</v>
      </c>
      <c r="S4324" s="3">
        <v>-20</v>
      </c>
      <c r="T4324" s="37"/>
      <c r="U4324" s="21" t="s">
        <v>4686</v>
      </c>
      <c r="V4324" s="21" t="str">
        <f>VLOOKUP(P4324,'Customer List'!B:C,2,)</f>
        <v>THANE</v>
      </c>
      <c r="W4324" s="38"/>
      <c r="X4324" s="30">
        <v>45981</v>
      </c>
      <c r="Y4324" s="21">
        <f t="shared" si="484"/>
        <v>2</v>
      </c>
      <c r="Z4324" s="21" t="str">
        <f t="shared" si="485"/>
        <v>Tuesday</v>
      </c>
      <c r="AA4324" s="21" t="str">
        <f t="shared" si="486"/>
        <v>Thursday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4324</v>
      </c>
      <c r="B4325" s="21" t="s">
        <v>5888</v>
      </c>
      <c r="C4325" s="30">
        <v>45975</v>
      </c>
      <c r="D4325" s="30">
        <v>45978</v>
      </c>
      <c r="E4325" s="47">
        <v>148.19999999999999</v>
      </c>
      <c r="F4325" s="47">
        <f t="shared" si="480"/>
        <v>13041.599999999999</v>
      </c>
      <c r="G4325" s="48">
        <f t="shared" si="481"/>
        <v>13041.599999999999</v>
      </c>
      <c r="H4325" s="21" t="s">
        <v>5890</v>
      </c>
      <c r="I4325" s="21"/>
      <c r="J4325" s="21">
        <v>1</v>
      </c>
      <c r="K4325" s="21">
        <v>1</v>
      </c>
      <c r="L4325" s="21">
        <f t="shared" si="482"/>
        <v>0</v>
      </c>
      <c r="M4325" s="21" t="s">
        <v>5926</v>
      </c>
      <c r="N4325" s="30">
        <v>45979</v>
      </c>
      <c r="O4325" s="48">
        <v>25070.5</v>
      </c>
      <c r="P4325" s="21" t="s">
        <v>153</v>
      </c>
      <c r="Q4325" s="21" t="s">
        <v>1127</v>
      </c>
      <c r="R4325" s="21" t="s">
        <v>1127</v>
      </c>
      <c r="S4325" s="3">
        <v>-20</v>
      </c>
      <c r="T4325" s="37"/>
      <c r="U4325" s="21" t="s">
        <v>4686</v>
      </c>
      <c r="V4325" s="21" t="str">
        <f>VLOOKUP(P4325,'Customer List'!B:C,2,)</f>
        <v>Noida</v>
      </c>
      <c r="W4325" s="38"/>
      <c r="X4325" s="30">
        <f t="shared" ref="X4325" si="491">IF(OR(R4325 = "PRIYANKA MADAM", R4325 = "DEEPAK", R4325 = "PORTER"),N4325,"")</f>
        <v>45979</v>
      </c>
      <c r="Y4325" s="21">
        <f t="shared" si="484"/>
        <v>0</v>
      </c>
      <c r="Z4325" s="21" t="str">
        <f t="shared" si="485"/>
        <v>Tuesday</v>
      </c>
      <c r="AA4325" s="21" t="str">
        <f t="shared" si="486"/>
        <v>Tuesday</v>
      </c>
      <c r="AB4325" s="21" t="str">
        <f>VLOOKUP(U4325,'Currency Sheet'!A:C,3,)</f>
        <v>DOLLAR</v>
      </c>
      <c r="AC4325" s="42" t="str">
        <f>VLOOKUP(P4325,'Customer List'!B:D,3,)</f>
        <v>Local</v>
      </c>
    </row>
    <row r="4326" spans="1:29" x14ac:dyDescent="0.25">
      <c r="A4326" s="21">
        <v>4325</v>
      </c>
      <c r="B4326" s="21" t="s">
        <v>5891</v>
      </c>
      <c r="C4326" s="30">
        <v>45975</v>
      </c>
      <c r="D4326" s="30">
        <v>45978</v>
      </c>
      <c r="E4326" s="47">
        <v>207</v>
      </c>
      <c r="F4326" s="47">
        <f t="shared" si="480"/>
        <v>18216</v>
      </c>
      <c r="G4326" s="48">
        <f t="shared" si="481"/>
        <v>18216</v>
      </c>
      <c r="H4326" s="21" t="s">
        <v>5892</v>
      </c>
      <c r="I4326" s="21"/>
      <c r="J4326" s="21">
        <v>1</v>
      </c>
      <c r="K4326" s="21">
        <v>1</v>
      </c>
      <c r="L4326" s="21">
        <f t="shared" si="482"/>
        <v>0</v>
      </c>
      <c r="M4326" s="21" t="s">
        <v>5942</v>
      </c>
      <c r="N4326" s="30">
        <v>45979</v>
      </c>
      <c r="O4326" s="48">
        <v>35018</v>
      </c>
      <c r="P4326" s="21" t="s">
        <v>630</v>
      </c>
      <c r="Q4326" s="21">
        <v>58158286281</v>
      </c>
      <c r="R4326" s="21" t="s">
        <v>5913</v>
      </c>
      <c r="S4326" s="3">
        <v>-20</v>
      </c>
      <c r="T4326" s="37"/>
      <c r="U4326" s="21" t="s">
        <v>4686</v>
      </c>
      <c r="V4326" s="21" t="str">
        <f>VLOOKUP(P4326,'Customer List'!B:C,2,)</f>
        <v>Telangana</v>
      </c>
      <c r="W4326" s="38"/>
      <c r="X4326" s="30">
        <v>45980</v>
      </c>
      <c r="Y4326" s="21">
        <f t="shared" si="484"/>
        <v>1</v>
      </c>
      <c r="Z4326" s="21" t="str">
        <f t="shared" si="485"/>
        <v>Tuesday</v>
      </c>
      <c r="AA4326" s="21" t="str">
        <f t="shared" si="486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4326</v>
      </c>
      <c r="B4327" s="21" t="s">
        <v>5891</v>
      </c>
      <c r="C4327" s="30">
        <v>45975</v>
      </c>
      <c r="D4327" s="30">
        <v>45978</v>
      </c>
      <c r="E4327" s="47">
        <v>36</v>
      </c>
      <c r="F4327" s="47">
        <f t="shared" si="480"/>
        <v>3168</v>
      </c>
      <c r="G4327" s="48">
        <f t="shared" si="481"/>
        <v>3168</v>
      </c>
      <c r="H4327" s="21" t="s">
        <v>5893</v>
      </c>
      <c r="I4327" s="21"/>
      <c r="J4327" s="21">
        <v>1</v>
      </c>
      <c r="K4327" s="21">
        <v>1</v>
      </c>
      <c r="L4327" s="21">
        <f t="shared" si="482"/>
        <v>0</v>
      </c>
      <c r="M4327" s="21" t="s">
        <v>6360</v>
      </c>
      <c r="N4327" s="30">
        <v>45992</v>
      </c>
      <c r="O4327" s="48">
        <v>4452</v>
      </c>
      <c r="P4327" s="21" t="s">
        <v>4969</v>
      </c>
      <c r="Q4327" s="21" t="s">
        <v>5960</v>
      </c>
      <c r="R4327" s="21" t="s">
        <v>6092</v>
      </c>
      <c r="S4327" s="3">
        <v>-20</v>
      </c>
      <c r="T4327" s="37"/>
      <c r="U4327" s="21" t="s">
        <v>4686</v>
      </c>
      <c r="V4327" s="21" t="str">
        <f>VLOOKUP(P4327,'Customer List'!B:C,2,)</f>
        <v>Delhi</v>
      </c>
      <c r="W4327" s="38" t="s">
        <v>637</v>
      </c>
      <c r="X4327" s="30">
        <f t="shared" ref="X4327" si="492">IF(OR(R4327 = "PRIYANKA MADAM", R4327 = "DEEPAK", R4327 = "PORTER"),N4327,"")</f>
        <v>45992</v>
      </c>
      <c r="Y4327" s="21">
        <f t="shared" si="484"/>
        <v>0</v>
      </c>
      <c r="Z4327" s="21" t="str">
        <f t="shared" si="485"/>
        <v>Monday</v>
      </c>
      <c r="AA4327" s="21" t="str">
        <f t="shared" si="486"/>
        <v>Monday</v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x14ac:dyDescent="0.25">
      <c r="A4328" s="21">
        <v>4327</v>
      </c>
      <c r="B4328" s="21" t="s">
        <v>5894</v>
      </c>
      <c r="C4328" s="30">
        <v>45975</v>
      </c>
      <c r="D4328" s="30">
        <v>45978</v>
      </c>
      <c r="E4328" s="47">
        <v>5</v>
      </c>
      <c r="F4328" s="47">
        <f t="shared" si="480"/>
        <v>440</v>
      </c>
      <c r="G4328" s="48">
        <f t="shared" si="481"/>
        <v>440</v>
      </c>
      <c r="H4328" s="21" t="s">
        <v>5895</v>
      </c>
      <c r="I4328" s="21"/>
      <c r="J4328" s="21">
        <v>1</v>
      </c>
      <c r="K4328" s="21">
        <v>1</v>
      </c>
      <c r="L4328" s="21">
        <f t="shared" si="482"/>
        <v>0</v>
      </c>
      <c r="M4328" s="21" t="s">
        <v>5921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5913</v>
      </c>
      <c r="S4328" s="3">
        <v>-20</v>
      </c>
      <c r="T4328" s="37" t="s">
        <v>2577</v>
      </c>
      <c r="U4328" s="21" t="s">
        <v>4686</v>
      </c>
      <c r="V4328" s="21" t="str">
        <f>VLOOKUP(P4328,'Customer List'!B:C,2,)</f>
        <v>Bhopal</v>
      </c>
      <c r="W4328" s="38"/>
      <c r="X4328" s="30">
        <v>45980</v>
      </c>
      <c r="Y4328" s="21">
        <f t="shared" si="484"/>
        <v>2</v>
      </c>
      <c r="Z4328" s="21" t="str">
        <f t="shared" si="485"/>
        <v>Monday</v>
      </c>
      <c r="AA4328" s="21" t="str">
        <f t="shared" si="486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v>4328</v>
      </c>
      <c r="B4329" s="21" t="s">
        <v>5894</v>
      </c>
      <c r="C4329" s="30">
        <v>45975</v>
      </c>
      <c r="D4329" s="30">
        <v>45978</v>
      </c>
      <c r="E4329" s="47">
        <v>5</v>
      </c>
      <c r="F4329" s="47">
        <f t="shared" si="480"/>
        <v>440</v>
      </c>
      <c r="G4329" s="48">
        <f t="shared" si="481"/>
        <v>440</v>
      </c>
      <c r="H4329" s="21" t="s">
        <v>5896</v>
      </c>
      <c r="I4329" s="21"/>
      <c r="J4329" s="21">
        <v>1</v>
      </c>
      <c r="K4329" s="21">
        <v>1</v>
      </c>
      <c r="L4329" s="21">
        <f t="shared" si="482"/>
        <v>0</v>
      </c>
      <c r="M4329" s="21" t="s">
        <v>5921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5913</v>
      </c>
      <c r="S4329" s="3">
        <v>-20</v>
      </c>
      <c r="T4329" s="37" t="s">
        <v>2577</v>
      </c>
      <c r="U4329" s="21" t="s">
        <v>4686</v>
      </c>
      <c r="V4329" s="21" t="str">
        <f>VLOOKUP(P4329,'Customer List'!B:C,2,)</f>
        <v>Bhopal</v>
      </c>
      <c r="W4329" s="38"/>
      <c r="X4329" s="30">
        <v>45980</v>
      </c>
      <c r="Y4329" s="21">
        <f t="shared" si="484"/>
        <v>2</v>
      </c>
      <c r="Z4329" s="21" t="str">
        <f t="shared" si="485"/>
        <v>Monday</v>
      </c>
      <c r="AA4329" s="21" t="str">
        <f t="shared" si="486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v>4329</v>
      </c>
      <c r="B4330" s="21" t="s">
        <v>5894</v>
      </c>
      <c r="C4330" s="30">
        <v>45975</v>
      </c>
      <c r="D4330" s="30">
        <v>45978</v>
      </c>
      <c r="E4330" s="47">
        <v>5</v>
      </c>
      <c r="F4330" s="47">
        <f t="shared" si="480"/>
        <v>440</v>
      </c>
      <c r="G4330" s="48">
        <f t="shared" si="481"/>
        <v>440</v>
      </c>
      <c r="H4330" s="21" t="s">
        <v>5897</v>
      </c>
      <c r="I4330" s="21"/>
      <c r="J4330" s="21">
        <v>1</v>
      </c>
      <c r="K4330" s="21">
        <v>1</v>
      </c>
      <c r="L4330" s="21">
        <f t="shared" si="482"/>
        <v>0</v>
      </c>
      <c r="M4330" s="21" t="s">
        <v>5921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5913</v>
      </c>
      <c r="S4330" s="3">
        <v>-20</v>
      </c>
      <c r="T4330" s="37" t="s">
        <v>2577</v>
      </c>
      <c r="U4330" s="21" t="s">
        <v>4686</v>
      </c>
      <c r="V4330" s="21" t="str">
        <f>VLOOKUP(P4330,'Customer List'!B:C,2,)</f>
        <v>Bhopal</v>
      </c>
      <c r="W4330" s="38"/>
      <c r="X4330" s="30">
        <v>45980</v>
      </c>
      <c r="Y4330" s="21">
        <f t="shared" si="484"/>
        <v>2</v>
      </c>
      <c r="Z4330" s="21" t="str">
        <f t="shared" si="485"/>
        <v>Monday</v>
      </c>
      <c r="AA4330" s="21" t="str">
        <f t="shared" si="486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4330</v>
      </c>
      <c r="B4331" s="21" t="s">
        <v>5894</v>
      </c>
      <c r="C4331" s="30">
        <v>45975</v>
      </c>
      <c r="D4331" s="30">
        <v>45978</v>
      </c>
      <c r="E4331" s="47">
        <v>5</v>
      </c>
      <c r="F4331" s="47">
        <f t="shared" si="480"/>
        <v>440</v>
      </c>
      <c r="G4331" s="48">
        <f t="shared" si="481"/>
        <v>440</v>
      </c>
      <c r="H4331" s="21" t="s">
        <v>5898</v>
      </c>
      <c r="I4331" s="21"/>
      <c r="J4331" s="21">
        <v>1</v>
      </c>
      <c r="K4331" s="21">
        <v>1</v>
      </c>
      <c r="L4331" s="21">
        <f t="shared" si="482"/>
        <v>0</v>
      </c>
      <c r="M4331" s="21" t="s">
        <v>5921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5913</v>
      </c>
      <c r="S4331" s="3">
        <v>-20</v>
      </c>
      <c r="T4331" s="37" t="s">
        <v>2577</v>
      </c>
      <c r="U4331" s="21" t="s">
        <v>4686</v>
      </c>
      <c r="V4331" s="21" t="str">
        <f>VLOOKUP(P4331,'Customer List'!B:C,2,)</f>
        <v>Bhopal</v>
      </c>
      <c r="W4331" s="38"/>
      <c r="X4331" s="30">
        <v>45980</v>
      </c>
      <c r="Y4331" s="21">
        <f t="shared" si="484"/>
        <v>2</v>
      </c>
      <c r="Z4331" s="21" t="str">
        <f t="shared" si="485"/>
        <v>Monday</v>
      </c>
      <c r="AA4331" s="21" t="str">
        <f t="shared" si="486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v>4331</v>
      </c>
      <c r="B4332" s="21" t="s">
        <v>5901</v>
      </c>
      <c r="C4332" s="30">
        <v>45975</v>
      </c>
      <c r="D4332" s="30">
        <v>45978</v>
      </c>
      <c r="E4332" s="47">
        <v>124</v>
      </c>
      <c r="F4332" s="47">
        <f t="shared" si="480"/>
        <v>10912</v>
      </c>
      <c r="G4332" s="48">
        <f t="shared" si="481"/>
        <v>10912</v>
      </c>
      <c r="H4332" s="21" t="s">
        <v>1986</v>
      </c>
      <c r="I4332" s="21"/>
      <c r="J4332" s="21">
        <v>1</v>
      </c>
      <c r="K4332" s="21">
        <v>1</v>
      </c>
      <c r="L4332" s="21">
        <f t="shared" si="482"/>
        <v>0</v>
      </c>
      <c r="M4332" s="21" t="s">
        <v>5938</v>
      </c>
      <c r="N4332" s="30">
        <v>45979</v>
      </c>
      <c r="O4332" s="48">
        <v>19220</v>
      </c>
      <c r="P4332" s="21" t="s">
        <v>5902</v>
      </c>
      <c r="Q4332" s="21">
        <v>58158290083</v>
      </c>
      <c r="R4332" s="21" t="s">
        <v>5913</v>
      </c>
      <c r="S4332" s="3">
        <v>-20</v>
      </c>
      <c r="T4332" s="37"/>
      <c r="U4332" s="21" t="s">
        <v>5711</v>
      </c>
      <c r="V4332" s="21" t="str">
        <f>VLOOKUP(P4332,'Customer List'!B:C,2,)</f>
        <v>JHARKHAND</v>
      </c>
      <c r="W4332" s="38"/>
      <c r="X4332" s="30">
        <v>45982</v>
      </c>
      <c r="Y4332" s="21">
        <f t="shared" si="484"/>
        <v>3</v>
      </c>
      <c r="Z4332" s="21" t="str">
        <f t="shared" si="485"/>
        <v>Tuesday</v>
      </c>
      <c r="AA4332" s="21" t="str">
        <f t="shared" si="486"/>
        <v>Friday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4332</v>
      </c>
      <c r="B4333" s="21" t="s">
        <v>5901</v>
      </c>
      <c r="C4333" s="30">
        <v>45975</v>
      </c>
      <c r="D4333" s="30">
        <v>45978</v>
      </c>
      <c r="E4333" s="47">
        <v>196</v>
      </c>
      <c r="F4333" s="47">
        <f t="shared" si="480"/>
        <v>17248</v>
      </c>
      <c r="G4333" s="48">
        <f t="shared" si="481"/>
        <v>17248</v>
      </c>
      <c r="H4333" s="21">
        <v>31000</v>
      </c>
      <c r="I4333" s="21"/>
      <c r="J4333" s="21">
        <v>1</v>
      </c>
      <c r="K4333" s="21">
        <v>1</v>
      </c>
      <c r="L4333" s="21">
        <f t="shared" si="482"/>
        <v>0</v>
      </c>
      <c r="M4333" s="21" t="s">
        <v>5936</v>
      </c>
      <c r="N4333" s="30">
        <v>45979</v>
      </c>
      <c r="O4333" s="48">
        <v>30380</v>
      </c>
      <c r="P4333" s="21" t="s">
        <v>5903</v>
      </c>
      <c r="Q4333" s="21" t="s">
        <v>1127</v>
      </c>
      <c r="R4333" s="21" t="s">
        <v>1127</v>
      </c>
      <c r="S4333" s="3">
        <v>-20</v>
      </c>
      <c r="T4333" s="37"/>
      <c r="U4333" s="21" t="s">
        <v>5711</v>
      </c>
      <c r="V4333" s="21" t="str">
        <f>VLOOKUP(P4333,'Customer List'!B:C,2,)</f>
        <v>GGN</v>
      </c>
      <c r="W4333" s="38"/>
      <c r="X4333" s="30">
        <f t="shared" ref="X4333" si="493">IF(OR(R4333 = "PRIYANKA MADAM", R4333 = "DEEPAK", R4333 = "PORTER"),N4333,"")</f>
        <v>45979</v>
      </c>
      <c r="Y4333" s="21">
        <f t="shared" si="484"/>
        <v>0</v>
      </c>
      <c r="Z4333" s="21" t="str">
        <f t="shared" si="485"/>
        <v>Tuesday</v>
      </c>
      <c r="AA4333" s="21" t="str">
        <f t="shared" si="486"/>
        <v>Tuesday</v>
      </c>
      <c r="AB4333" s="21" t="str">
        <f>VLOOKUP(U4333,'Currency Sheet'!A:C,3,)</f>
        <v>DOLLAR</v>
      </c>
      <c r="AC4333" s="42" t="str">
        <f>VLOOKUP(P4333,'Customer List'!B:D,3,)</f>
        <v>Local</v>
      </c>
    </row>
    <row r="4334" spans="1:29" x14ac:dyDescent="0.25">
      <c r="A4334" s="21">
        <v>4333</v>
      </c>
      <c r="B4334" s="21" t="s">
        <v>5901</v>
      </c>
      <c r="C4334" s="30">
        <v>45975</v>
      </c>
      <c r="D4334" s="30">
        <v>45978</v>
      </c>
      <c r="E4334" s="47">
        <v>110.4</v>
      </c>
      <c r="F4334" s="47">
        <f t="shared" si="480"/>
        <v>9715.2000000000007</v>
      </c>
      <c r="G4334" s="48">
        <f t="shared" si="481"/>
        <v>9715.2000000000007</v>
      </c>
      <c r="H4334" s="21" t="s">
        <v>5941</v>
      </c>
      <c r="I4334" s="21"/>
      <c r="J4334" s="21">
        <v>1</v>
      </c>
      <c r="K4334" s="21">
        <v>1</v>
      </c>
      <c r="L4334" s="21">
        <f t="shared" si="482"/>
        <v>0</v>
      </c>
      <c r="M4334" s="21" t="s">
        <v>5942</v>
      </c>
      <c r="N4334" s="30">
        <v>45979</v>
      </c>
      <c r="O4334" s="48">
        <v>16042.5</v>
      </c>
      <c r="P4334" s="21" t="s">
        <v>5904</v>
      </c>
      <c r="Q4334" s="21">
        <v>58158288053</v>
      </c>
      <c r="R4334" s="21" t="s">
        <v>5913</v>
      </c>
      <c r="S4334" s="3">
        <v>-20</v>
      </c>
      <c r="T4334" s="37"/>
      <c r="U4334" s="21" t="s">
        <v>5711</v>
      </c>
      <c r="V4334" s="21" t="str">
        <f>VLOOKUP(P4334,'Customer List'!B:C,2,)</f>
        <v>CHENNAI</v>
      </c>
      <c r="W4334" s="38"/>
      <c r="X4334" s="30">
        <v>45980</v>
      </c>
      <c r="Y4334" s="21">
        <f t="shared" si="484"/>
        <v>1</v>
      </c>
      <c r="Z4334" s="21" t="str">
        <f t="shared" si="485"/>
        <v>Tuesday</v>
      </c>
      <c r="AA4334" s="21" t="str">
        <f t="shared" si="486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4334</v>
      </c>
      <c r="B4335" s="21">
        <v>181789</v>
      </c>
      <c r="C4335" s="30">
        <v>45972</v>
      </c>
      <c r="D4335" s="30">
        <v>45978</v>
      </c>
      <c r="E4335" s="47">
        <v>1265.4000000000001</v>
      </c>
      <c r="F4335" s="47">
        <f t="shared" si="480"/>
        <v>111355.20000000001</v>
      </c>
      <c r="G4335" s="48">
        <f t="shared" si="481"/>
        <v>111355.20000000001</v>
      </c>
      <c r="H4335" s="21" t="s">
        <v>798</v>
      </c>
      <c r="I4335" s="21"/>
      <c r="J4335" s="21">
        <v>1</v>
      </c>
      <c r="K4335" s="21">
        <v>1</v>
      </c>
      <c r="L4335" s="21">
        <f t="shared" si="482"/>
        <v>0</v>
      </c>
      <c r="M4335" s="21" t="s">
        <v>5939</v>
      </c>
      <c r="N4335" s="30">
        <v>45979</v>
      </c>
      <c r="O4335" s="48">
        <v>155011.5</v>
      </c>
      <c r="P4335" s="21" t="s">
        <v>621</v>
      </c>
      <c r="Q4335" s="21">
        <v>58158293826</v>
      </c>
      <c r="R4335" s="21" t="s">
        <v>5913</v>
      </c>
      <c r="S4335" s="3">
        <v>4</v>
      </c>
      <c r="T4335" s="37"/>
      <c r="U4335" s="21" t="s">
        <v>5215</v>
      </c>
      <c r="V4335" s="21" t="str">
        <f>VLOOKUP(P4335,'Customer List'!B:C,2,)</f>
        <v>Hyderabad</v>
      </c>
      <c r="W4335" s="38"/>
      <c r="X4335" s="30">
        <v>45980</v>
      </c>
      <c r="Y4335" s="21">
        <f t="shared" si="484"/>
        <v>1</v>
      </c>
      <c r="Z4335" s="21" t="str">
        <f t="shared" si="485"/>
        <v>Tuesday</v>
      </c>
      <c r="AA4335" s="21" t="str">
        <f t="shared" si="486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4335</v>
      </c>
      <c r="B4336" s="21">
        <v>181995</v>
      </c>
      <c r="C4336" s="30">
        <v>45975</v>
      </c>
      <c r="D4336" s="30">
        <v>45979</v>
      </c>
      <c r="E4336" s="47">
        <v>1265.4000000000001</v>
      </c>
      <c r="F4336" s="47">
        <f t="shared" si="480"/>
        <v>111355.20000000001</v>
      </c>
      <c r="G4336" s="48">
        <f t="shared" si="481"/>
        <v>111355.20000000001</v>
      </c>
      <c r="H4336" s="21" t="s">
        <v>5907</v>
      </c>
      <c r="I4336" s="21"/>
      <c r="J4336" s="21">
        <v>1</v>
      </c>
      <c r="K4336" s="21">
        <v>1</v>
      </c>
      <c r="L4336" s="21">
        <f t="shared" si="482"/>
        <v>0</v>
      </c>
      <c r="M4336" s="21" t="s">
        <v>5937</v>
      </c>
      <c r="N4336" s="30">
        <v>45979</v>
      </c>
      <c r="O4336" s="48">
        <v>149844.45000000001</v>
      </c>
      <c r="P4336" s="21" t="s">
        <v>242</v>
      </c>
      <c r="Q4336" s="21">
        <v>58158284306</v>
      </c>
      <c r="R4336" s="21" t="s">
        <v>5913</v>
      </c>
      <c r="S4336" s="3">
        <v>4</v>
      </c>
      <c r="T4336" s="37"/>
      <c r="U4336" s="21" t="s">
        <v>5215</v>
      </c>
      <c r="V4336" s="21" t="str">
        <f>VLOOKUP(P4336,'Customer List'!B:C,2,)</f>
        <v>Mumbai</v>
      </c>
      <c r="W4336" s="38"/>
      <c r="X4336" s="30">
        <v>45980</v>
      </c>
      <c r="Y4336" s="21">
        <f t="shared" si="484"/>
        <v>1</v>
      </c>
      <c r="Z4336" s="21" t="str">
        <f t="shared" si="485"/>
        <v>Tuesday</v>
      </c>
      <c r="AA4336" s="21" t="str">
        <f t="shared" si="486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x14ac:dyDescent="0.25">
      <c r="A4337" s="21">
        <v>4336</v>
      </c>
      <c r="B4337" s="21">
        <v>181995</v>
      </c>
      <c r="C4337" s="30">
        <v>45975</v>
      </c>
      <c r="D4337" s="30">
        <v>45979</v>
      </c>
      <c r="E4337" s="47">
        <v>1265.4000000000001</v>
      </c>
      <c r="F4337" s="47">
        <f t="shared" si="480"/>
        <v>111355.20000000001</v>
      </c>
      <c r="G4337" s="48">
        <f t="shared" si="481"/>
        <v>111355.20000000001</v>
      </c>
      <c r="H4337" s="21" t="s">
        <v>449</v>
      </c>
      <c r="I4337" s="21"/>
      <c r="J4337" s="21">
        <v>1</v>
      </c>
      <c r="K4337" s="21">
        <v>1</v>
      </c>
      <c r="L4337" s="21">
        <f t="shared" si="482"/>
        <v>0</v>
      </c>
      <c r="M4337" s="21" t="s">
        <v>5937</v>
      </c>
      <c r="N4337" s="30">
        <v>45979</v>
      </c>
      <c r="O4337" s="48">
        <v>149844.45000000001</v>
      </c>
      <c r="P4337" s="21" t="s">
        <v>242</v>
      </c>
      <c r="Q4337" s="21">
        <v>58158284306</v>
      </c>
      <c r="R4337" s="21" t="s">
        <v>5913</v>
      </c>
      <c r="S4337" s="3">
        <v>4</v>
      </c>
      <c r="T4337" s="37"/>
      <c r="U4337" s="21" t="s">
        <v>5215</v>
      </c>
      <c r="V4337" s="21" t="str">
        <f>VLOOKUP(P4337,'Customer List'!B:C,2,)</f>
        <v>Mumbai</v>
      </c>
      <c r="W4337" s="38"/>
      <c r="X4337" s="30">
        <v>45980</v>
      </c>
      <c r="Y4337" s="21">
        <f t="shared" si="484"/>
        <v>1</v>
      </c>
      <c r="Z4337" s="21" t="str">
        <f t="shared" si="485"/>
        <v>Tuesday</v>
      </c>
      <c r="AA4337" s="21" t="str">
        <f t="shared" si="486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x14ac:dyDescent="0.25">
      <c r="A4338" s="21">
        <v>4337</v>
      </c>
      <c r="B4338" s="21">
        <v>71454</v>
      </c>
      <c r="C4338" s="30">
        <v>45975</v>
      </c>
      <c r="D4338" s="30">
        <v>45979</v>
      </c>
      <c r="E4338" s="47">
        <v>386</v>
      </c>
      <c r="F4338" s="47">
        <f t="shared" si="480"/>
        <v>33968</v>
      </c>
      <c r="G4338" s="48">
        <f t="shared" si="481"/>
        <v>67936</v>
      </c>
      <c r="H4338" s="21" t="s">
        <v>5908</v>
      </c>
      <c r="I4338" s="21"/>
      <c r="J4338" s="21">
        <v>2</v>
      </c>
      <c r="K4338" s="21"/>
      <c r="L4338" s="21">
        <f t="shared" si="482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5910</v>
      </c>
      <c r="V4338" s="21" t="str">
        <f>VLOOKUP(P4338,'Customer List'!B:C,2,)</f>
        <v>STOCK</v>
      </c>
      <c r="W4338" s="38" t="s">
        <v>2025</v>
      </c>
      <c r="X4338" s="30" t="str">
        <f t="shared" ref="X4338:X4343" si="494">IF(OR(R4338 = "PRIYANKA MADAM", R4338 = "DEEPAK", R4338 = "PORTER"),N4338,"")</f>
        <v/>
      </c>
      <c r="Y4338" s="21" t="str">
        <f t="shared" si="484"/>
        <v/>
      </c>
      <c r="Z4338" s="21" t="str">
        <f t="shared" si="485"/>
        <v/>
      </c>
      <c r="AA4338" s="21" t="str">
        <f t="shared" si="486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x14ac:dyDescent="0.25">
      <c r="A4339" s="21">
        <v>4338</v>
      </c>
      <c r="B4339" s="21">
        <v>71454</v>
      </c>
      <c r="C4339" s="30">
        <v>45975</v>
      </c>
      <c r="D4339" s="30">
        <v>45979</v>
      </c>
      <c r="E4339" s="47">
        <v>175.6</v>
      </c>
      <c r="F4339" s="47">
        <f t="shared" si="480"/>
        <v>15452.8</v>
      </c>
      <c r="G4339" s="48">
        <f t="shared" si="481"/>
        <v>30905.599999999999</v>
      </c>
      <c r="H4339" s="21">
        <v>2227</v>
      </c>
      <c r="I4339" s="21"/>
      <c r="J4339" s="21">
        <v>2</v>
      </c>
      <c r="K4339" s="21"/>
      <c r="L4339" s="21">
        <f t="shared" si="482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5910</v>
      </c>
      <c r="V4339" s="21" t="str">
        <f>VLOOKUP(P4339,'Customer List'!B:C,2,)</f>
        <v>STOCK</v>
      </c>
      <c r="W4339" s="38" t="s">
        <v>2025</v>
      </c>
      <c r="X4339" s="30" t="str">
        <f t="shared" si="494"/>
        <v/>
      </c>
      <c r="Y4339" s="21" t="str">
        <f t="shared" si="484"/>
        <v/>
      </c>
      <c r="Z4339" s="21" t="str">
        <f t="shared" si="485"/>
        <v/>
      </c>
      <c r="AA4339" s="21" t="str">
        <f t="shared" si="486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x14ac:dyDescent="0.25">
      <c r="A4340" s="21">
        <v>4339</v>
      </c>
      <c r="B4340" s="21">
        <v>71454</v>
      </c>
      <c r="C4340" s="30">
        <v>45975</v>
      </c>
      <c r="D4340" s="30">
        <v>45979</v>
      </c>
      <c r="E4340" s="47">
        <v>455.4</v>
      </c>
      <c r="F4340" s="47">
        <f t="shared" si="480"/>
        <v>40075.199999999997</v>
      </c>
      <c r="G4340" s="48">
        <f t="shared" si="481"/>
        <v>80150.399999999994</v>
      </c>
      <c r="H4340" s="21" t="s">
        <v>5909</v>
      </c>
      <c r="I4340" s="21"/>
      <c r="J4340" s="21">
        <v>2</v>
      </c>
      <c r="K4340" s="21"/>
      <c r="L4340" s="21">
        <f t="shared" si="482"/>
        <v>2</v>
      </c>
      <c r="M4340" s="21"/>
      <c r="N4340" s="30"/>
      <c r="O4340" s="48"/>
      <c r="P4340" s="21" t="s">
        <v>2025</v>
      </c>
      <c r="Q4340" s="21"/>
      <c r="R4340" s="21"/>
      <c r="S4340" s="3">
        <v>-20</v>
      </c>
      <c r="T4340" s="37"/>
      <c r="U4340" s="21" t="s">
        <v>5910</v>
      </c>
      <c r="V4340" s="21" t="str">
        <f>VLOOKUP(P4340,'Customer List'!B:C,2,)</f>
        <v>STOCK</v>
      </c>
      <c r="W4340" s="38" t="s">
        <v>2025</v>
      </c>
      <c r="X4340" s="30" t="str">
        <f t="shared" si="494"/>
        <v/>
      </c>
      <c r="Y4340" s="21" t="str">
        <f t="shared" si="484"/>
        <v/>
      </c>
      <c r="Z4340" s="21" t="str">
        <f t="shared" si="485"/>
        <v/>
      </c>
      <c r="AA4340" s="21" t="str">
        <f t="shared" si="486"/>
        <v/>
      </c>
      <c r="AB4340" s="21" t="str">
        <f>VLOOKUP(U4340,'Currency Sheet'!A:C,3,)</f>
        <v>DOLLAR</v>
      </c>
      <c r="AC4340" s="42" t="str">
        <f>VLOOKUP(P4340,'Customer List'!B:D,3,)</f>
        <v>STOCK</v>
      </c>
    </row>
    <row r="4341" spans="1:29" x14ac:dyDescent="0.25">
      <c r="A4341" s="21">
        <v>4340</v>
      </c>
      <c r="B4341" s="21">
        <v>341396</v>
      </c>
      <c r="C4341" s="30">
        <v>45975</v>
      </c>
      <c r="D4341" s="30">
        <v>45980</v>
      </c>
      <c r="E4341" s="47">
        <v>39.75</v>
      </c>
      <c r="F4341" s="47">
        <f t="shared" si="480"/>
        <v>3498</v>
      </c>
      <c r="G4341" s="48">
        <f t="shared" si="481"/>
        <v>3498</v>
      </c>
      <c r="H4341" s="21" t="s">
        <v>5914</v>
      </c>
      <c r="I4341" s="21"/>
      <c r="J4341" s="21">
        <v>1</v>
      </c>
      <c r="K4341" s="21">
        <v>1</v>
      </c>
      <c r="L4341" s="21">
        <f t="shared" si="482"/>
        <v>0</v>
      </c>
      <c r="M4341" s="21" t="s">
        <v>5962</v>
      </c>
      <c r="N4341" s="30">
        <v>45981</v>
      </c>
      <c r="O4341" s="48">
        <v>19181.25</v>
      </c>
      <c r="P4341" s="21" t="s">
        <v>153</v>
      </c>
      <c r="Q4341" s="21" t="s">
        <v>5960</v>
      </c>
      <c r="R4341" s="21" t="s">
        <v>1146</v>
      </c>
      <c r="S4341" s="3" t="s">
        <v>299</v>
      </c>
      <c r="T4341" s="37"/>
      <c r="U4341" s="21" t="s">
        <v>4335</v>
      </c>
      <c r="V4341" s="21" t="str">
        <f>VLOOKUP(P4341,'Customer List'!B:C,2,)</f>
        <v>Noida</v>
      </c>
      <c r="W4341" s="38"/>
      <c r="X4341" s="30" t="str">
        <f t="shared" si="494"/>
        <v/>
      </c>
      <c r="Y4341" s="21" t="str">
        <f t="shared" si="484"/>
        <v/>
      </c>
      <c r="Z4341" s="21" t="str">
        <f t="shared" si="485"/>
        <v>Thursday</v>
      </c>
      <c r="AA4341" s="21" t="str">
        <f t="shared" si="486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x14ac:dyDescent="0.25">
      <c r="A4342" s="21">
        <v>4341</v>
      </c>
      <c r="B4342" s="21">
        <v>341396</v>
      </c>
      <c r="C4342" s="30">
        <v>45975</v>
      </c>
      <c r="D4342" s="30">
        <v>45980</v>
      </c>
      <c r="E4342" s="47">
        <v>154.5</v>
      </c>
      <c r="F4342" s="47">
        <f t="shared" si="480"/>
        <v>13596</v>
      </c>
      <c r="G4342" s="48">
        <f t="shared" si="481"/>
        <v>13596</v>
      </c>
      <c r="H4342" s="21" t="s">
        <v>5915</v>
      </c>
      <c r="I4342" s="21"/>
      <c r="J4342" s="21">
        <v>1</v>
      </c>
      <c r="K4342" s="21">
        <v>1</v>
      </c>
      <c r="L4342" s="21">
        <f t="shared" si="482"/>
        <v>0</v>
      </c>
      <c r="M4342" s="21" t="s">
        <v>5963</v>
      </c>
      <c r="N4342" s="30">
        <v>45981</v>
      </c>
      <c r="O4342" s="48">
        <v>22990</v>
      </c>
      <c r="P4342" s="21" t="s">
        <v>208</v>
      </c>
      <c r="Q4342" s="21" t="s">
        <v>1127</v>
      </c>
      <c r="R4342" s="21" t="s">
        <v>1127</v>
      </c>
      <c r="S4342" s="3">
        <v>4</v>
      </c>
      <c r="T4342" s="37"/>
      <c r="U4342" s="21" t="s">
        <v>4335</v>
      </c>
      <c r="V4342" s="21" t="str">
        <f>VLOOKUP(P4342,'Customer List'!B:C,2,)</f>
        <v>Delhi</v>
      </c>
      <c r="W4342" s="38"/>
      <c r="X4342" s="30">
        <f t="shared" si="494"/>
        <v>45981</v>
      </c>
      <c r="Y4342" s="21">
        <f t="shared" si="484"/>
        <v>0</v>
      </c>
      <c r="Z4342" s="21" t="str">
        <f t="shared" si="485"/>
        <v>Thursday</v>
      </c>
      <c r="AA4342" s="21" t="str">
        <f t="shared" si="486"/>
        <v>Thursday</v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x14ac:dyDescent="0.25">
      <c r="A4343" s="21">
        <v>4342</v>
      </c>
      <c r="B4343" s="21">
        <v>341396</v>
      </c>
      <c r="C4343" s="30">
        <v>45975</v>
      </c>
      <c r="D4343" s="30">
        <v>45980</v>
      </c>
      <c r="E4343" s="47">
        <v>129.75</v>
      </c>
      <c r="F4343" s="47">
        <f t="shared" si="480"/>
        <v>11418</v>
      </c>
      <c r="G4343" s="48">
        <f t="shared" si="481"/>
        <v>11418</v>
      </c>
      <c r="H4343" s="21" t="s">
        <v>5916</v>
      </c>
      <c r="I4343" s="21"/>
      <c r="J4343" s="21">
        <v>1</v>
      </c>
      <c r="K4343" s="21">
        <v>1</v>
      </c>
      <c r="L4343" s="21">
        <f t="shared" si="482"/>
        <v>0</v>
      </c>
      <c r="M4343" s="21" t="s">
        <v>5963</v>
      </c>
      <c r="N4343" s="30">
        <v>45981</v>
      </c>
      <c r="O4343" s="48">
        <v>19307</v>
      </c>
      <c r="P4343" s="21" t="s">
        <v>208</v>
      </c>
      <c r="Q4343" s="21" t="s">
        <v>1127</v>
      </c>
      <c r="R4343" s="21" t="s">
        <v>1127</v>
      </c>
      <c r="S4343" s="3">
        <v>4</v>
      </c>
      <c r="T4343" s="37"/>
      <c r="U4343" s="21" t="s">
        <v>4335</v>
      </c>
      <c r="V4343" s="21" t="str">
        <f>VLOOKUP(P4343,'Customer List'!B:C,2,)</f>
        <v>Delhi</v>
      </c>
      <c r="W4343" s="38"/>
      <c r="X4343" s="30">
        <f t="shared" si="494"/>
        <v>45981</v>
      </c>
      <c r="Y4343" s="21">
        <f t="shared" si="484"/>
        <v>0</v>
      </c>
      <c r="Z4343" s="21" t="str">
        <f t="shared" si="485"/>
        <v>Thursday</v>
      </c>
      <c r="AA4343" s="21" t="str">
        <f t="shared" si="486"/>
        <v>Thursday</v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x14ac:dyDescent="0.25">
      <c r="A4344" s="21">
        <v>4343</v>
      </c>
      <c r="B4344" s="21">
        <v>341397</v>
      </c>
      <c r="C4344" s="30">
        <v>45975</v>
      </c>
      <c r="D4344" s="30">
        <v>45980</v>
      </c>
      <c r="E4344" s="47">
        <v>36</v>
      </c>
      <c r="F4344" s="47">
        <f t="shared" si="480"/>
        <v>3168</v>
      </c>
      <c r="G4344" s="48">
        <f t="shared" si="481"/>
        <v>15840</v>
      </c>
      <c r="H4344" s="21" t="s">
        <v>3448</v>
      </c>
      <c r="I4344" s="21"/>
      <c r="J4344" s="21">
        <v>5</v>
      </c>
      <c r="K4344" s="21">
        <v>5</v>
      </c>
      <c r="L4344" s="21">
        <f t="shared" si="482"/>
        <v>0</v>
      </c>
      <c r="M4344" s="21" t="s">
        <v>6210</v>
      </c>
      <c r="N4344" s="30">
        <v>45983</v>
      </c>
      <c r="O4344" s="48">
        <v>26100</v>
      </c>
      <c r="P4344" s="21" t="s">
        <v>26</v>
      </c>
      <c r="Q4344" s="21" t="s">
        <v>6120</v>
      </c>
      <c r="R4344" s="21" t="s">
        <v>5913</v>
      </c>
      <c r="S4344" s="3" t="s">
        <v>299</v>
      </c>
      <c r="T4344" s="37"/>
      <c r="U4344" s="21" t="s">
        <v>4335</v>
      </c>
      <c r="V4344" s="21" t="str">
        <f>VLOOKUP(P4344,'Customer List'!B:C,2,)</f>
        <v>Chandigarh</v>
      </c>
      <c r="W4344" s="38"/>
      <c r="X4344" s="30">
        <v>45985</v>
      </c>
      <c r="Y4344" s="21">
        <f t="shared" si="484"/>
        <v>2</v>
      </c>
      <c r="Z4344" s="21" t="str">
        <f t="shared" si="485"/>
        <v>Saturday</v>
      </c>
      <c r="AA4344" s="21" t="str">
        <f t="shared" si="486"/>
        <v>Monday</v>
      </c>
      <c r="AB4344" s="21" t="str">
        <f>VLOOKUP(U4344,'Currency Sheet'!A:C,3,)</f>
        <v>DOLLAR</v>
      </c>
      <c r="AC4344" s="42" t="str">
        <f>VLOOKUP(P4344,'Customer List'!B:D,3,)</f>
        <v>OutStation</v>
      </c>
    </row>
    <row r="4345" spans="1:29" x14ac:dyDescent="0.25">
      <c r="A4345" s="21">
        <v>4344</v>
      </c>
      <c r="B4345" s="21" t="s">
        <v>6003</v>
      </c>
      <c r="C4345" s="30">
        <v>45975</v>
      </c>
      <c r="D4345" s="30">
        <v>45982</v>
      </c>
      <c r="E4345" s="47">
        <v>191.8</v>
      </c>
      <c r="F4345" s="47">
        <f t="shared" si="480"/>
        <v>16878.400000000001</v>
      </c>
      <c r="G4345" s="48">
        <f t="shared" si="481"/>
        <v>16878.400000000001</v>
      </c>
      <c r="H4345" s="21">
        <v>100449</v>
      </c>
      <c r="I4345" s="21" t="s">
        <v>4758</v>
      </c>
      <c r="J4345" s="21">
        <v>1</v>
      </c>
      <c r="K4345" s="21">
        <v>1</v>
      </c>
      <c r="L4345" s="21">
        <f t="shared" si="482"/>
        <v>0</v>
      </c>
      <c r="M4345" s="21" t="s">
        <v>6119</v>
      </c>
      <c r="N4345" s="30">
        <v>45986</v>
      </c>
      <c r="O4345" s="48">
        <v>23427</v>
      </c>
      <c r="P4345" s="21" t="s">
        <v>42</v>
      </c>
      <c r="Q4345" s="21" t="s">
        <v>5960</v>
      </c>
      <c r="R4345" s="21" t="s">
        <v>6092</v>
      </c>
      <c r="S4345" s="3">
        <v>4</v>
      </c>
      <c r="T4345" s="37"/>
      <c r="U4345" s="21" t="s">
        <v>18</v>
      </c>
      <c r="V4345" s="21" t="str">
        <f>VLOOKUP(P4345,'Customer List'!B:C,2,)</f>
        <v>Faridabad</v>
      </c>
      <c r="W4345" s="38"/>
      <c r="X4345" s="30">
        <f t="shared" ref="X4345" si="495">IF(OR(R4345 = "PRIYANKA MADAM", R4345 = "DEEPAK", R4345 = "PORTER"),N4345,"")</f>
        <v>45986</v>
      </c>
      <c r="Y4345" s="21">
        <f t="shared" si="484"/>
        <v>0</v>
      </c>
      <c r="Z4345" s="21" t="str">
        <f t="shared" si="485"/>
        <v>Tuesday</v>
      </c>
      <c r="AA4345" s="21" t="str">
        <f t="shared" si="486"/>
        <v>Tuesday</v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v>4345</v>
      </c>
      <c r="B4346" s="21" t="s">
        <v>6003</v>
      </c>
      <c r="C4346" s="30">
        <v>45975</v>
      </c>
      <c r="D4346" s="30">
        <v>45982</v>
      </c>
      <c r="E4346" s="47">
        <v>79.2</v>
      </c>
      <c r="F4346" s="47">
        <f t="shared" si="480"/>
        <v>6969.6</v>
      </c>
      <c r="G4346" s="48">
        <f t="shared" si="481"/>
        <v>6969.6</v>
      </c>
      <c r="H4346" s="21">
        <v>101206</v>
      </c>
      <c r="I4346" s="21" t="s">
        <v>4749</v>
      </c>
      <c r="J4346" s="21">
        <v>1</v>
      </c>
      <c r="K4346" s="21">
        <v>1</v>
      </c>
      <c r="L4346" s="21">
        <f t="shared" si="482"/>
        <v>0</v>
      </c>
      <c r="M4346" s="21" t="s">
        <v>6224</v>
      </c>
      <c r="N4346" s="30">
        <v>45983</v>
      </c>
      <c r="O4346" s="48">
        <v>14322</v>
      </c>
      <c r="P4346" s="21" t="s">
        <v>6098</v>
      </c>
      <c r="Q4346" s="60">
        <v>58158455622</v>
      </c>
      <c r="R4346" s="21" t="s">
        <v>6108</v>
      </c>
      <c r="S4346" s="3">
        <v>4</v>
      </c>
      <c r="T4346" s="37"/>
      <c r="U4346" s="21" t="s">
        <v>18</v>
      </c>
      <c r="V4346" s="21" t="str">
        <f>VLOOKUP(P4346,'Customer List'!B:C,2,)</f>
        <v>VADODARA</v>
      </c>
      <c r="W4346" s="38"/>
      <c r="X4346" s="30">
        <v>45985</v>
      </c>
      <c r="Y4346" s="21">
        <f t="shared" si="484"/>
        <v>2</v>
      </c>
      <c r="Z4346" s="21" t="str">
        <f t="shared" si="485"/>
        <v>Saturday</v>
      </c>
      <c r="AA4346" s="21" t="str">
        <f t="shared" si="486"/>
        <v>Monday</v>
      </c>
      <c r="AB4346" s="21" t="str">
        <f>VLOOKUP(U4346,'Currency Sheet'!A:C,3,)</f>
        <v>DOLLAR</v>
      </c>
      <c r="AC4346" s="42" t="str">
        <f>VLOOKUP(P4346,'Customer List'!B:D,3,)</f>
        <v>OutStation</v>
      </c>
    </row>
    <row r="4347" spans="1:29" x14ac:dyDescent="0.25">
      <c r="A4347" s="21">
        <v>4346</v>
      </c>
      <c r="B4347" s="21" t="s">
        <v>6003</v>
      </c>
      <c r="C4347" s="30">
        <v>45975</v>
      </c>
      <c r="D4347" s="30">
        <v>45982</v>
      </c>
      <c r="E4347" s="47">
        <v>269.5</v>
      </c>
      <c r="F4347" s="47">
        <f t="shared" si="480"/>
        <v>23716</v>
      </c>
      <c r="G4347" s="48">
        <f t="shared" si="481"/>
        <v>23716</v>
      </c>
      <c r="H4347" s="21">
        <v>101236</v>
      </c>
      <c r="I4347" s="21" t="s">
        <v>4749</v>
      </c>
      <c r="J4347" s="21">
        <v>1</v>
      </c>
      <c r="K4347" s="21">
        <v>1</v>
      </c>
      <c r="L4347" s="21">
        <f t="shared" si="482"/>
        <v>0</v>
      </c>
      <c r="M4347" s="21" t="s">
        <v>6115</v>
      </c>
      <c r="N4347" s="30">
        <v>45986</v>
      </c>
      <c r="O4347" s="48">
        <v>32917.5</v>
      </c>
      <c r="P4347" s="21" t="s">
        <v>254</v>
      </c>
      <c r="Q4347" s="21" t="s">
        <v>5960</v>
      </c>
      <c r="R4347" s="21" t="s">
        <v>6092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>
        <f t="shared" ref="X4347:X4351" si="496">IF(OR(R4347 = "PRIYANKA MADAM", R4347 = "DEEPAK", R4347 = "PORTER"),N4347,"")</f>
        <v>45986</v>
      </c>
      <c r="Y4347" s="21">
        <f t="shared" si="484"/>
        <v>0</v>
      </c>
      <c r="Z4347" s="21" t="str">
        <f t="shared" si="485"/>
        <v>Tuesday</v>
      </c>
      <c r="AA4347" s="21" t="str">
        <f t="shared" si="486"/>
        <v>Tuesday</v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x14ac:dyDescent="0.25">
      <c r="A4348" s="21">
        <v>4347</v>
      </c>
      <c r="B4348" s="21" t="s">
        <v>6003</v>
      </c>
      <c r="C4348" s="30">
        <v>45975</v>
      </c>
      <c r="D4348" s="30">
        <v>45982</v>
      </c>
      <c r="E4348" s="47">
        <v>32.4</v>
      </c>
      <c r="F4348" s="47">
        <f t="shared" si="480"/>
        <v>2851.2</v>
      </c>
      <c r="G4348" s="48">
        <f t="shared" si="481"/>
        <v>2851.2</v>
      </c>
      <c r="H4348" s="21">
        <v>101319</v>
      </c>
      <c r="I4348" s="21" t="s">
        <v>5161</v>
      </c>
      <c r="J4348" s="21">
        <v>1</v>
      </c>
      <c r="K4348" s="21">
        <v>1</v>
      </c>
      <c r="L4348" s="21">
        <f t="shared" si="482"/>
        <v>0</v>
      </c>
      <c r="M4348" s="21" t="s">
        <v>6398</v>
      </c>
      <c r="N4348" s="30">
        <v>45986</v>
      </c>
      <c r="O4348" s="48">
        <v>5022</v>
      </c>
      <c r="P4348" s="21" t="s">
        <v>153</v>
      </c>
      <c r="Q4348" s="21" t="s">
        <v>1127</v>
      </c>
      <c r="R4348" s="21" t="s">
        <v>1127</v>
      </c>
      <c r="S4348" s="3">
        <v>4</v>
      </c>
      <c r="T4348" s="37"/>
      <c r="U4348" s="21" t="s">
        <v>18</v>
      </c>
      <c r="V4348" s="21" t="str">
        <f>VLOOKUP(P4348,'Customer List'!B:C,2,)</f>
        <v>Noida</v>
      </c>
      <c r="W4348" s="38"/>
      <c r="X4348" s="30">
        <f t="shared" si="496"/>
        <v>45986</v>
      </c>
      <c r="Y4348" s="21">
        <f t="shared" si="484"/>
        <v>0</v>
      </c>
      <c r="Z4348" s="21" t="str">
        <f t="shared" si="485"/>
        <v>Tuesday</v>
      </c>
      <c r="AA4348" s="21" t="str">
        <f t="shared" si="486"/>
        <v>Tuesday</v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x14ac:dyDescent="0.25">
      <c r="A4349" s="21">
        <v>4348</v>
      </c>
      <c r="B4349" s="21" t="s">
        <v>6003</v>
      </c>
      <c r="C4349" s="30">
        <v>45975</v>
      </c>
      <c r="D4349" s="30">
        <v>45982</v>
      </c>
      <c r="E4349" s="47">
        <v>66</v>
      </c>
      <c r="F4349" s="47">
        <f t="shared" si="480"/>
        <v>5808</v>
      </c>
      <c r="G4349" s="48">
        <f t="shared" si="481"/>
        <v>5808</v>
      </c>
      <c r="H4349" s="21">
        <v>102115</v>
      </c>
      <c r="I4349" s="21" t="s">
        <v>5163</v>
      </c>
      <c r="J4349" s="21">
        <v>1</v>
      </c>
      <c r="K4349" s="21">
        <v>1</v>
      </c>
      <c r="L4349" s="21">
        <f t="shared" si="482"/>
        <v>0</v>
      </c>
      <c r="M4349" s="21" t="s">
        <v>6398</v>
      </c>
      <c r="N4349" s="30">
        <v>45986</v>
      </c>
      <c r="O4349" s="48">
        <v>10232</v>
      </c>
      <c r="P4349" s="21" t="s">
        <v>153</v>
      </c>
      <c r="Q4349" s="21" t="s">
        <v>1127</v>
      </c>
      <c r="R4349" s="21" t="s">
        <v>1127</v>
      </c>
      <c r="S4349" s="3">
        <v>4</v>
      </c>
      <c r="T4349" s="37"/>
      <c r="U4349" s="21" t="s">
        <v>18</v>
      </c>
      <c r="V4349" s="21" t="str">
        <f>VLOOKUP(P4349,'Customer List'!B:C,2,)</f>
        <v>Noida</v>
      </c>
      <c r="W4349" s="38"/>
      <c r="X4349" s="30">
        <f t="shared" si="496"/>
        <v>45986</v>
      </c>
      <c r="Y4349" s="21">
        <f t="shared" si="484"/>
        <v>0</v>
      </c>
      <c r="Z4349" s="21" t="str">
        <f t="shared" si="485"/>
        <v>Tuesday</v>
      </c>
      <c r="AA4349" s="21" t="str">
        <f t="shared" si="486"/>
        <v>Tuesday</v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x14ac:dyDescent="0.25">
      <c r="A4350" s="21">
        <v>4349</v>
      </c>
      <c r="B4350" s="21" t="s">
        <v>6003</v>
      </c>
      <c r="C4350" s="30">
        <v>45975</v>
      </c>
      <c r="D4350" s="30">
        <v>45982</v>
      </c>
      <c r="E4350" s="47">
        <v>186.6</v>
      </c>
      <c r="F4350" s="47">
        <f t="shared" si="480"/>
        <v>16420.8</v>
      </c>
      <c r="G4350" s="48">
        <f t="shared" si="481"/>
        <v>16420.8</v>
      </c>
      <c r="H4350" s="21">
        <v>102126</v>
      </c>
      <c r="I4350" s="21" t="s">
        <v>5163</v>
      </c>
      <c r="J4350" s="21">
        <v>1</v>
      </c>
      <c r="K4350" s="21">
        <v>1</v>
      </c>
      <c r="L4350" s="21">
        <f t="shared" si="482"/>
        <v>0</v>
      </c>
      <c r="M4350" s="21" t="s">
        <v>6237</v>
      </c>
      <c r="N4350" s="30">
        <v>45985</v>
      </c>
      <c r="O4350" s="48">
        <v>26590.5</v>
      </c>
      <c r="P4350" s="21" t="s">
        <v>16</v>
      </c>
      <c r="Q4350" s="21" t="s">
        <v>5960</v>
      </c>
      <c r="R4350" s="21" t="s">
        <v>6092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>
        <f t="shared" si="496"/>
        <v>45985</v>
      </c>
      <c r="Y4350" s="21">
        <f t="shared" si="484"/>
        <v>0</v>
      </c>
      <c r="Z4350" s="21" t="str">
        <f t="shared" si="485"/>
        <v>Monday</v>
      </c>
      <c r="AA4350" s="21" t="str">
        <f t="shared" si="486"/>
        <v>Monday</v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x14ac:dyDescent="0.25">
      <c r="A4351" s="21">
        <v>4350</v>
      </c>
      <c r="B4351" s="21" t="s">
        <v>6003</v>
      </c>
      <c r="C4351" s="30">
        <v>45975</v>
      </c>
      <c r="D4351" s="30">
        <v>45982</v>
      </c>
      <c r="E4351" s="47">
        <v>70.2</v>
      </c>
      <c r="F4351" s="47">
        <f t="shared" si="480"/>
        <v>6177.6</v>
      </c>
      <c r="G4351" s="48">
        <f t="shared" si="481"/>
        <v>6177.6</v>
      </c>
      <c r="H4351" s="21">
        <v>103024</v>
      </c>
      <c r="I4351" s="21" t="s">
        <v>5164</v>
      </c>
      <c r="J4351" s="21">
        <v>1</v>
      </c>
      <c r="K4351" s="21">
        <v>1</v>
      </c>
      <c r="L4351" s="21">
        <f t="shared" si="482"/>
        <v>0</v>
      </c>
      <c r="M4351" s="21" t="s">
        <v>6237</v>
      </c>
      <c r="N4351" s="30">
        <v>45985</v>
      </c>
      <c r="O4351" s="48">
        <v>10003.5</v>
      </c>
      <c r="P4351" s="21" t="s">
        <v>16</v>
      </c>
      <c r="Q4351" s="21" t="s">
        <v>5960</v>
      </c>
      <c r="R4351" s="21" t="s">
        <v>6092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>
        <f t="shared" si="496"/>
        <v>45985</v>
      </c>
      <c r="Y4351" s="21">
        <f t="shared" si="484"/>
        <v>0</v>
      </c>
      <c r="Z4351" s="21" t="str">
        <f t="shared" si="485"/>
        <v>Monday</v>
      </c>
      <c r="AA4351" s="21" t="str">
        <f t="shared" si="486"/>
        <v>Monday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x14ac:dyDescent="0.25">
      <c r="A4352" s="21">
        <v>4351</v>
      </c>
      <c r="B4352" s="21" t="s">
        <v>6003</v>
      </c>
      <c r="C4352" s="30">
        <v>45975</v>
      </c>
      <c r="D4352" s="30">
        <v>45982</v>
      </c>
      <c r="E4352" s="47">
        <v>194.4</v>
      </c>
      <c r="F4352" s="47">
        <f t="shared" si="480"/>
        <v>17107.2</v>
      </c>
      <c r="G4352" s="48">
        <f t="shared" si="481"/>
        <v>17107.2</v>
      </c>
      <c r="H4352" s="21">
        <v>104536</v>
      </c>
      <c r="I4352" s="21" t="s">
        <v>5166</v>
      </c>
      <c r="J4352" s="21">
        <v>1</v>
      </c>
      <c r="K4352" s="21">
        <v>1</v>
      </c>
      <c r="L4352" s="21">
        <f t="shared" si="482"/>
        <v>0</v>
      </c>
      <c r="M4352" s="21" t="s">
        <v>6222</v>
      </c>
      <c r="N4352" s="30">
        <v>45983</v>
      </c>
      <c r="O4352" s="48">
        <v>37665</v>
      </c>
      <c r="P4352" s="21" t="s">
        <v>319</v>
      </c>
      <c r="Q4352" s="60">
        <v>58158456635</v>
      </c>
      <c r="R4352" s="21" t="s">
        <v>6108</v>
      </c>
      <c r="S4352" s="3">
        <v>4</v>
      </c>
      <c r="T4352" s="37"/>
      <c r="U4352" s="21" t="s">
        <v>18</v>
      </c>
      <c r="V4352" s="21" t="str">
        <f>VLOOKUP(P4352,'Customer List'!B:C,2,)</f>
        <v>Gujrat</v>
      </c>
      <c r="W4352" s="38"/>
      <c r="X4352" s="30">
        <v>45985</v>
      </c>
      <c r="Y4352" s="21">
        <f t="shared" si="484"/>
        <v>2</v>
      </c>
      <c r="Z4352" s="21" t="str">
        <f t="shared" si="485"/>
        <v>Saturday</v>
      </c>
      <c r="AA4352" s="21" t="str">
        <f t="shared" si="486"/>
        <v>Monday</v>
      </c>
      <c r="AB4352" s="21" t="str">
        <f>VLOOKUP(U4352,'Currency Sheet'!A:C,3,)</f>
        <v>DOLLAR</v>
      </c>
      <c r="AC4352" s="42" t="str">
        <f>VLOOKUP(P4352,'Customer List'!B:D,3,)</f>
        <v>OutStation</v>
      </c>
    </row>
    <row r="4353" spans="1:29" x14ac:dyDescent="0.25">
      <c r="A4353" s="21">
        <v>4352</v>
      </c>
      <c r="B4353" s="21" t="s">
        <v>6003</v>
      </c>
      <c r="C4353" s="30">
        <v>45975</v>
      </c>
      <c r="D4353" s="30">
        <v>45982</v>
      </c>
      <c r="E4353" s="47">
        <v>132</v>
      </c>
      <c r="F4353" s="47">
        <f t="shared" si="480"/>
        <v>11616</v>
      </c>
      <c r="G4353" s="48">
        <f t="shared" si="481"/>
        <v>11616</v>
      </c>
      <c r="H4353" s="21">
        <v>107606</v>
      </c>
      <c r="I4353" s="21" t="s">
        <v>4755</v>
      </c>
      <c r="J4353" s="21">
        <v>1</v>
      </c>
      <c r="K4353" s="21">
        <v>1</v>
      </c>
      <c r="L4353" s="21">
        <f t="shared" si="482"/>
        <v>0</v>
      </c>
      <c r="M4353" s="21" t="s">
        <v>6237</v>
      </c>
      <c r="N4353" s="30">
        <v>45985</v>
      </c>
      <c r="O4353" s="48">
        <v>18810</v>
      </c>
      <c r="P4353" s="21" t="s">
        <v>16</v>
      </c>
      <c r="Q4353" s="21" t="s">
        <v>5960</v>
      </c>
      <c r="R4353" s="21" t="s">
        <v>6092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>
        <f t="shared" ref="X4353" si="497">IF(OR(R4353 = "PRIYANKA MADAM", R4353 = "DEEPAK", R4353 = "PORTER"),N4353,"")</f>
        <v>45985</v>
      </c>
      <c r="Y4353" s="21">
        <f t="shared" si="484"/>
        <v>0</v>
      </c>
      <c r="Z4353" s="21" t="str">
        <f t="shared" si="485"/>
        <v>Monday</v>
      </c>
      <c r="AA4353" s="21" t="str">
        <f t="shared" si="486"/>
        <v>Monday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x14ac:dyDescent="0.25">
      <c r="A4354" s="21">
        <v>4353</v>
      </c>
      <c r="B4354" s="21" t="s">
        <v>6003</v>
      </c>
      <c r="C4354" s="30">
        <v>45975</v>
      </c>
      <c r="D4354" s="30">
        <v>45982</v>
      </c>
      <c r="E4354" s="47">
        <v>84.6</v>
      </c>
      <c r="F4354" s="47">
        <f t="shared" si="480"/>
        <v>7444.7999999999993</v>
      </c>
      <c r="G4354" s="48">
        <f t="shared" si="481"/>
        <v>7444.7999999999993</v>
      </c>
      <c r="H4354" s="21">
        <v>123110</v>
      </c>
      <c r="I4354" s="21" t="s">
        <v>4761</v>
      </c>
      <c r="J4354" s="21">
        <v>1</v>
      </c>
      <c r="K4354" s="21">
        <v>1</v>
      </c>
      <c r="L4354" s="21">
        <f t="shared" si="482"/>
        <v>0</v>
      </c>
      <c r="M4354" s="21" t="s">
        <v>6224</v>
      </c>
      <c r="N4354" s="30">
        <v>45983</v>
      </c>
      <c r="O4354" s="48">
        <v>15298.5</v>
      </c>
      <c r="P4354" s="21" t="s">
        <v>6098</v>
      </c>
      <c r="Q4354" s="60">
        <v>58158455622</v>
      </c>
      <c r="R4354" s="21" t="s">
        <v>6108</v>
      </c>
      <c r="S4354" s="3">
        <v>4</v>
      </c>
      <c r="T4354" s="37"/>
      <c r="U4354" s="21" t="s">
        <v>18</v>
      </c>
      <c r="V4354" s="21" t="str">
        <f>VLOOKUP(P4354,'Customer List'!B:C,2,)</f>
        <v>VADODARA</v>
      </c>
      <c r="W4354" s="38"/>
      <c r="X4354" s="30">
        <v>45985</v>
      </c>
      <c r="Y4354" s="21">
        <f t="shared" si="484"/>
        <v>2</v>
      </c>
      <c r="Z4354" s="21" t="str">
        <f t="shared" si="485"/>
        <v>Saturday</v>
      </c>
      <c r="AA4354" s="21" t="str">
        <f t="shared" si="486"/>
        <v>Monday</v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x14ac:dyDescent="0.25">
      <c r="A4355" s="21">
        <v>4354</v>
      </c>
      <c r="B4355" s="21" t="s">
        <v>6003</v>
      </c>
      <c r="C4355" s="30">
        <v>45975</v>
      </c>
      <c r="D4355" s="30">
        <v>45982</v>
      </c>
      <c r="E4355" s="47">
        <v>157.19999999999999</v>
      </c>
      <c r="F4355" s="47">
        <f t="shared" si="480"/>
        <v>13833.599999999999</v>
      </c>
      <c r="G4355" s="48">
        <f t="shared" si="481"/>
        <v>13833.599999999999</v>
      </c>
      <c r="H4355" s="21">
        <v>127606</v>
      </c>
      <c r="I4355" s="21" t="s">
        <v>5172</v>
      </c>
      <c r="J4355" s="21">
        <v>1</v>
      </c>
      <c r="K4355" s="21">
        <v>1</v>
      </c>
      <c r="L4355" s="21">
        <f t="shared" si="482"/>
        <v>0</v>
      </c>
      <c r="M4355" s="21" t="s">
        <v>6208</v>
      </c>
      <c r="N4355" s="30">
        <v>45983</v>
      </c>
      <c r="O4355" s="48">
        <v>26396.5</v>
      </c>
      <c r="P4355" s="21" t="s">
        <v>332</v>
      </c>
      <c r="Q4355" s="60">
        <v>58158452730</v>
      </c>
      <c r="R4355" s="21" t="s">
        <v>6108</v>
      </c>
      <c r="S4355" s="3">
        <v>4</v>
      </c>
      <c r="T4355" s="37"/>
      <c r="U4355" s="21" t="s">
        <v>18</v>
      </c>
      <c r="V4355" s="21" t="str">
        <f>VLOOKUP(P4355,'Customer List'!B:C,2,)</f>
        <v>Banglore</v>
      </c>
      <c r="W4355" s="38"/>
      <c r="X4355" s="30">
        <v>45985</v>
      </c>
      <c r="Y4355" s="21">
        <f t="shared" si="484"/>
        <v>2</v>
      </c>
      <c r="Z4355" s="21" t="str">
        <f t="shared" si="485"/>
        <v>Saturday</v>
      </c>
      <c r="AA4355" s="21" t="str">
        <f t="shared" si="486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x14ac:dyDescent="0.25">
      <c r="A4356" s="21">
        <v>4355</v>
      </c>
      <c r="B4356" s="21" t="s">
        <v>6003</v>
      </c>
      <c r="C4356" s="30">
        <v>45975</v>
      </c>
      <c r="D4356" s="30">
        <v>45982</v>
      </c>
      <c r="E4356" s="47">
        <v>188.4</v>
      </c>
      <c r="F4356" s="47">
        <f t="shared" ref="F4356:F4419" si="498">IF(AB4356="DOLLAR",E4356*88,E4356)</f>
        <v>16579.2</v>
      </c>
      <c r="G4356" s="48">
        <f t="shared" ref="G4356:G4419" si="499">F4356*J4356</f>
        <v>16579.2</v>
      </c>
      <c r="H4356" s="21">
        <v>127614</v>
      </c>
      <c r="I4356" s="21" t="s">
        <v>5172</v>
      </c>
      <c r="J4356" s="21">
        <v>1</v>
      </c>
      <c r="K4356" s="21">
        <v>1</v>
      </c>
      <c r="L4356" s="21">
        <f t="shared" ref="L4356:L4419" si="500">J4356-K4356</f>
        <v>0</v>
      </c>
      <c r="M4356" s="21" t="s">
        <v>6115</v>
      </c>
      <c r="N4356" s="30">
        <v>45986</v>
      </c>
      <c r="O4356" s="48">
        <v>26847</v>
      </c>
      <c r="P4356" s="21" t="s">
        <v>254</v>
      </c>
      <c r="Q4356" s="21" t="s">
        <v>5960</v>
      </c>
      <c r="R4356" s="21" t="s">
        <v>6092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>
        <f t="shared" ref="X4356:X4357" si="501">IF(OR(R4356 = "PRIYANKA MADAM", R4356 = "DEEPAK", R4356 = "PORTER"),N4356,"")</f>
        <v>45986</v>
      </c>
      <c r="Y4356" s="21">
        <f t="shared" ref="Y4356:Y4419" si="502">IF(X4356="", "", X4356-N4356)</f>
        <v>0</v>
      </c>
      <c r="Z4356" s="21" t="str">
        <f t="shared" ref="Z4356:Z4419" si="503">IF(N4356="", "", TEXT(N4356, "dddd"))</f>
        <v>Tuesday</v>
      </c>
      <c r="AA4356" s="21" t="str">
        <f t="shared" ref="AA4356:AA4419" si="504">IF(X4356="", "", TEXT(X4356, "dddd"))</f>
        <v>Tuesday</v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x14ac:dyDescent="0.25">
      <c r="A4357" s="21">
        <v>4356</v>
      </c>
      <c r="B4357" s="21" t="s">
        <v>6003</v>
      </c>
      <c r="C4357" s="30">
        <v>45975</v>
      </c>
      <c r="D4357" s="30">
        <v>45982</v>
      </c>
      <c r="E4357" s="47">
        <v>186.6</v>
      </c>
      <c r="F4357" s="47">
        <f t="shared" si="498"/>
        <v>16420.8</v>
      </c>
      <c r="G4357" s="48">
        <f t="shared" si="499"/>
        <v>16420.8</v>
      </c>
      <c r="H4357" s="21">
        <v>128018</v>
      </c>
      <c r="I4357" s="21" t="s">
        <v>5840</v>
      </c>
      <c r="J4357" s="21">
        <v>1</v>
      </c>
      <c r="K4357" s="21">
        <v>1</v>
      </c>
      <c r="L4357" s="21">
        <f t="shared" si="500"/>
        <v>0</v>
      </c>
      <c r="M4357" s="21" t="s">
        <v>6115</v>
      </c>
      <c r="N4357" s="30">
        <v>45986</v>
      </c>
      <c r="O4357" s="48">
        <v>26590.5</v>
      </c>
      <c r="P4357" s="21" t="s">
        <v>254</v>
      </c>
      <c r="Q4357" s="21" t="s">
        <v>5960</v>
      </c>
      <c r="R4357" s="21" t="s">
        <v>6092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>
        <f t="shared" si="501"/>
        <v>45986</v>
      </c>
      <c r="Y4357" s="21">
        <f t="shared" si="502"/>
        <v>0</v>
      </c>
      <c r="Z4357" s="21" t="str">
        <f t="shared" si="503"/>
        <v>Tuesday</v>
      </c>
      <c r="AA4357" s="21" t="str">
        <f t="shared" si="504"/>
        <v>Tuesday</v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x14ac:dyDescent="0.25">
      <c r="A4358" s="21">
        <v>4357</v>
      </c>
      <c r="B4358" s="21" t="s">
        <v>6003</v>
      </c>
      <c r="C4358" s="30">
        <v>45975</v>
      </c>
      <c r="D4358" s="30">
        <v>45982</v>
      </c>
      <c r="E4358" s="47">
        <v>186.6</v>
      </c>
      <c r="F4358" s="47">
        <f t="shared" si="498"/>
        <v>16420.8</v>
      </c>
      <c r="G4358" s="48">
        <f t="shared" si="499"/>
        <v>16420.8</v>
      </c>
      <c r="H4358" s="21">
        <v>128018</v>
      </c>
      <c r="I4358" s="21" t="s">
        <v>5840</v>
      </c>
      <c r="J4358" s="21">
        <v>1</v>
      </c>
      <c r="K4358" s="21">
        <v>1</v>
      </c>
      <c r="L4358" s="21">
        <f t="shared" si="500"/>
        <v>0</v>
      </c>
      <c r="M4358" s="21" t="s">
        <v>6224</v>
      </c>
      <c r="N4358" s="30">
        <v>45983</v>
      </c>
      <c r="O4358" s="48">
        <v>33743.5</v>
      </c>
      <c r="P4358" s="21" t="s">
        <v>6098</v>
      </c>
      <c r="Q4358" s="60">
        <v>58158455622</v>
      </c>
      <c r="R4358" s="21" t="s">
        <v>6108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502"/>
        <v>2</v>
      </c>
      <c r="Z4358" s="21" t="str">
        <f t="shared" si="503"/>
        <v>Saturday</v>
      </c>
      <c r="AA4358" s="21" t="str">
        <f t="shared" si="504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x14ac:dyDescent="0.25">
      <c r="A4359" s="21">
        <v>4358</v>
      </c>
      <c r="B4359" s="21" t="s">
        <v>6003</v>
      </c>
      <c r="C4359" s="30">
        <v>45975</v>
      </c>
      <c r="D4359" s="30">
        <v>45982</v>
      </c>
      <c r="E4359" s="47">
        <v>387</v>
      </c>
      <c r="F4359" s="47">
        <f t="shared" si="498"/>
        <v>34056</v>
      </c>
      <c r="G4359" s="48">
        <f t="shared" si="499"/>
        <v>34056</v>
      </c>
      <c r="H4359" s="21">
        <v>133302</v>
      </c>
      <c r="I4359" s="21" t="s">
        <v>6004</v>
      </c>
      <c r="J4359" s="21">
        <v>1</v>
      </c>
      <c r="K4359" s="21">
        <v>1</v>
      </c>
      <c r="L4359" s="21">
        <f t="shared" si="500"/>
        <v>0</v>
      </c>
      <c r="M4359" s="21" t="s">
        <v>6227</v>
      </c>
      <c r="N4359" s="30">
        <v>45983</v>
      </c>
      <c r="O4359" s="48">
        <v>59985</v>
      </c>
      <c r="P4359" s="21" t="s">
        <v>1139</v>
      </c>
      <c r="Q4359" s="60">
        <v>58158454421</v>
      </c>
      <c r="R4359" s="21" t="s">
        <v>6108</v>
      </c>
      <c r="S4359" s="3">
        <v>4</v>
      </c>
      <c r="T4359" s="37"/>
      <c r="U4359" s="21" t="s">
        <v>18</v>
      </c>
      <c r="V4359" s="21" t="str">
        <f>VLOOKUP(P4359,'Customer List'!B:C,2,)</f>
        <v>Hyderabad</v>
      </c>
      <c r="W4359" s="38"/>
      <c r="X4359" s="30">
        <v>45985</v>
      </c>
      <c r="Y4359" s="21">
        <f t="shared" si="502"/>
        <v>2</v>
      </c>
      <c r="Z4359" s="21" t="str">
        <f t="shared" si="503"/>
        <v>Saturday</v>
      </c>
      <c r="AA4359" s="21" t="str">
        <f t="shared" si="504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x14ac:dyDescent="0.25">
      <c r="A4360" s="21">
        <v>4359</v>
      </c>
      <c r="B4360" s="21" t="s">
        <v>6003</v>
      </c>
      <c r="C4360" s="30">
        <v>45975</v>
      </c>
      <c r="D4360" s="30">
        <v>45982</v>
      </c>
      <c r="E4360" s="47">
        <v>132</v>
      </c>
      <c r="F4360" s="47">
        <f t="shared" si="498"/>
        <v>11616</v>
      </c>
      <c r="G4360" s="48">
        <f t="shared" si="499"/>
        <v>11616</v>
      </c>
      <c r="H4360" s="21">
        <v>147708</v>
      </c>
      <c r="I4360" s="21" t="s">
        <v>4751</v>
      </c>
      <c r="J4360" s="21">
        <v>1</v>
      </c>
      <c r="K4360" s="21">
        <v>1</v>
      </c>
      <c r="L4360" s="21">
        <f t="shared" si="500"/>
        <v>0</v>
      </c>
      <c r="M4360" s="21" t="s">
        <v>6224</v>
      </c>
      <c r="N4360" s="30">
        <v>45983</v>
      </c>
      <c r="O4360" s="48">
        <v>23870</v>
      </c>
      <c r="P4360" s="21" t="s">
        <v>6098</v>
      </c>
      <c r="Q4360" s="60">
        <v>58158455622</v>
      </c>
      <c r="R4360" s="21" t="s">
        <v>6108</v>
      </c>
      <c r="S4360" s="3">
        <v>4</v>
      </c>
      <c r="T4360" s="37"/>
      <c r="U4360" s="21" t="s">
        <v>18</v>
      </c>
      <c r="V4360" s="21" t="str">
        <f>VLOOKUP(P4360,'Customer List'!B:C,2,)</f>
        <v>VADODARA</v>
      </c>
      <c r="W4360" s="38"/>
      <c r="X4360" s="30">
        <v>45985</v>
      </c>
      <c r="Y4360" s="21">
        <f t="shared" si="502"/>
        <v>2</v>
      </c>
      <c r="Z4360" s="21" t="str">
        <f t="shared" si="503"/>
        <v>Saturday</v>
      </c>
      <c r="AA4360" s="21" t="str">
        <f t="shared" si="504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x14ac:dyDescent="0.25">
      <c r="A4361" s="21">
        <v>4360</v>
      </c>
      <c r="B4361" s="21" t="s">
        <v>6003</v>
      </c>
      <c r="C4361" s="30">
        <v>45975</v>
      </c>
      <c r="D4361" s="30">
        <v>45982</v>
      </c>
      <c r="E4361" s="47">
        <v>67.2</v>
      </c>
      <c r="F4361" s="47">
        <f t="shared" si="498"/>
        <v>5913.6</v>
      </c>
      <c r="G4361" s="48">
        <f t="shared" si="499"/>
        <v>5913.6</v>
      </c>
      <c r="H4361" s="21">
        <v>155702</v>
      </c>
      <c r="I4361" s="21" t="s">
        <v>6005</v>
      </c>
      <c r="J4361" s="21">
        <v>1</v>
      </c>
      <c r="K4361" s="21">
        <v>1</v>
      </c>
      <c r="L4361" s="21">
        <f t="shared" si="500"/>
        <v>0</v>
      </c>
      <c r="M4361" s="21" t="s">
        <v>6398</v>
      </c>
      <c r="N4361" s="30">
        <v>45986</v>
      </c>
      <c r="O4361" s="48">
        <v>10416</v>
      </c>
      <c r="P4361" s="21" t="s">
        <v>153</v>
      </c>
      <c r="Q4361" s="21" t="s">
        <v>1127</v>
      </c>
      <c r="R4361" s="21" t="s">
        <v>1127</v>
      </c>
      <c r="S4361" s="3">
        <v>4</v>
      </c>
      <c r="T4361" s="37"/>
      <c r="U4361" s="21" t="s">
        <v>18</v>
      </c>
      <c r="V4361" s="21" t="str">
        <f>VLOOKUP(P4361,'Customer List'!B:C,2,)</f>
        <v>Noida</v>
      </c>
      <c r="W4361" s="38"/>
      <c r="X4361" s="30">
        <f t="shared" ref="X4361" si="505">IF(OR(R4361 = "PRIYANKA MADAM", R4361 = "DEEPAK", R4361 = "PORTER"),N4361,"")</f>
        <v>45986</v>
      </c>
      <c r="Y4361" s="21">
        <f t="shared" si="502"/>
        <v>0</v>
      </c>
      <c r="Z4361" s="21" t="str">
        <f t="shared" si="503"/>
        <v>Tuesday</v>
      </c>
      <c r="AA4361" s="21" t="str">
        <f t="shared" si="504"/>
        <v>Tuesday</v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x14ac:dyDescent="0.25">
      <c r="A4362" s="21">
        <v>4361</v>
      </c>
      <c r="B4362" s="21" t="s">
        <v>6003</v>
      </c>
      <c r="C4362" s="30">
        <v>45975</v>
      </c>
      <c r="D4362" s="30">
        <v>45982</v>
      </c>
      <c r="E4362" s="47">
        <v>36.6</v>
      </c>
      <c r="F4362" s="47">
        <f t="shared" si="498"/>
        <v>3220.8</v>
      </c>
      <c r="G4362" s="48">
        <f t="shared" si="499"/>
        <v>6441.6</v>
      </c>
      <c r="H4362" s="21">
        <v>300308</v>
      </c>
      <c r="I4362" s="21" t="s">
        <v>4768</v>
      </c>
      <c r="J4362" s="21">
        <v>2</v>
      </c>
      <c r="K4362" s="21">
        <v>2</v>
      </c>
      <c r="L4362" s="21">
        <f t="shared" si="500"/>
        <v>0</v>
      </c>
      <c r="M4362" s="21" t="s">
        <v>6200</v>
      </c>
      <c r="N4362" s="30">
        <v>45983</v>
      </c>
      <c r="O4362" s="48">
        <v>18583.04</v>
      </c>
      <c r="P4362" s="21" t="s">
        <v>6001</v>
      </c>
      <c r="Q4362" s="60">
        <v>58158453614</v>
      </c>
      <c r="R4362" s="21" t="s">
        <v>6108</v>
      </c>
      <c r="S4362" s="3">
        <v>4</v>
      </c>
      <c r="T4362" s="37"/>
      <c r="U4362" s="21" t="s">
        <v>18</v>
      </c>
      <c r="V4362" s="21" t="str">
        <f>VLOOKUP(P4362,'Customer List'!B:C,2,)</f>
        <v>Coimbatore</v>
      </c>
      <c r="W4362" s="38"/>
      <c r="X4362" s="30">
        <v>45985</v>
      </c>
      <c r="Y4362" s="21">
        <f t="shared" si="502"/>
        <v>2</v>
      </c>
      <c r="Z4362" s="21" t="str">
        <f t="shared" si="503"/>
        <v>Saturday</v>
      </c>
      <c r="AA4362" s="21" t="str">
        <f t="shared" si="504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v>4362</v>
      </c>
      <c r="B4363" s="21" t="s">
        <v>6003</v>
      </c>
      <c r="C4363" s="30">
        <v>45975</v>
      </c>
      <c r="D4363" s="30">
        <v>45982</v>
      </c>
      <c r="E4363" s="47">
        <v>30</v>
      </c>
      <c r="F4363" s="47">
        <f t="shared" si="498"/>
        <v>2640</v>
      </c>
      <c r="G4363" s="48">
        <f t="shared" si="499"/>
        <v>2640</v>
      </c>
      <c r="H4363" s="21">
        <v>300406</v>
      </c>
      <c r="I4363" s="21" t="s">
        <v>4768</v>
      </c>
      <c r="J4363" s="21">
        <v>1</v>
      </c>
      <c r="K4363" s="21">
        <v>1</v>
      </c>
      <c r="L4363" s="21">
        <f t="shared" si="500"/>
        <v>0</v>
      </c>
      <c r="M4363" s="21" t="s">
        <v>6203</v>
      </c>
      <c r="N4363" s="30">
        <v>45983</v>
      </c>
      <c r="O4363" s="48">
        <v>4650</v>
      </c>
      <c r="P4363" s="21" t="s">
        <v>886</v>
      </c>
      <c r="Q4363" s="60">
        <v>58158453312</v>
      </c>
      <c r="R4363" s="21" t="s">
        <v>6108</v>
      </c>
      <c r="S4363" s="3">
        <v>4</v>
      </c>
      <c r="T4363" s="37"/>
      <c r="U4363" s="21" t="s">
        <v>18</v>
      </c>
      <c r="V4363" s="21" t="str">
        <f>VLOOKUP(P4363,'Customer List'!B:C,2,)</f>
        <v>Karnataka</v>
      </c>
      <c r="W4363" s="38"/>
      <c r="X4363" s="30">
        <v>45985</v>
      </c>
      <c r="Y4363" s="21">
        <f t="shared" si="502"/>
        <v>2</v>
      </c>
      <c r="Z4363" s="21" t="str">
        <f t="shared" si="503"/>
        <v>Saturday</v>
      </c>
      <c r="AA4363" s="21" t="str">
        <f t="shared" si="504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x14ac:dyDescent="0.25">
      <c r="A4364" s="21">
        <v>4363</v>
      </c>
      <c r="B4364" s="21" t="s">
        <v>6003</v>
      </c>
      <c r="C4364" s="30">
        <v>45975</v>
      </c>
      <c r="D4364" s="30">
        <v>45982</v>
      </c>
      <c r="E4364" s="47">
        <v>155.4</v>
      </c>
      <c r="F4364" s="47">
        <f t="shared" si="498"/>
        <v>13675.2</v>
      </c>
      <c r="G4364" s="48">
        <f t="shared" si="499"/>
        <v>27350.400000000001</v>
      </c>
      <c r="H4364" s="21">
        <v>302210</v>
      </c>
      <c r="I4364" s="21" t="s">
        <v>4770</v>
      </c>
      <c r="J4364" s="21">
        <v>2</v>
      </c>
      <c r="K4364" s="21">
        <v>2</v>
      </c>
      <c r="L4364" s="21">
        <f t="shared" si="500"/>
        <v>0</v>
      </c>
      <c r="M4364" s="21" t="s">
        <v>6200</v>
      </c>
      <c r="N4364" s="30">
        <v>45983</v>
      </c>
      <c r="O4364" s="48">
        <v>78901.759999999995</v>
      </c>
      <c r="P4364" s="21" t="s">
        <v>6001</v>
      </c>
      <c r="Q4364" s="60">
        <v>58158453614</v>
      </c>
      <c r="R4364" s="21" t="s">
        <v>6108</v>
      </c>
      <c r="S4364" s="3">
        <v>4</v>
      </c>
      <c r="T4364" s="37"/>
      <c r="U4364" s="21" t="s">
        <v>18</v>
      </c>
      <c r="V4364" s="21" t="str">
        <f>VLOOKUP(P4364,'Customer List'!B:C,2,)</f>
        <v>Coimbatore</v>
      </c>
      <c r="W4364" s="38"/>
      <c r="X4364" s="30">
        <v>45985</v>
      </c>
      <c r="Y4364" s="21">
        <f t="shared" si="502"/>
        <v>2</v>
      </c>
      <c r="Z4364" s="21" t="str">
        <f t="shared" si="503"/>
        <v>Saturday</v>
      </c>
      <c r="AA4364" s="21" t="str">
        <f t="shared" si="504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v>4364</v>
      </c>
      <c r="B4365" s="21" t="s">
        <v>6003</v>
      </c>
      <c r="C4365" s="30">
        <v>45975</v>
      </c>
      <c r="D4365" s="30">
        <v>45982</v>
      </c>
      <c r="E4365" s="47">
        <v>63</v>
      </c>
      <c r="F4365" s="47">
        <f t="shared" si="498"/>
        <v>5544</v>
      </c>
      <c r="G4365" s="48">
        <f t="shared" si="499"/>
        <v>5544</v>
      </c>
      <c r="H4365" s="21">
        <v>302212</v>
      </c>
      <c r="I4365" s="21" t="s">
        <v>4770</v>
      </c>
      <c r="J4365" s="21">
        <v>1</v>
      </c>
      <c r="K4365" s="21">
        <v>1</v>
      </c>
      <c r="L4365" s="21">
        <f t="shared" si="500"/>
        <v>0</v>
      </c>
      <c r="M4365" s="21" t="s">
        <v>6123</v>
      </c>
      <c r="N4365" s="30">
        <v>45987</v>
      </c>
      <c r="O4365" s="48">
        <v>14647.5</v>
      </c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 t="str">
        <f t="shared" ref="X4365" si="506">IF(OR(R4365 = "PRIYANKA MADAM", R4365 = "DEEPAK", R4365 = "PORTER"),N4365,"")</f>
        <v/>
      </c>
      <c r="Y4365" s="21" t="str">
        <f t="shared" si="502"/>
        <v/>
      </c>
      <c r="Z4365" s="21" t="str">
        <f t="shared" si="503"/>
        <v>Wednesday</v>
      </c>
      <c r="AA4365" s="21" t="str">
        <f t="shared" si="504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x14ac:dyDescent="0.25">
      <c r="A4366" s="21">
        <v>4365</v>
      </c>
      <c r="B4366" s="21" t="s">
        <v>6003</v>
      </c>
      <c r="C4366" s="30">
        <v>45975</v>
      </c>
      <c r="D4366" s="30">
        <v>45982</v>
      </c>
      <c r="E4366" s="47">
        <v>175.2</v>
      </c>
      <c r="F4366" s="47">
        <f t="shared" si="498"/>
        <v>15417.599999999999</v>
      </c>
      <c r="G4366" s="48">
        <f t="shared" si="499"/>
        <v>15417.599999999999</v>
      </c>
      <c r="H4366" s="21">
        <v>302612</v>
      </c>
      <c r="I4366" s="21" t="s">
        <v>5377</v>
      </c>
      <c r="J4366" s="21">
        <v>1</v>
      </c>
      <c r="K4366" s="21">
        <v>1</v>
      </c>
      <c r="L4366" s="21">
        <f t="shared" si="500"/>
        <v>0</v>
      </c>
      <c r="M4366" s="21" t="s">
        <v>6203</v>
      </c>
      <c r="N4366" s="30">
        <v>45983</v>
      </c>
      <c r="O4366" s="48">
        <v>27156</v>
      </c>
      <c r="P4366" s="21" t="s">
        <v>886</v>
      </c>
      <c r="Q4366" s="60">
        <v>58158453312</v>
      </c>
      <c r="R4366" s="21" t="s">
        <v>6108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502"/>
        <v>2</v>
      </c>
      <c r="Z4366" s="21" t="str">
        <f t="shared" si="503"/>
        <v>Saturday</v>
      </c>
      <c r="AA4366" s="21" t="str">
        <f t="shared" si="504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4366</v>
      </c>
      <c r="B4367" s="21" t="s">
        <v>6003</v>
      </c>
      <c r="C4367" s="30">
        <v>45975</v>
      </c>
      <c r="D4367" s="30">
        <v>45982</v>
      </c>
      <c r="E4367" s="47">
        <v>186.6</v>
      </c>
      <c r="F4367" s="47">
        <f t="shared" si="498"/>
        <v>16420.8</v>
      </c>
      <c r="G4367" s="48">
        <f t="shared" si="499"/>
        <v>16420.8</v>
      </c>
      <c r="H4367" s="21">
        <v>302626</v>
      </c>
      <c r="I4367" s="21" t="s">
        <v>5377</v>
      </c>
      <c r="J4367" s="21">
        <v>1</v>
      </c>
      <c r="K4367" s="21">
        <v>1</v>
      </c>
      <c r="L4367" s="21">
        <f t="shared" si="500"/>
        <v>0</v>
      </c>
      <c r="M4367" s="21" t="s">
        <v>6123</v>
      </c>
      <c r="N4367" s="30">
        <v>45987</v>
      </c>
      <c r="O4367" s="48">
        <v>43384.5</v>
      </c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 t="str">
        <f t="shared" ref="X4367" si="507">IF(OR(R4367 = "PRIYANKA MADAM", R4367 = "DEEPAK", R4367 = "PORTER"),N4367,"")</f>
        <v/>
      </c>
      <c r="Y4367" s="21" t="str">
        <f t="shared" si="502"/>
        <v/>
      </c>
      <c r="Z4367" s="21" t="str">
        <f t="shared" si="503"/>
        <v>Wednesday</v>
      </c>
      <c r="AA4367" s="21" t="str">
        <f t="shared" si="504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x14ac:dyDescent="0.25">
      <c r="A4368" s="21">
        <v>4367</v>
      </c>
      <c r="B4368" s="21" t="s">
        <v>6003</v>
      </c>
      <c r="C4368" s="30">
        <v>45975</v>
      </c>
      <c r="D4368" s="30">
        <v>45982</v>
      </c>
      <c r="E4368" s="47">
        <v>266.7</v>
      </c>
      <c r="F4368" s="47">
        <f t="shared" si="498"/>
        <v>23469.599999999999</v>
      </c>
      <c r="G4368" s="48">
        <f t="shared" si="499"/>
        <v>23469.599999999999</v>
      </c>
      <c r="H4368" s="21">
        <v>302630</v>
      </c>
      <c r="I4368" s="21" t="s">
        <v>5377</v>
      </c>
      <c r="J4368" s="21">
        <v>1</v>
      </c>
      <c r="K4368" s="21">
        <v>1</v>
      </c>
      <c r="L4368" s="21">
        <f t="shared" si="500"/>
        <v>0</v>
      </c>
      <c r="M4368" s="21" t="s">
        <v>6222</v>
      </c>
      <c r="N4368" s="30">
        <v>45983</v>
      </c>
      <c r="O4368" s="48">
        <v>44291</v>
      </c>
      <c r="P4368" s="21" t="s">
        <v>319</v>
      </c>
      <c r="Q4368" s="60">
        <v>58158456635</v>
      </c>
      <c r="R4368" s="21" t="s">
        <v>6108</v>
      </c>
      <c r="S4368" s="3">
        <v>4</v>
      </c>
      <c r="T4368" s="37"/>
      <c r="U4368" s="21" t="s">
        <v>18</v>
      </c>
      <c r="V4368" s="21" t="str">
        <f>VLOOKUP(P4368,'Customer List'!B:C,2,)</f>
        <v>Gujrat</v>
      </c>
      <c r="W4368" s="38"/>
      <c r="X4368" s="30">
        <v>45985</v>
      </c>
      <c r="Y4368" s="21">
        <f t="shared" si="502"/>
        <v>2</v>
      </c>
      <c r="Z4368" s="21" t="str">
        <f t="shared" si="503"/>
        <v>Saturday</v>
      </c>
      <c r="AA4368" s="21" t="str">
        <f t="shared" si="504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x14ac:dyDescent="0.25">
      <c r="A4369" s="21">
        <v>4368</v>
      </c>
      <c r="B4369" s="21" t="s">
        <v>6003</v>
      </c>
      <c r="C4369" s="30">
        <v>45975</v>
      </c>
      <c r="D4369" s="30">
        <v>45982</v>
      </c>
      <c r="E4369" s="47">
        <v>304.5</v>
      </c>
      <c r="F4369" s="47">
        <f t="shared" si="498"/>
        <v>26796</v>
      </c>
      <c r="G4369" s="48">
        <f t="shared" si="499"/>
        <v>53592</v>
      </c>
      <c r="H4369" s="21">
        <v>302830</v>
      </c>
      <c r="I4369" s="21" t="s">
        <v>4771</v>
      </c>
      <c r="J4369" s="21">
        <v>2</v>
      </c>
      <c r="K4369" s="21">
        <v>2</v>
      </c>
      <c r="L4369" s="21">
        <f t="shared" si="500"/>
        <v>0</v>
      </c>
      <c r="M4369" s="21" t="s">
        <v>6122</v>
      </c>
      <c r="N4369" s="30">
        <v>45987</v>
      </c>
      <c r="O4369" s="48">
        <v>94395</v>
      </c>
      <c r="P4369" s="21" t="s">
        <v>625</v>
      </c>
      <c r="Q4369" s="21" t="s">
        <v>5960</v>
      </c>
      <c r="R4369" s="21" t="s">
        <v>6092</v>
      </c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>
        <f t="shared" ref="X4369" si="508">IF(OR(R4369 = "PRIYANKA MADAM", R4369 = "DEEPAK", R4369 = "PORTER"),N4369,"")</f>
        <v>45987</v>
      </c>
      <c r="Y4369" s="21">
        <f t="shared" si="502"/>
        <v>0</v>
      </c>
      <c r="Z4369" s="21" t="str">
        <f t="shared" si="503"/>
        <v>Wednesday</v>
      </c>
      <c r="AA4369" s="21" t="str">
        <f t="shared" si="504"/>
        <v>Wednesday</v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x14ac:dyDescent="0.25">
      <c r="A4370" s="21">
        <v>4369</v>
      </c>
      <c r="B4370" s="21" t="s">
        <v>6003</v>
      </c>
      <c r="C4370" s="30">
        <v>45975</v>
      </c>
      <c r="D4370" s="30">
        <v>45982</v>
      </c>
      <c r="E4370" s="47">
        <v>84.6</v>
      </c>
      <c r="F4370" s="47">
        <f t="shared" si="498"/>
        <v>7444.7999999999993</v>
      </c>
      <c r="G4370" s="48">
        <f t="shared" si="499"/>
        <v>7444.7999999999993</v>
      </c>
      <c r="H4370" s="21">
        <v>303025</v>
      </c>
      <c r="I4370" s="21" t="s">
        <v>6006</v>
      </c>
      <c r="J4370" s="21">
        <v>1</v>
      </c>
      <c r="K4370" s="21">
        <v>1</v>
      </c>
      <c r="L4370" s="21">
        <f t="shared" si="500"/>
        <v>0</v>
      </c>
      <c r="M4370" s="21" t="s">
        <v>6250</v>
      </c>
      <c r="N4370" s="30">
        <v>45985</v>
      </c>
      <c r="O4370" s="48">
        <v>14205.75</v>
      </c>
      <c r="P4370" s="21" t="s">
        <v>5834</v>
      </c>
      <c r="Q4370" s="21" t="s">
        <v>6097</v>
      </c>
      <c r="R4370" s="21" t="s">
        <v>6108</v>
      </c>
      <c r="S4370" s="3">
        <v>4</v>
      </c>
      <c r="T4370" s="37"/>
      <c r="U4370" s="21" t="s">
        <v>18</v>
      </c>
      <c r="V4370" s="21" t="str">
        <f>VLOOKUP(P4370,'Customer List'!B:C,2,)</f>
        <v>ROORKE</v>
      </c>
      <c r="W4370" s="38" t="s">
        <v>6048</v>
      </c>
      <c r="X4370" s="30">
        <v>45987</v>
      </c>
      <c r="Y4370" s="21">
        <f t="shared" si="502"/>
        <v>2</v>
      </c>
      <c r="Z4370" s="21" t="str">
        <f t="shared" si="503"/>
        <v>Monday</v>
      </c>
      <c r="AA4370" s="21" t="str">
        <f t="shared" si="504"/>
        <v>Wednesday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x14ac:dyDescent="0.25">
      <c r="A4371" s="21">
        <v>4370</v>
      </c>
      <c r="B4371" s="21" t="s">
        <v>6003</v>
      </c>
      <c r="C4371" s="30">
        <v>45975</v>
      </c>
      <c r="D4371" s="30">
        <v>45982</v>
      </c>
      <c r="E4371" s="47">
        <v>204</v>
      </c>
      <c r="F4371" s="47">
        <f t="shared" si="498"/>
        <v>17952</v>
      </c>
      <c r="G4371" s="48">
        <f t="shared" si="499"/>
        <v>53856</v>
      </c>
      <c r="H4371" s="21">
        <v>304028</v>
      </c>
      <c r="I4371" s="21" t="s">
        <v>4796</v>
      </c>
      <c r="J4371" s="21">
        <v>3</v>
      </c>
      <c r="K4371" s="21">
        <v>3</v>
      </c>
      <c r="L4371" s="21">
        <f t="shared" si="500"/>
        <v>0</v>
      </c>
      <c r="M4371" s="21" t="s">
        <v>6122</v>
      </c>
      <c r="N4371" s="30">
        <v>45987</v>
      </c>
      <c r="O4371" s="48">
        <v>94860</v>
      </c>
      <c r="P4371" s="21" t="s">
        <v>625</v>
      </c>
      <c r="Q4371" s="21" t="s">
        <v>5960</v>
      </c>
      <c r="R4371" s="21" t="s">
        <v>6092</v>
      </c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>
        <f t="shared" ref="X4371:X4373" si="509">IF(OR(R4371 = "PRIYANKA MADAM", R4371 = "DEEPAK", R4371 = "PORTER"),N4371,"")</f>
        <v>45987</v>
      </c>
      <c r="Y4371" s="21">
        <f t="shared" si="502"/>
        <v>0</v>
      </c>
      <c r="Z4371" s="21" t="str">
        <f t="shared" si="503"/>
        <v>Wednesday</v>
      </c>
      <c r="AA4371" s="21" t="str">
        <f t="shared" si="504"/>
        <v>Wednesday</v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x14ac:dyDescent="0.25">
      <c r="A4372" s="21">
        <v>4371</v>
      </c>
      <c r="B4372" s="21" t="s">
        <v>6003</v>
      </c>
      <c r="C4372" s="30">
        <v>45975</v>
      </c>
      <c r="D4372" s="30">
        <v>45982</v>
      </c>
      <c r="E4372" s="47">
        <v>208.2</v>
      </c>
      <c r="F4372" s="47">
        <f t="shared" si="498"/>
        <v>18321.599999999999</v>
      </c>
      <c r="G4372" s="48">
        <f t="shared" si="499"/>
        <v>36643.199999999997</v>
      </c>
      <c r="H4372" s="21">
        <v>305022</v>
      </c>
      <c r="I4372" s="21" t="s">
        <v>5181</v>
      </c>
      <c r="J4372" s="21">
        <v>2</v>
      </c>
      <c r="K4372" s="21">
        <v>2</v>
      </c>
      <c r="L4372" s="21">
        <f t="shared" si="500"/>
        <v>0</v>
      </c>
      <c r="M4372" s="21" t="s">
        <v>6122</v>
      </c>
      <c r="N4372" s="30">
        <v>45987</v>
      </c>
      <c r="O4372" s="48">
        <v>64542</v>
      </c>
      <c r="P4372" s="21" t="s">
        <v>625</v>
      </c>
      <c r="Q4372" s="21" t="s">
        <v>5960</v>
      </c>
      <c r="R4372" s="21" t="s">
        <v>6092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>
        <f t="shared" si="509"/>
        <v>45987</v>
      </c>
      <c r="Y4372" s="21">
        <f t="shared" si="502"/>
        <v>0</v>
      </c>
      <c r="Z4372" s="21" t="str">
        <f t="shared" si="503"/>
        <v>Wednesday</v>
      </c>
      <c r="AA4372" s="21" t="str">
        <f t="shared" si="504"/>
        <v>Wednesday</v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x14ac:dyDescent="0.25">
      <c r="A4373" s="21">
        <v>4372</v>
      </c>
      <c r="B4373" s="21" t="s">
        <v>6003</v>
      </c>
      <c r="C4373" s="30">
        <v>45975</v>
      </c>
      <c r="D4373" s="30">
        <v>45982</v>
      </c>
      <c r="E4373" s="47">
        <v>186</v>
      </c>
      <c r="F4373" s="47">
        <f t="shared" si="498"/>
        <v>16368</v>
      </c>
      <c r="G4373" s="48">
        <f t="shared" si="499"/>
        <v>16368</v>
      </c>
      <c r="H4373" s="21">
        <v>305235</v>
      </c>
      <c r="I4373" s="21" t="s">
        <v>5398</v>
      </c>
      <c r="J4373" s="21">
        <v>1</v>
      </c>
      <c r="K4373" s="21">
        <v>1</v>
      </c>
      <c r="L4373" s="21">
        <f t="shared" si="500"/>
        <v>0</v>
      </c>
      <c r="M4373" s="21" t="s">
        <v>6242</v>
      </c>
      <c r="N4373" s="30">
        <v>45987</v>
      </c>
      <c r="O4373" s="48">
        <v>28061.200000000001</v>
      </c>
      <c r="P4373" s="21" t="s">
        <v>5206</v>
      </c>
      <c r="Q4373" s="21" t="s">
        <v>5960</v>
      </c>
      <c r="R4373" s="21" t="s">
        <v>847</v>
      </c>
      <c r="S4373" s="3">
        <v>4</v>
      </c>
      <c r="T4373" s="37"/>
      <c r="U4373" s="21" t="s">
        <v>18</v>
      </c>
      <c r="V4373" s="21" t="str">
        <f>VLOOKUP(P4373,'Customer List'!B:C,2,)</f>
        <v>Sonipat</v>
      </c>
      <c r="W4373" s="38"/>
      <c r="X4373" s="30">
        <f t="shared" si="509"/>
        <v>45987</v>
      </c>
      <c r="Y4373" s="21">
        <f t="shared" si="502"/>
        <v>0</v>
      </c>
      <c r="Z4373" s="21" t="str">
        <f t="shared" si="503"/>
        <v>Wednesday</v>
      </c>
      <c r="AA4373" s="21" t="str">
        <f t="shared" si="504"/>
        <v>Wednesday</v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x14ac:dyDescent="0.25">
      <c r="A4374" s="21">
        <v>4373</v>
      </c>
      <c r="B4374" s="21" t="s">
        <v>6003</v>
      </c>
      <c r="C4374" s="30">
        <v>45975</v>
      </c>
      <c r="D4374" s="30">
        <v>45982</v>
      </c>
      <c r="E4374" s="47">
        <v>99</v>
      </c>
      <c r="F4374" s="47">
        <f t="shared" si="498"/>
        <v>8712</v>
      </c>
      <c r="G4374" s="48">
        <f t="shared" si="499"/>
        <v>8712</v>
      </c>
      <c r="H4374" s="21">
        <v>305679</v>
      </c>
      <c r="I4374" s="21" t="s">
        <v>5064</v>
      </c>
      <c r="J4374" s="21">
        <v>1</v>
      </c>
      <c r="K4374" s="21">
        <v>1</v>
      </c>
      <c r="L4374" s="21">
        <f t="shared" si="500"/>
        <v>0</v>
      </c>
      <c r="M4374" s="21" t="s">
        <v>6207</v>
      </c>
      <c r="N4374" s="30">
        <v>45983</v>
      </c>
      <c r="O4374" s="48">
        <v>15345</v>
      </c>
      <c r="P4374" s="21" t="s">
        <v>39</v>
      </c>
      <c r="Q4374" s="60">
        <v>58158451934</v>
      </c>
      <c r="R4374" s="21" t="s">
        <v>6108</v>
      </c>
      <c r="S4374" s="3">
        <v>4</v>
      </c>
      <c r="T4374" s="37"/>
      <c r="U4374" s="21" t="s">
        <v>18</v>
      </c>
      <c r="V4374" s="21" t="str">
        <f>VLOOKUP(P4374,'Customer List'!B:C,2,)</f>
        <v>Pune</v>
      </c>
      <c r="W4374" s="38"/>
      <c r="X4374" s="30">
        <v>45985</v>
      </c>
      <c r="Y4374" s="21">
        <f t="shared" si="502"/>
        <v>2</v>
      </c>
      <c r="Z4374" s="21" t="str">
        <f t="shared" si="503"/>
        <v>Saturday</v>
      </c>
      <c r="AA4374" s="21" t="str">
        <f t="shared" si="504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x14ac:dyDescent="0.25">
      <c r="A4375" s="21">
        <v>4374</v>
      </c>
      <c r="B4375" s="21" t="s">
        <v>6003</v>
      </c>
      <c r="C4375" s="30">
        <v>45975</v>
      </c>
      <c r="D4375" s="30">
        <v>45982</v>
      </c>
      <c r="E4375" s="47">
        <v>154.19999999999999</v>
      </c>
      <c r="F4375" s="47">
        <f t="shared" si="498"/>
        <v>13569.599999999999</v>
      </c>
      <c r="G4375" s="48">
        <f t="shared" si="499"/>
        <v>13569.599999999999</v>
      </c>
      <c r="H4375" s="21">
        <v>306407</v>
      </c>
      <c r="I4375" s="21" t="s">
        <v>6007</v>
      </c>
      <c r="J4375" s="21">
        <v>1</v>
      </c>
      <c r="K4375" s="21">
        <v>1</v>
      </c>
      <c r="L4375" s="21">
        <f t="shared" si="500"/>
        <v>0</v>
      </c>
      <c r="M4375" s="21" t="s">
        <v>6207</v>
      </c>
      <c r="N4375" s="30">
        <v>45983</v>
      </c>
      <c r="O4375" s="48">
        <v>23901</v>
      </c>
      <c r="P4375" s="21" t="s">
        <v>39</v>
      </c>
      <c r="Q4375" s="60">
        <v>58158451934</v>
      </c>
      <c r="R4375" s="21" t="s">
        <v>6108</v>
      </c>
      <c r="S4375" s="3">
        <v>4</v>
      </c>
      <c r="T4375" s="37"/>
      <c r="U4375" s="21" t="s">
        <v>18</v>
      </c>
      <c r="V4375" s="21" t="str">
        <f>VLOOKUP(P4375,'Customer List'!B:C,2,)</f>
        <v>Pune</v>
      </c>
      <c r="W4375" s="38"/>
      <c r="X4375" s="30">
        <v>45985</v>
      </c>
      <c r="Y4375" s="21">
        <f t="shared" si="502"/>
        <v>2</v>
      </c>
      <c r="Z4375" s="21" t="str">
        <f t="shared" si="503"/>
        <v>Saturday</v>
      </c>
      <c r="AA4375" s="21" t="str">
        <f t="shared" si="504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x14ac:dyDescent="0.25">
      <c r="A4376" s="21">
        <v>4375</v>
      </c>
      <c r="B4376" s="21" t="s">
        <v>6003</v>
      </c>
      <c r="C4376" s="30">
        <v>45975</v>
      </c>
      <c r="D4376" s="30">
        <v>45982</v>
      </c>
      <c r="E4376" s="47">
        <v>266</v>
      </c>
      <c r="F4376" s="47">
        <f t="shared" si="498"/>
        <v>23408</v>
      </c>
      <c r="G4376" s="48">
        <f t="shared" si="499"/>
        <v>70224</v>
      </c>
      <c r="H4376" s="21">
        <v>307646</v>
      </c>
      <c r="I4376" s="21" t="s">
        <v>4777</v>
      </c>
      <c r="J4376" s="21">
        <v>3</v>
      </c>
      <c r="K4376" s="21">
        <v>3</v>
      </c>
      <c r="L4376" s="21">
        <f t="shared" si="500"/>
        <v>0</v>
      </c>
      <c r="M4376" s="21" t="s">
        <v>6218</v>
      </c>
      <c r="N4376" s="30">
        <v>45983</v>
      </c>
      <c r="O4376" s="48">
        <v>106020</v>
      </c>
      <c r="P4376" s="21" t="s">
        <v>183</v>
      </c>
      <c r="Q4376" s="60">
        <v>58158455412</v>
      </c>
      <c r="R4376" s="21" t="s">
        <v>6108</v>
      </c>
      <c r="S4376" s="3">
        <v>4</v>
      </c>
      <c r="T4376" s="37"/>
      <c r="U4376" s="21" t="s">
        <v>18</v>
      </c>
      <c r="V4376" s="21" t="str">
        <f>VLOOKUP(P4376,'Customer List'!B:C,2,)</f>
        <v>Mumbai</v>
      </c>
      <c r="W4376" s="38"/>
      <c r="X4376" s="30">
        <v>45985</v>
      </c>
      <c r="Y4376" s="21">
        <f t="shared" si="502"/>
        <v>2</v>
      </c>
      <c r="Z4376" s="21" t="str">
        <f t="shared" si="503"/>
        <v>Saturday</v>
      </c>
      <c r="AA4376" s="21" t="str">
        <f t="shared" si="504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x14ac:dyDescent="0.25">
      <c r="A4377" s="21">
        <v>4376</v>
      </c>
      <c r="B4377" s="21" t="s">
        <v>6003</v>
      </c>
      <c r="C4377" s="30">
        <v>45975</v>
      </c>
      <c r="D4377" s="30">
        <v>45982</v>
      </c>
      <c r="E4377" s="47">
        <v>273.7</v>
      </c>
      <c r="F4377" s="47">
        <f t="shared" si="498"/>
        <v>24085.599999999999</v>
      </c>
      <c r="G4377" s="48">
        <f t="shared" si="499"/>
        <v>24085.599999999999</v>
      </c>
      <c r="H4377" s="21">
        <v>309218</v>
      </c>
      <c r="I4377" s="21" t="s">
        <v>5383</v>
      </c>
      <c r="J4377" s="21">
        <v>1</v>
      </c>
      <c r="K4377" s="21">
        <v>1</v>
      </c>
      <c r="L4377" s="21">
        <f t="shared" si="500"/>
        <v>0</v>
      </c>
      <c r="M4377" s="21" t="s">
        <v>6122</v>
      </c>
      <c r="N4377" s="30">
        <v>45987</v>
      </c>
      <c r="O4377" s="48">
        <v>42423</v>
      </c>
      <c r="P4377" s="21" t="s">
        <v>625</v>
      </c>
      <c r="Q4377" s="21" t="s">
        <v>5960</v>
      </c>
      <c r="R4377" s="21" t="s">
        <v>6092</v>
      </c>
      <c r="S4377" s="3">
        <v>4</v>
      </c>
      <c r="T4377" s="37"/>
      <c r="U4377" s="21" t="s">
        <v>18</v>
      </c>
      <c r="V4377" s="21" t="str">
        <f>VLOOKUP(P4377,'Customer List'!B:C,2,)</f>
        <v>Delhi</v>
      </c>
      <c r="W4377" s="38"/>
      <c r="X4377" s="30">
        <f t="shared" ref="X4377" si="510">IF(OR(R4377 = "PRIYANKA MADAM", R4377 = "DEEPAK", R4377 = "PORTER"),N4377,"")</f>
        <v>45987</v>
      </c>
      <c r="Y4377" s="21">
        <f t="shared" si="502"/>
        <v>0</v>
      </c>
      <c r="Z4377" s="21" t="str">
        <f t="shared" si="503"/>
        <v>Wednesday</v>
      </c>
      <c r="AA4377" s="21" t="str">
        <f t="shared" si="504"/>
        <v>Wednesday</v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x14ac:dyDescent="0.25">
      <c r="A4378" s="21">
        <v>4377</v>
      </c>
      <c r="B4378" s="21" t="s">
        <v>6003</v>
      </c>
      <c r="C4378" s="30">
        <v>45975</v>
      </c>
      <c r="D4378" s="30">
        <v>45982</v>
      </c>
      <c r="E4378" s="47">
        <v>255.5</v>
      </c>
      <c r="F4378" s="47">
        <f t="shared" si="498"/>
        <v>22484</v>
      </c>
      <c r="G4378" s="48">
        <f t="shared" si="499"/>
        <v>44968</v>
      </c>
      <c r="H4378" s="21">
        <v>310938</v>
      </c>
      <c r="I4378" s="21" t="s">
        <v>4778</v>
      </c>
      <c r="J4378" s="21">
        <v>2</v>
      </c>
      <c r="K4378" s="21">
        <v>2</v>
      </c>
      <c r="L4378" s="21">
        <f t="shared" si="500"/>
        <v>0</v>
      </c>
      <c r="M4378" s="21" t="s">
        <v>6211</v>
      </c>
      <c r="N4378" s="30">
        <v>45983</v>
      </c>
      <c r="O4378" s="48">
        <v>79205</v>
      </c>
      <c r="P4378" s="21" t="s">
        <v>298</v>
      </c>
      <c r="Q4378" s="60">
        <v>58158453043</v>
      </c>
      <c r="R4378" s="21" t="s">
        <v>6108</v>
      </c>
      <c r="S4378" s="3">
        <v>4</v>
      </c>
      <c r="T4378" s="37"/>
      <c r="U4378" s="21" t="s">
        <v>18</v>
      </c>
      <c r="V4378" s="21" t="str">
        <f>VLOOKUP(P4378,'Customer List'!B:C,2,)</f>
        <v>Banglore</v>
      </c>
      <c r="W4378" s="38"/>
      <c r="X4378" s="30">
        <v>45985</v>
      </c>
      <c r="Y4378" s="21">
        <f t="shared" si="502"/>
        <v>2</v>
      </c>
      <c r="Z4378" s="21" t="str">
        <f t="shared" si="503"/>
        <v>Saturday</v>
      </c>
      <c r="AA4378" s="21" t="str">
        <f t="shared" si="504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x14ac:dyDescent="0.25">
      <c r="A4379" s="21">
        <v>4378</v>
      </c>
      <c r="B4379" s="21" t="s">
        <v>6003</v>
      </c>
      <c r="C4379" s="30">
        <v>45975</v>
      </c>
      <c r="D4379" s="30">
        <v>45982</v>
      </c>
      <c r="E4379" s="47">
        <v>216</v>
      </c>
      <c r="F4379" s="47">
        <f t="shared" si="498"/>
        <v>19008</v>
      </c>
      <c r="G4379" s="48">
        <f t="shared" si="499"/>
        <v>19008</v>
      </c>
      <c r="H4379" s="21">
        <v>310942</v>
      </c>
      <c r="I4379" s="21" t="s">
        <v>4778</v>
      </c>
      <c r="J4379" s="21">
        <v>1</v>
      </c>
      <c r="K4379" s="21">
        <v>1</v>
      </c>
      <c r="L4379" s="21">
        <f t="shared" si="500"/>
        <v>0</v>
      </c>
      <c r="M4379" s="21" t="s">
        <v>6222</v>
      </c>
      <c r="N4379" s="30">
        <v>45983</v>
      </c>
      <c r="O4379" s="48">
        <v>41850</v>
      </c>
      <c r="P4379" s="21" t="s">
        <v>319</v>
      </c>
      <c r="Q4379" s="60">
        <v>58158456635</v>
      </c>
      <c r="R4379" s="21" t="s">
        <v>6108</v>
      </c>
      <c r="S4379" s="3">
        <v>4</v>
      </c>
      <c r="T4379" s="37"/>
      <c r="U4379" s="21" t="s">
        <v>18</v>
      </c>
      <c r="V4379" s="21" t="str">
        <f>VLOOKUP(P4379,'Customer List'!B:C,2,)</f>
        <v>Gujrat</v>
      </c>
      <c r="W4379" s="38"/>
      <c r="X4379" s="30">
        <v>45985</v>
      </c>
      <c r="Y4379" s="21">
        <f t="shared" si="502"/>
        <v>2</v>
      </c>
      <c r="Z4379" s="21" t="str">
        <f t="shared" si="503"/>
        <v>Saturday</v>
      </c>
      <c r="AA4379" s="21" t="str">
        <f t="shared" si="504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x14ac:dyDescent="0.25">
      <c r="A4380" s="21">
        <v>4379</v>
      </c>
      <c r="B4380" s="21" t="s">
        <v>6003</v>
      </c>
      <c r="C4380" s="30">
        <v>45975</v>
      </c>
      <c r="D4380" s="30">
        <v>45982</v>
      </c>
      <c r="E4380" s="47">
        <v>208.2</v>
      </c>
      <c r="F4380" s="47">
        <f t="shared" si="498"/>
        <v>18321.599999999999</v>
      </c>
      <c r="G4380" s="48">
        <f t="shared" si="499"/>
        <v>18321.599999999999</v>
      </c>
      <c r="H4380" s="21">
        <v>310946</v>
      </c>
      <c r="I4380" s="21" t="s">
        <v>4778</v>
      </c>
      <c r="J4380" s="21">
        <v>1</v>
      </c>
      <c r="K4380" s="21">
        <v>1</v>
      </c>
      <c r="L4380" s="21">
        <f t="shared" si="500"/>
        <v>0</v>
      </c>
      <c r="M4380" s="21" t="s">
        <v>6203</v>
      </c>
      <c r="N4380" s="30">
        <v>45983</v>
      </c>
      <c r="O4380" s="48">
        <v>32271</v>
      </c>
      <c r="P4380" s="21" t="s">
        <v>886</v>
      </c>
      <c r="Q4380" s="60">
        <v>58158453312</v>
      </c>
      <c r="R4380" s="21" t="s">
        <v>6108</v>
      </c>
      <c r="S4380" s="3">
        <v>4</v>
      </c>
      <c r="T4380" s="37"/>
      <c r="U4380" s="21" t="s">
        <v>18</v>
      </c>
      <c r="V4380" s="21" t="str">
        <f>VLOOKUP(P4380,'Customer List'!B:C,2,)</f>
        <v>Karnataka</v>
      </c>
      <c r="W4380" s="38"/>
      <c r="X4380" s="30">
        <v>45985</v>
      </c>
      <c r="Y4380" s="21">
        <f t="shared" si="502"/>
        <v>2</v>
      </c>
      <c r="Z4380" s="21" t="str">
        <f t="shared" si="503"/>
        <v>Saturday</v>
      </c>
      <c r="AA4380" s="21" t="str">
        <f t="shared" si="504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x14ac:dyDescent="0.25">
      <c r="A4381" s="21">
        <v>4380</v>
      </c>
      <c r="B4381" s="21" t="s">
        <v>6003</v>
      </c>
      <c r="C4381" s="30">
        <v>45975</v>
      </c>
      <c r="D4381" s="30">
        <v>45982</v>
      </c>
      <c r="E4381" s="47">
        <v>160.19999999999999</v>
      </c>
      <c r="F4381" s="47">
        <f t="shared" si="498"/>
        <v>14097.599999999999</v>
      </c>
      <c r="G4381" s="48">
        <f t="shared" si="499"/>
        <v>14097.599999999999</v>
      </c>
      <c r="H4381" s="21">
        <v>312108</v>
      </c>
      <c r="I4381" s="21" t="s">
        <v>6008</v>
      </c>
      <c r="J4381" s="21">
        <v>1</v>
      </c>
      <c r="K4381" s="21">
        <v>1</v>
      </c>
      <c r="L4381" s="21">
        <f t="shared" si="500"/>
        <v>0</v>
      </c>
      <c r="M4381" s="21" t="s">
        <v>6225</v>
      </c>
      <c r="N4381" s="30">
        <v>45983</v>
      </c>
      <c r="O4381" s="48">
        <v>24831</v>
      </c>
      <c r="P4381" s="21" t="s">
        <v>206</v>
      </c>
      <c r="Q4381" s="60">
        <v>58158455014</v>
      </c>
      <c r="R4381" s="21" t="s">
        <v>6108</v>
      </c>
      <c r="S4381" s="3">
        <v>4</v>
      </c>
      <c r="T4381" s="37"/>
      <c r="U4381" s="21" t="s">
        <v>18</v>
      </c>
      <c r="V4381" s="21" t="str">
        <f>VLOOKUP(P4381,'Customer List'!B:C,2,)</f>
        <v>Hyderabad</v>
      </c>
      <c r="W4381" s="38"/>
      <c r="X4381" s="30">
        <v>45985</v>
      </c>
      <c r="Y4381" s="21">
        <f t="shared" si="502"/>
        <v>2</v>
      </c>
      <c r="Z4381" s="21" t="str">
        <f t="shared" si="503"/>
        <v>Saturday</v>
      </c>
      <c r="AA4381" s="21" t="str">
        <f t="shared" si="504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x14ac:dyDescent="0.25">
      <c r="A4382" s="21">
        <v>4381</v>
      </c>
      <c r="B4382" s="21" t="s">
        <v>6003</v>
      </c>
      <c r="C4382" s="30">
        <v>45975</v>
      </c>
      <c r="D4382" s="30">
        <v>45982</v>
      </c>
      <c r="E4382" s="47">
        <v>304.5</v>
      </c>
      <c r="F4382" s="47">
        <f t="shared" si="498"/>
        <v>26796</v>
      </c>
      <c r="G4382" s="48">
        <f t="shared" si="499"/>
        <v>80388</v>
      </c>
      <c r="H4382" s="21">
        <v>313238</v>
      </c>
      <c r="I4382" s="21" t="s">
        <v>5536</v>
      </c>
      <c r="J4382" s="21">
        <v>3</v>
      </c>
      <c r="K4382" s="21">
        <v>3</v>
      </c>
      <c r="L4382" s="21">
        <f t="shared" si="500"/>
        <v>0</v>
      </c>
      <c r="M4382" s="21" t="s">
        <v>6218</v>
      </c>
      <c r="N4382" s="30">
        <v>45983</v>
      </c>
      <c r="O4382" s="48">
        <v>121365</v>
      </c>
      <c r="P4382" s="21" t="s">
        <v>183</v>
      </c>
      <c r="Q4382" s="60">
        <v>58158455412</v>
      </c>
      <c r="R4382" s="21" t="s">
        <v>6108</v>
      </c>
      <c r="S4382" s="3">
        <v>4</v>
      </c>
      <c r="T4382" s="37"/>
      <c r="U4382" s="21" t="s">
        <v>18</v>
      </c>
      <c r="V4382" s="21" t="str">
        <f>VLOOKUP(P4382,'Customer List'!B:C,2,)</f>
        <v>Mumbai</v>
      </c>
      <c r="W4382" s="38"/>
      <c r="X4382" s="30">
        <v>45985</v>
      </c>
      <c r="Y4382" s="21">
        <f t="shared" si="502"/>
        <v>2</v>
      </c>
      <c r="Z4382" s="21" t="str">
        <f t="shared" si="503"/>
        <v>Saturday</v>
      </c>
      <c r="AA4382" s="21" t="str">
        <f t="shared" si="504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4382</v>
      </c>
      <c r="B4383" s="21" t="s">
        <v>6003</v>
      </c>
      <c r="C4383" s="30">
        <v>45975</v>
      </c>
      <c r="D4383" s="30">
        <v>45982</v>
      </c>
      <c r="E4383" s="47">
        <v>208.2</v>
      </c>
      <c r="F4383" s="47">
        <f t="shared" si="498"/>
        <v>18321.599999999999</v>
      </c>
      <c r="G4383" s="48">
        <f t="shared" si="499"/>
        <v>18321.599999999999</v>
      </c>
      <c r="H4383" s="21">
        <v>314520</v>
      </c>
      <c r="I4383" s="21" t="s">
        <v>5802</v>
      </c>
      <c r="J4383" s="21">
        <v>1</v>
      </c>
      <c r="K4383" s="21">
        <v>1</v>
      </c>
      <c r="L4383" s="21">
        <f t="shared" si="500"/>
        <v>0</v>
      </c>
      <c r="M4383" s="21" t="s">
        <v>6225</v>
      </c>
      <c r="N4383" s="30">
        <v>45983</v>
      </c>
      <c r="O4383" s="48">
        <v>32271</v>
      </c>
      <c r="P4383" s="21" t="s">
        <v>206</v>
      </c>
      <c r="Q4383" s="60">
        <v>58158455014</v>
      </c>
      <c r="R4383" s="21" t="s">
        <v>6108</v>
      </c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>
        <v>45985</v>
      </c>
      <c r="Y4383" s="21">
        <f t="shared" si="502"/>
        <v>2</v>
      </c>
      <c r="Z4383" s="21" t="str">
        <f t="shared" si="503"/>
        <v>Saturday</v>
      </c>
      <c r="AA4383" s="21" t="str">
        <f t="shared" si="504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4383</v>
      </c>
      <c r="B4384" s="21" t="s">
        <v>6003</v>
      </c>
      <c r="C4384" s="30">
        <v>45975</v>
      </c>
      <c r="D4384" s="30">
        <v>45982</v>
      </c>
      <c r="E4384" s="47">
        <v>30</v>
      </c>
      <c r="F4384" s="47">
        <f t="shared" si="498"/>
        <v>2640</v>
      </c>
      <c r="G4384" s="48">
        <f t="shared" si="499"/>
        <v>2640</v>
      </c>
      <c r="H4384" s="21">
        <v>317408</v>
      </c>
      <c r="I4384" s="21" t="s">
        <v>4779</v>
      </c>
      <c r="J4384" s="21">
        <v>1</v>
      </c>
      <c r="K4384" s="21">
        <v>1</v>
      </c>
      <c r="L4384" s="21">
        <f t="shared" si="500"/>
        <v>0</v>
      </c>
      <c r="M4384" s="21" t="s">
        <v>6425</v>
      </c>
      <c r="N4384" s="30">
        <v>45997</v>
      </c>
      <c r="O4384" s="48">
        <v>5815.5</v>
      </c>
      <c r="P4384" s="21" t="s">
        <v>3593</v>
      </c>
      <c r="Q4384" s="21">
        <v>58159043961</v>
      </c>
      <c r="R4384" s="21" t="s">
        <v>5913</v>
      </c>
      <c r="S4384" s="3">
        <v>4</v>
      </c>
      <c r="T4384" s="37"/>
      <c r="U4384" s="21" t="s">
        <v>18</v>
      </c>
      <c r="V4384" s="21" t="str">
        <f>VLOOKUP(P4384,'Customer List'!B:C,2,)</f>
        <v>Kharagpur</v>
      </c>
      <c r="W4384" s="38" t="s">
        <v>6379</v>
      </c>
      <c r="X4384" s="30">
        <v>46000</v>
      </c>
      <c r="Y4384" s="21">
        <f t="shared" si="502"/>
        <v>3</v>
      </c>
      <c r="Z4384" s="21" t="str">
        <f t="shared" si="503"/>
        <v>Saturday</v>
      </c>
      <c r="AA4384" s="21" t="str">
        <f t="shared" si="504"/>
        <v>Tuesday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4384</v>
      </c>
      <c r="B4385" s="21" t="s">
        <v>6003</v>
      </c>
      <c r="C4385" s="30">
        <v>45975</v>
      </c>
      <c r="D4385" s="30">
        <v>45982</v>
      </c>
      <c r="E4385" s="47">
        <v>70.2</v>
      </c>
      <c r="F4385" s="47">
        <f t="shared" si="498"/>
        <v>6177.6</v>
      </c>
      <c r="G4385" s="48">
        <f t="shared" si="499"/>
        <v>6177.6</v>
      </c>
      <c r="H4385" s="21">
        <v>322707</v>
      </c>
      <c r="I4385" s="21" t="s">
        <v>6009</v>
      </c>
      <c r="J4385" s="21">
        <v>1</v>
      </c>
      <c r="K4385" s="21">
        <v>1</v>
      </c>
      <c r="L4385" s="21">
        <f t="shared" si="500"/>
        <v>0</v>
      </c>
      <c r="M4385" s="21" t="s">
        <v>6204</v>
      </c>
      <c r="N4385" s="30">
        <v>45983</v>
      </c>
      <c r="O4385" s="48">
        <v>10881</v>
      </c>
      <c r="P4385" s="21" t="s">
        <v>3332</v>
      </c>
      <c r="Q4385" s="21" t="s">
        <v>6093</v>
      </c>
      <c r="R4385" s="21" t="s">
        <v>5913</v>
      </c>
      <c r="S4385" s="3">
        <v>4</v>
      </c>
      <c r="T4385" s="37"/>
      <c r="U4385" s="21" t="s">
        <v>18</v>
      </c>
      <c r="V4385" s="21" t="str">
        <f>VLOOKUP(P4385,'Customer List'!B:C,2,)</f>
        <v>Chandigarh</v>
      </c>
      <c r="W4385" s="38"/>
      <c r="X4385" s="30">
        <v>45985</v>
      </c>
      <c r="Y4385" s="21">
        <f t="shared" si="502"/>
        <v>2</v>
      </c>
      <c r="Z4385" s="21" t="str">
        <f t="shared" si="503"/>
        <v>Saturday</v>
      </c>
      <c r="AA4385" s="21" t="str">
        <f t="shared" si="504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x14ac:dyDescent="0.25">
      <c r="A4386" s="21">
        <v>4385</v>
      </c>
      <c r="B4386" s="21" t="s">
        <v>6003</v>
      </c>
      <c r="C4386" s="30">
        <v>45975</v>
      </c>
      <c r="D4386" s="30">
        <v>45982</v>
      </c>
      <c r="E4386" s="47">
        <v>188.4</v>
      </c>
      <c r="F4386" s="47">
        <f t="shared" si="498"/>
        <v>16579.2</v>
      </c>
      <c r="G4386" s="48">
        <f t="shared" si="499"/>
        <v>16579.2</v>
      </c>
      <c r="H4386" s="21">
        <v>323608</v>
      </c>
      <c r="I4386" s="21" t="s">
        <v>6010</v>
      </c>
      <c r="J4386" s="21">
        <v>1</v>
      </c>
      <c r="K4386" s="21">
        <v>1</v>
      </c>
      <c r="L4386" s="21">
        <f t="shared" si="500"/>
        <v>0</v>
      </c>
      <c r="M4386" s="21" t="s">
        <v>6113</v>
      </c>
      <c r="N4386" s="30">
        <v>45986</v>
      </c>
      <c r="O4386" s="48">
        <v>30144</v>
      </c>
      <c r="P4386" s="21" t="s">
        <v>208</v>
      </c>
      <c r="Q4386" s="21" t="s">
        <v>1127</v>
      </c>
      <c r="R4386" s="21" t="s">
        <v>1127</v>
      </c>
      <c r="S4386" s="3">
        <v>4</v>
      </c>
      <c r="T4386" s="37"/>
      <c r="U4386" s="21" t="s">
        <v>18</v>
      </c>
      <c r="V4386" s="21" t="str">
        <f>VLOOKUP(P4386,'Customer List'!B:C,2,)</f>
        <v>Delhi</v>
      </c>
      <c r="W4386" s="38"/>
      <c r="X4386" s="30">
        <f t="shared" ref="X4386" si="511">IF(OR(R4386 = "PRIYANKA MADAM", R4386 = "DEEPAK", R4386 = "PORTER"),N4386,"")</f>
        <v>45986</v>
      </c>
      <c r="Y4386" s="21">
        <f t="shared" si="502"/>
        <v>0</v>
      </c>
      <c r="Z4386" s="21" t="str">
        <f t="shared" si="503"/>
        <v>Tuesday</v>
      </c>
      <c r="AA4386" s="21" t="str">
        <f t="shared" si="504"/>
        <v>Tuesday</v>
      </c>
      <c r="AB4386" s="21" t="str">
        <f>VLOOKUP(U4386,'Currency Sheet'!A:C,3,)</f>
        <v>DOLLAR</v>
      </c>
      <c r="AC4386" s="42" t="str">
        <f>VLOOKUP(P4386,'Customer List'!B:D,3,)</f>
        <v>Local</v>
      </c>
    </row>
    <row r="4387" spans="1:29" x14ac:dyDescent="0.25">
      <c r="A4387" s="21">
        <v>4386</v>
      </c>
      <c r="B4387" s="21" t="s">
        <v>6003</v>
      </c>
      <c r="C4387" s="30">
        <v>45975</v>
      </c>
      <c r="D4387" s="30">
        <v>45982</v>
      </c>
      <c r="E4387" s="47">
        <v>126.6</v>
      </c>
      <c r="F4387" s="47">
        <f t="shared" si="498"/>
        <v>11140.8</v>
      </c>
      <c r="G4387" s="48">
        <f t="shared" si="499"/>
        <v>11140.8</v>
      </c>
      <c r="H4387" s="21">
        <v>323804</v>
      </c>
      <c r="I4387" s="21" t="s">
        <v>5804</v>
      </c>
      <c r="J4387" s="21">
        <v>1</v>
      </c>
      <c r="K4387" s="21">
        <v>1</v>
      </c>
      <c r="L4387" s="21">
        <f t="shared" si="500"/>
        <v>0</v>
      </c>
      <c r="M4387" s="21" t="s">
        <v>6197</v>
      </c>
      <c r="N4387" s="30">
        <v>45983</v>
      </c>
      <c r="O4387" s="48">
        <v>27799.25</v>
      </c>
      <c r="P4387" s="21" t="s">
        <v>621</v>
      </c>
      <c r="Q4387" s="60">
        <v>58158454760</v>
      </c>
      <c r="R4387" s="21" t="s">
        <v>6108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502"/>
        <v>2</v>
      </c>
      <c r="Z4387" s="21" t="str">
        <f t="shared" si="503"/>
        <v>Saturday</v>
      </c>
      <c r="AA4387" s="21" t="str">
        <f t="shared" si="504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x14ac:dyDescent="0.25">
      <c r="A4388" s="21">
        <v>4387</v>
      </c>
      <c r="B4388" s="21" t="s">
        <v>6003</v>
      </c>
      <c r="C4388" s="30">
        <v>45975</v>
      </c>
      <c r="D4388" s="30">
        <v>45982</v>
      </c>
      <c r="E4388" s="47">
        <v>60.6</v>
      </c>
      <c r="F4388" s="47">
        <f t="shared" si="498"/>
        <v>5332.8</v>
      </c>
      <c r="G4388" s="48">
        <f t="shared" si="499"/>
        <v>5332.8</v>
      </c>
      <c r="H4388" s="21">
        <v>327401</v>
      </c>
      <c r="I4388" s="21" t="s">
        <v>6011</v>
      </c>
      <c r="J4388" s="21">
        <v>1</v>
      </c>
      <c r="K4388" s="21">
        <v>1</v>
      </c>
      <c r="L4388" s="21">
        <f t="shared" si="500"/>
        <v>0</v>
      </c>
      <c r="M4388" s="21" t="s">
        <v>6207</v>
      </c>
      <c r="N4388" s="30">
        <v>45983</v>
      </c>
      <c r="O4388" s="48">
        <v>9393</v>
      </c>
      <c r="P4388" s="21" t="s">
        <v>39</v>
      </c>
      <c r="Q4388" s="60">
        <v>58158451934</v>
      </c>
      <c r="R4388" s="21" t="s">
        <v>6108</v>
      </c>
      <c r="S4388" s="3">
        <v>4</v>
      </c>
      <c r="T4388" s="37"/>
      <c r="U4388" s="21" t="s">
        <v>18</v>
      </c>
      <c r="V4388" s="21" t="str">
        <f>VLOOKUP(P4388,'Customer List'!B:C,2,)</f>
        <v>Pune</v>
      </c>
      <c r="W4388" s="38"/>
      <c r="X4388" s="30">
        <v>45985</v>
      </c>
      <c r="Y4388" s="21">
        <f t="shared" si="502"/>
        <v>2</v>
      </c>
      <c r="Z4388" s="21" t="str">
        <f t="shared" si="503"/>
        <v>Saturday</v>
      </c>
      <c r="AA4388" s="21" t="str">
        <f t="shared" si="504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x14ac:dyDescent="0.25">
      <c r="A4389" s="21">
        <v>4388</v>
      </c>
      <c r="B4389" s="21" t="s">
        <v>6003</v>
      </c>
      <c r="C4389" s="30">
        <v>45975</v>
      </c>
      <c r="D4389" s="30">
        <v>45982</v>
      </c>
      <c r="E4389" s="47">
        <v>89.4</v>
      </c>
      <c r="F4389" s="47">
        <f t="shared" si="498"/>
        <v>7867.2000000000007</v>
      </c>
      <c r="G4389" s="48">
        <f t="shared" si="499"/>
        <v>7867.2000000000007</v>
      </c>
      <c r="H4389" s="21">
        <v>328011</v>
      </c>
      <c r="I4389" s="21" t="s">
        <v>6012</v>
      </c>
      <c r="J4389" s="21">
        <v>1</v>
      </c>
      <c r="K4389" s="21">
        <v>1</v>
      </c>
      <c r="L4389" s="21">
        <f t="shared" si="500"/>
        <v>0</v>
      </c>
      <c r="M4389" s="21" t="s">
        <v>6250</v>
      </c>
      <c r="N4389" s="30">
        <v>45985</v>
      </c>
      <c r="O4389" s="48">
        <v>15011.75</v>
      </c>
      <c r="P4389" s="21" t="s">
        <v>5834</v>
      </c>
      <c r="Q4389" s="21" t="s">
        <v>6097</v>
      </c>
      <c r="R4389" s="21" t="s">
        <v>6108</v>
      </c>
      <c r="S4389" s="3">
        <v>4</v>
      </c>
      <c r="T4389" s="37"/>
      <c r="U4389" s="21" t="s">
        <v>18</v>
      </c>
      <c r="V4389" s="21" t="str">
        <f>VLOOKUP(P4389,'Customer List'!B:C,2,)</f>
        <v>ROORKE</v>
      </c>
      <c r="W4389" s="38" t="s">
        <v>6048</v>
      </c>
      <c r="X4389" s="30">
        <v>45987</v>
      </c>
      <c r="Y4389" s="21">
        <f t="shared" si="502"/>
        <v>2</v>
      </c>
      <c r="Z4389" s="21" t="str">
        <f t="shared" si="503"/>
        <v>Monday</v>
      </c>
      <c r="AA4389" s="21" t="str">
        <f t="shared" si="504"/>
        <v>Wednesday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x14ac:dyDescent="0.25">
      <c r="A4390" s="21">
        <v>4389</v>
      </c>
      <c r="B4390" s="21" t="s">
        <v>6003</v>
      </c>
      <c r="C4390" s="30">
        <v>45975</v>
      </c>
      <c r="D4390" s="30">
        <v>45982</v>
      </c>
      <c r="E4390" s="47">
        <v>80.400000000000006</v>
      </c>
      <c r="F4390" s="47">
        <f t="shared" si="498"/>
        <v>7075.2000000000007</v>
      </c>
      <c r="G4390" s="48">
        <f t="shared" si="499"/>
        <v>7075.2000000000007</v>
      </c>
      <c r="H4390" s="21">
        <v>329905</v>
      </c>
      <c r="I4390" s="21" t="s">
        <v>4782</v>
      </c>
      <c r="J4390" s="21">
        <v>1</v>
      </c>
      <c r="K4390" s="21">
        <v>1</v>
      </c>
      <c r="L4390" s="21">
        <f t="shared" si="500"/>
        <v>0</v>
      </c>
      <c r="M4390" s="21" t="s">
        <v>6205</v>
      </c>
      <c r="N4390" s="30">
        <v>45983</v>
      </c>
      <c r="O4390" s="48">
        <v>12462</v>
      </c>
      <c r="P4390" s="21" t="s">
        <v>2281</v>
      </c>
      <c r="Q4390" s="60">
        <v>58158457980</v>
      </c>
      <c r="R4390" s="21" t="s">
        <v>6108</v>
      </c>
      <c r="S4390" s="3">
        <v>4</v>
      </c>
      <c r="T4390" s="37"/>
      <c r="U4390" s="21" t="s">
        <v>18</v>
      </c>
      <c r="V4390" s="21" t="str">
        <f>VLOOKUP(P4390,'Customer List'!B:C,2,)</f>
        <v>BANGALORE</v>
      </c>
      <c r="W4390" s="38"/>
      <c r="X4390" s="30">
        <v>45985</v>
      </c>
      <c r="Y4390" s="21">
        <f t="shared" si="502"/>
        <v>2</v>
      </c>
      <c r="Z4390" s="21" t="str">
        <f t="shared" si="503"/>
        <v>Saturday</v>
      </c>
      <c r="AA4390" s="21" t="str">
        <f t="shared" si="504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x14ac:dyDescent="0.25">
      <c r="A4391" s="21">
        <v>4390</v>
      </c>
      <c r="B4391" s="21" t="s">
        <v>6003</v>
      </c>
      <c r="C4391" s="30">
        <v>45975</v>
      </c>
      <c r="D4391" s="30">
        <v>45982</v>
      </c>
      <c r="E4391" s="47">
        <v>80.400000000000006</v>
      </c>
      <c r="F4391" s="47">
        <f t="shared" si="498"/>
        <v>7075.2000000000007</v>
      </c>
      <c r="G4391" s="48">
        <f t="shared" si="499"/>
        <v>7075.2000000000007</v>
      </c>
      <c r="H4391" s="21">
        <v>331907</v>
      </c>
      <c r="I4391" s="21" t="s">
        <v>5388</v>
      </c>
      <c r="J4391" s="21">
        <v>1</v>
      </c>
      <c r="K4391" s="21">
        <v>1</v>
      </c>
      <c r="L4391" s="21">
        <f t="shared" si="500"/>
        <v>0</v>
      </c>
      <c r="M4391" s="21" t="s">
        <v>6205</v>
      </c>
      <c r="N4391" s="30">
        <v>45983</v>
      </c>
      <c r="O4391" s="48">
        <v>12462</v>
      </c>
      <c r="P4391" s="21" t="s">
        <v>2281</v>
      </c>
      <c r="Q4391" s="60">
        <v>58158457980</v>
      </c>
      <c r="R4391" s="21" t="s">
        <v>6108</v>
      </c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>
        <v>45985</v>
      </c>
      <c r="Y4391" s="21">
        <f t="shared" si="502"/>
        <v>2</v>
      </c>
      <c r="Z4391" s="21" t="str">
        <f t="shared" si="503"/>
        <v>Saturday</v>
      </c>
      <c r="AA4391" s="21" t="str">
        <f t="shared" si="504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x14ac:dyDescent="0.25">
      <c r="A4392" s="21">
        <v>4391</v>
      </c>
      <c r="B4392" s="21" t="s">
        <v>6003</v>
      </c>
      <c r="C4392" s="30">
        <v>45975</v>
      </c>
      <c r="D4392" s="30">
        <v>45982</v>
      </c>
      <c r="E4392" s="47">
        <v>246.6</v>
      </c>
      <c r="F4392" s="47">
        <f t="shared" si="498"/>
        <v>21700.799999999999</v>
      </c>
      <c r="G4392" s="48">
        <f t="shared" si="499"/>
        <v>21700.799999999999</v>
      </c>
      <c r="H4392" s="21">
        <v>336718</v>
      </c>
      <c r="I4392" s="21" t="s">
        <v>5389</v>
      </c>
      <c r="J4392" s="21">
        <v>1</v>
      </c>
      <c r="K4392" s="21">
        <v>1</v>
      </c>
      <c r="L4392" s="21">
        <f t="shared" si="500"/>
        <v>0</v>
      </c>
      <c r="M4392" s="21" t="s">
        <v>6225</v>
      </c>
      <c r="N4392" s="30">
        <v>45983</v>
      </c>
      <c r="O4392" s="48">
        <v>38223</v>
      </c>
      <c r="P4392" s="21" t="s">
        <v>206</v>
      </c>
      <c r="Q4392" s="60">
        <v>58158455014</v>
      </c>
      <c r="R4392" s="21" t="s">
        <v>6108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502"/>
        <v>2</v>
      </c>
      <c r="Z4392" s="21" t="str">
        <f t="shared" si="503"/>
        <v>Saturday</v>
      </c>
      <c r="AA4392" s="21" t="str">
        <f t="shared" si="504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x14ac:dyDescent="0.25">
      <c r="A4393" s="21">
        <v>4392</v>
      </c>
      <c r="B4393" s="21" t="s">
        <v>6003</v>
      </c>
      <c r="C4393" s="30">
        <v>45975</v>
      </c>
      <c r="D4393" s="30">
        <v>45982</v>
      </c>
      <c r="E4393" s="47">
        <v>229.2</v>
      </c>
      <c r="F4393" s="47">
        <f t="shared" si="498"/>
        <v>20169.599999999999</v>
      </c>
      <c r="G4393" s="48">
        <f t="shared" si="499"/>
        <v>20169.599999999999</v>
      </c>
      <c r="H4393" s="21">
        <v>342312</v>
      </c>
      <c r="I4393" s="21" t="s">
        <v>6013</v>
      </c>
      <c r="J4393" s="21">
        <v>1</v>
      </c>
      <c r="K4393" s="21">
        <v>1</v>
      </c>
      <c r="L4393" s="21">
        <f t="shared" si="500"/>
        <v>0</v>
      </c>
      <c r="M4393" s="21" t="s">
        <v>6225</v>
      </c>
      <c r="N4393" s="30">
        <v>45983</v>
      </c>
      <c r="O4393" s="48">
        <v>35526</v>
      </c>
      <c r="P4393" s="21" t="s">
        <v>206</v>
      </c>
      <c r="Q4393" s="60">
        <v>58158455014</v>
      </c>
      <c r="R4393" s="21" t="s">
        <v>6108</v>
      </c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>
        <v>45985</v>
      </c>
      <c r="Y4393" s="21">
        <f t="shared" si="502"/>
        <v>2</v>
      </c>
      <c r="Z4393" s="21" t="str">
        <f t="shared" si="503"/>
        <v>Saturday</v>
      </c>
      <c r="AA4393" s="21" t="str">
        <f t="shared" si="504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x14ac:dyDescent="0.25">
      <c r="A4394" s="21">
        <v>4393</v>
      </c>
      <c r="B4394" s="21" t="s">
        <v>6003</v>
      </c>
      <c r="C4394" s="30">
        <v>45975</v>
      </c>
      <c r="D4394" s="30">
        <v>45982</v>
      </c>
      <c r="E4394" s="47">
        <v>201</v>
      </c>
      <c r="F4394" s="47">
        <f t="shared" si="498"/>
        <v>17688</v>
      </c>
      <c r="G4394" s="48">
        <f t="shared" si="499"/>
        <v>17688</v>
      </c>
      <c r="H4394" s="21">
        <v>362603</v>
      </c>
      <c r="I4394" s="21" t="s">
        <v>6014</v>
      </c>
      <c r="J4394" s="21">
        <v>1</v>
      </c>
      <c r="K4394" s="21">
        <v>1</v>
      </c>
      <c r="L4394" s="21">
        <f t="shared" si="500"/>
        <v>0</v>
      </c>
      <c r="M4394" s="21" t="s">
        <v>6220</v>
      </c>
      <c r="N4394" s="30">
        <v>45983</v>
      </c>
      <c r="O4394" s="48">
        <v>36348</v>
      </c>
      <c r="P4394" s="21" t="s">
        <v>630</v>
      </c>
      <c r="Q4394" s="60">
        <v>58158455224</v>
      </c>
      <c r="R4394" s="21" t="s">
        <v>6108</v>
      </c>
      <c r="S4394" s="3">
        <v>4</v>
      </c>
      <c r="T4394" s="37"/>
      <c r="U4394" s="21" t="s">
        <v>18</v>
      </c>
      <c r="V4394" s="21" t="str">
        <f>VLOOKUP(P4394,'Customer List'!B:C,2,)</f>
        <v>Telangana</v>
      </c>
      <c r="W4394" s="38"/>
      <c r="X4394" s="30">
        <v>45985</v>
      </c>
      <c r="Y4394" s="21">
        <f t="shared" si="502"/>
        <v>2</v>
      </c>
      <c r="Z4394" s="21" t="str">
        <f t="shared" si="503"/>
        <v>Saturday</v>
      </c>
      <c r="AA4394" s="21" t="str">
        <f t="shared" si="504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x14ac:dyDescent="0.25">
      <c r="A4395" s="21">
        <v>4394</v>
      </c>
      <c r="B4395" s="21" t="s">
        <v>6003</v>
      </c>
      <c r="C4395" s="30">
        <v>45975</v>
      </c>
      <c r="D4395" s="30">
        <v>45982</v>
      </c>
      <c r="E4395" s="47">
        <v>106.2</v>
      </c>
      <c r="F4395" s="47">
        <f t="shared" si="498"/>
        <v>9345.6</v>
      </c>
      <c r="G4395" s="48">
        <f t="shared" si="499"/>
        <v>9345.6</v>
      </c>
      <c r="H4395" s="21">
        <v>372703</v>
      </c>
      <c r="I4395" s="21" t="s">
        <v>5543</v>
      </c>
      <c r="J4395" s="21">
        <v>1</v>
      </c>
      <c r="K4395" s="21">
        <v>1</v>
      </c>
      <c r="L4395" s="21">
        <f t="shared" si="500"/>
        <v>0</v>
      </c>
      <c r="M4395" s="21" t="s">
        <v>6205</v>
      </c>
      <c r="N4395" s="30">
        <v>45983</v>
      </c>
      <c r="O4395" s="48">
        <v>16461</v>
      </c>
      <c r="P4395" s="21" t="s">
        <v>2281</v>
      </c>
      <c r="Q4395" s="60">
        <v>58158457980</v>
      </c>
      <c r="R4395" s="21" t="s">
        <v>6108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502"/>
        <v>2</v>
      </c>
      <c r="Z4395" s="21" t="str">
        <f t="shared" si="503"/>
        <v>Saturday</v>
      </c>
      <c r="AA4395" s="21" t="str">
        <f t="shared" si="504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x14ac:dyDescent="0.25">
      <c r="A4396" s="21">
        <v>4395</v>
      </c>
      <c r="B4396" s="21" t="s">
        <v>6003</v>
      </c>
      <c r="C4396" s="30">
        <v>45975</v>
      </c>
      <c r="D4396" s="30">
        <v>45982</v>
      </c>
      <c r="E4396" s="47">
        <v>186</v>
      </c>
      <c r="F4396" s="47">
        <f t="shared" si="498"/>
        <v>16368</v>
      </c>
      <c r="G4396" s="48">
        <f t="shared" si="499"/>
        <v>16368</v>
      </c>
      <c r="H4396" s="21">
        <v>389204</v>
      </c>
      <c r="I4396" s="21" t="s">
        <v>6015</v>
      </c>
      <c r="J4396" s="21">
        <v>1</v>
      </c>
      <c r="K4396" s="21">
        <v>1</v>
      </c>
      <c r="L4396" s="21">
        <f t="shared" si="500"/>
        <v>0</v>
      </c>
      <c r="M4396" s="21" t="s">
        <v>6212</v>
      </c>
      <c r="N4396" s="30">
        <v>45983</v>
      </c>
      <c r="O4396" s="48">
        <v>28830</v>
      </c>
      <c r="P4396" s="21" t="s">
        <v>896</v>
      </c>
      <c r="Q4396" s="60">
        <v>58158452575</v>
      </c>
      <c r="R4396" s="21" t="s">
        <v>6108</v>
      </c>
      <c r="S4396" s="3">
        <v>4</v>
      </c>
      <c r="T4396" s="37"/>
      <c r="U4396" s="21" t="s">
        <v>18</v>
      </c>
      <c r="V4396" s="21" t="str">
        <f>VLOOKUP(P4396,'Customer List'!B:C,2,)</f>
        <v>Tamilnadu</v>
      </c>
      <c r="W4396" s="38"/>
      <c r="X4396" s="30">
        <v>45985</v>
      </c>
      <c r="Y4396" s="21">
        <f t="shared" si="502"/>
        <v>2</v>
      </c>
      <c r="Z4396" s="21" t="str">
        <f t="shared" si="503"/>
        <v>Saturday</v>
      </c>
      <c r="AA4396" s="21" t="str">
        <f t="shared" si="504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v>4396</v>
      </c>
      <c r="B4397" s="21" t="s">
        <v>6003</v>
      </c>
      <c r="C4397" s="30">
        <v>45975</v>
      </c>
      <c r="D4397" s="30">
        <v>45982</v>
      </c>
      <c r="E4397" s="47">
        <v>222</v>
      </c>
      <c r="F4397" s="47">
        <f t="shared" si="498"/>
        <v>19536</v>
      </c>
      <c r="G4397" s="48">
        <f t="shared" si="499"/>
        <v>19536</v>
      </c>
      <c r="H4397" s="21">
        <v>393910</v>
      </c>
      <c r="I4397" s="21" t="s">
        <v>6016</v>
      </c>
      <c r="J4397" s="21">
        <v>1</v>
      </c>
      <c r="K4397" s="21">
        <v>1</v>
      </c>
      <c r="L4397" s="21">
        <f t="shared" si="500"/>
        <v>0</v>
      </c>
      <c r="M4397" s="21" t="s">
        <v>6225</v>
      </c>
      <c r="N4397" s="30">
        <v>45983</v>
      </c>
      <c r="O4397" s="48">
        <v>34410</v>
      </c>
      <c r="P4397" s="21" t="s">
        <v>206</v>
      </c>
      <c r="Q4397" s="60">
        <v>58158455014</v>
      </c>
      <c r="R4397" s="21" t="s">
        <v>6108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502"/>
        <v>2</v>
      </c>
      <c r="Z4397" s="21" t="str">
        <f t="shared" si="503"/>
        <v>Saturday</v>
      </c>
      <c r="AA4397" s="21" t="str">
        <f t="shared" si="504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x14ac:dyDescent="0.25">
      <c r="A4398" s="21">
        <v>4397</v>
      </c>
      <c r="B4398" s="21" t="s">
        <v>6003</v>
      </c>
      <c r="C4398" s="30">
        <v>45975</v>
      </c>
      <c r="D4398" s="30">
        <v>45982</v>
      </c>
      <c r="E4398" s="47">
        <v>137.4</v>
      </c>
      <c r="F4398" s="47">
        <f t="shared" si="498"/>
        <v>12091.2</v>
      </c>
      <c r="G4398" s="48">
        <f t="shared" si="499"/>
        <v>12091.2</v>
      </c>
      <c r="H4398" s="21">
        <v>400176</v>
      </c>
      <c r="I4398" s="21" t="s">
        <v>4799</v>
      </c>
      <c r="J4398" s="21">
        <v>1</v>
      </c>
      <c r="K4398" s="21">
        <v>1</v>
      </c>
      <c r="L4398" s="21">
        <f t="shared" si="500"/>
        <v>0</v>
      </c>
      <c r="M4398" s="21" t="s">
        <v>6223</v>
      </c>
      <c r="N4398" s="30">
        <v>45983</v>
      </c>
      <c r="O4398" s="48">
        <v>26621.25</v>
      </c>
      <c r="P4398" s="21" t="s">
        <v>319</v>
      </c>
      <c r="Q4398" s="60">
        <v>58158456635</v>
      </c>
      <c r="R4398" s="21" t="s">
        <v>6108</v>
      </c>
      <c r="S4398" s="3">
        <v>4</v>
      </c>
      <c r="T4398" s="37"/>
      <c r="U4398" s="21" t="s">
        <v>18</v>
      </c>
      <c r="V4398" s="21" t="str">
        <f>VLOOKUP(P4398,'Customer List'!B:C,2,)</f>
        <v>Gujrat</v>
      </c>
      <c r="W4398" s="38"/>
      <c r="X4398" s="30">
        <v>45985</v>
      </c>
      <c r="Y4398" s="21">
        <f t="shared" si="502"/>
        <v>2</v>
      </c>
      <c r="Z4398" s="21" t="str">
        <f t="shared" si="503"/>
        <v>Saturday</v>
      </c>
      <c r="AA4398" s="21" t="str">
        <f t="shared" si="504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4398</v>
      </c>
      <c r="B4399" s="21" t="s">
        <v>6003</v>
      </c>
      <c r="C4399" s="30">
        <v>45975</v>
      </c>
      <c r="D4399" s="30">
        <v>45982</v>
      </c>
      <c r="E4399" s="47">
        <v>281.39999999999998</v>
      </c>
      <c r="F4399" s="47">
        <f t="shared" si="498"/>
        <v>24763.199999999997</v>
      </c>
      <c r="G4399" s="48">
        <f t="shared" si="499"/>
        <v>24763.199999999997</v>
      </c>
      <c r="H4399" s="21">
        <v>400268</v>
      </c>
      <c r="I4399" s="21" t="s">
        <v>4800</v>
      </c>
      <c r="J4399" s="21">
        <v>1</v>
      </c>
      <c r="K4399" s="21">
        <v>1</v>
      </c>
      <c r="L4399" s="21">
        <f t="shared" si="500"/>
        <v>0</v>
      </c>
      <c r="M4399" s="21" t="s">
        <v>6203</v>
      </c>
      <c r="N4399" s="30">
        <v>45983</v>
      </c>
      <c r="O4399" s="48">
        <v>37386</v>
      </c>
      <c r="P4399" s="21" t="s">
        <v>886</v>
      </c>
      <c r="Q4399" s="60">
        <v>58158453312</v>
      </c>
      <c r="R4399" s="21" t="s">
        <v>6108</v>
      </c>
      <c r="S4399" s="3">
        <v>4</v>
      </c>
      <c r="T4399" s="37"/>
      <c r="U4399" s="21" t="s">
        <v>18</v>
      </c>
      <c r="V4399" s="21" t="str">
        <f>VLOOKUP(P4399,'Customer List'!B:C,2,)</f>
        <v>Karnataka</v>
      </c>
      <c r="W4399" s="38"/>
      <c r="X4399" s="30">
        <v>45985</v>
      </c>
      <c r="Y4399" s="21">
        <f t="shared" si="502"/>
        <v>2</v>
      </c>
      <c r="Z4399" s="21" t="str">
        <f t="shared" si="503"/>
        <v>Saturday</v>
      </c>
      <c r="AA4399" s="21" t="str">
        <f t="shared" si="504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x14ac:dyDescent="0.25">
      <c r="A4400" s="21">
        <v>4399</v>
      </c>
      <c r="B4400" s="21" t="s">
        <v>6003</v>
      </c>
      <c r="C4400" s="30">
        <v>45975</v>
      </c>
      <c r="D4400" s="30">
        <v>45982</v>
      </c>
      <c r="E4400" s="47">
        <v>289.10000000000002</v>
      </c>
      <c r="F4400" s="47">
        <f t="shared" si="498"/>
        <v>25440.800000000003</v>
      </c>
      <c r="G4400" s="48">
        <f t="shared" si="499"/>
        <v>25440.800000000003</v>
      </c>
      <c r="H4400" s="21">
        <v>400352</v>
      </c>
      <c r="I4400" s="21" t="s">
        <v>4801</v>
      </c>
      <c r="J4400" s="21">
        <v>1</v>
      </c>
      <c r="K4400" s="21">
        <v>1</v>
      </c>
      <c r="L4400" s="21">
        <f t="shared" si="500"/>
        <v>0</v>
      </c>
      <c r="M4400" s="21" t="s">
        <v>6203</v>
      </c>
      <c r="N4400" s="30">
        <v>45983</v>
      </c>
      <c r="O4400" s="48">
        <v>38409</v>
      </c>
      <c r="P4400" s="21" t="s">
        <v>886</v>
      </c>
      <c r="Q4400" s="60">
        <v>58158453312</v>
      </c>
      <c r="R4400" s="21" t="s">
        <v>6108</v>
      </c>
      <c r="S4400" s="3">
        <v>4</v>
      </c>
      <c r="T4400" s="37"/>
      <c r="U4400" s="21" t="s">
        <v>18</v>
      </c>
      <c r="V4400" s="21" t="str">
        <f>VLOOKUP(P4400,'Customer List'!B:C,2,)</f>
        <v>Karnataka</v>
      </c>
      <c r="W4400" s="38"/>
      <c r="X4400" s="30">
        <v>45985</v>
      </c>
      <c r="Y4400" s="21">
        <f t="shared" si="502"/>
        <v>2</v>
      </c>
      <c r="Z4400" s="21" t="str">
        <f t="shared" si="503"/>
        <v>Saturday</v>
      </c>
      <c r="AA4400" s="21" t="str">
        <f t="shared" si="504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4400</v>
      </c>
      <c r="B4401" s="21" t="s">
        <v>6003</v>
      </c>
      <c r="C4401" s="30">
        <v>45975</v>
      </c>
      <c r="D4401" s="30">
        <v>45982</v>
      </c>
      <c r="E4401" s="47">
        <v>117</v>
      </c>
      <c r="F4401" s="47">
        <f t="shared" si="498"/>
        <v>10296</v>
      </c>
      <c r="G4401" s="48">
        <f t="shared" si="499"/>
        <v>51480</v>
      </c>
      <c r="H4401" s="21">
        <v>405204</v>
      </c>
      <c r="I4401" s="21" t="s">
        <v>4805</v>
      </c>
      <c r="J4401" s="21">
        <v>5</v>
      </c>
      <c r="K4401" s="21">
        <v>5</v>
      </c>
      <c r="L4401" s="21">
        <f t="shared" si="500"/>
        <v>0</v>
      </c>
      <c r="M4401" s="21" t="s">
        <v>6190</v>
      </c>
      <c r="N4401" s="30">
        <v>45987</v>
      </c>
      <c r="O4401" s="48">
        <v>90675</v>
      </c>
      <c r="P4401" s="21" t="s">
        <v>213</v>
      </c>
      <c r="Q4401" s="21" t="s">
        <v>1127</v>
      </c>
      <c r="R4401" s="21" t="s">
        <v>1127</v>
      </c>
      <c r="S4401" s="3">
        <v>4</v>
      </c>
      <c r="T4401" s="37" t="s">
        <v>6624</v>
      </c>
      <c r="U4401" s="21" t="s">
        <v>18</v>
      </c>
      <c r="V4401" s="21" t="str">
        <f>VLOOKUP(P4401,'Customer List'!B:C,2,)</f>
        <v>Delhi</v>
      </c>
      <c r="W4401" s="38"/>
      <c r="X4401" s="30">
        <f t="shared" ref="X4401" si="512">IF(OR(R4401 = "PRIYANKA MADAM", R4401 = "DEEPAK", R4401 = "PORTER"),N4401,"")</f>
        <v>45987</v>
      </c>
      <c r="Y4401" s="21">
        <f t="shared" si="502"/>
        <v>0</v>
      </c>
      <c r="Z4401" s="21" t="str">
        <f t="shared" si="503"/>
        <v>Wednesday</v>
      </c>
      <c r="AA4401" s="21" t="str">
        <f t="shared" si="504"/>
        <v>Wednesday</v>
      </c>
      <c r="AB4401" s="21" t="str">
        <f>VLOOKUP(U4401,'Currency Sheet'!A:C,3,)</f>
        <v>DOLLAR</v>
      </c>
      <c r="AC4401" s="42" t="str">
        <f>VLOOKUP(P4401,'Customer List'!B:D,3,)</f>
        <v>Local</v>
      </c>
    </row>
    <row r="4402" spans="1:29" x14ac:dyDescent="0.25">
      <c r="A4402" s="21">
        <v>4401</v>
      </c>
      <c r="B4402" s="21" t="s">
        <v>6003</v>
      </c>
      <c r="C4402" s="30">
        <v>45975</v>
      </c>
      <c r="D4402" s="30">
        <v>45982</v>
      </c>
      <c r="E4402" s="47">
        <v>137.4</v>
      </c>
      <c r="F4402" s="47">
        <f t="shared" si="498"/>
        <v>12091.2</v>
      </c>
      <c r="G4402" s="48">
        <f t="shared" si="499"/>
        <v>96729.600000000006</v>
      </c>
      <c r="H4402" s="21">
        <v>422302</v>
      </c>
      <c r="I4402" s="21" t="s">
        <v>1503</v>
      </c>
      <c r="J4402" s="21">
        <v>8</v>
      </c>
      <c r="K4402" s="21">
        <v>8</v>
      </c>
      <c r="L4402" s="21">
        <f t="shared" si="500"/>
        <v>0</v>
      </c>
      <c r="M4402" s="21" t="s">
        <v>6193</v>
      </c>
      <c r="N4402" s="30">
        <v>45983</v>
      </c>
      <c r="O4402" s="48">
        <v>170376</v>
      </c>
      <c r="P4402" s="21" t="s">
        <v>2046</v>
      </c>
      <c r="Q4402" s="60">
        <v>58158457711</v>
      </c>
      <c r="R4402" s="21" t="s">
        <v>6108</v>
      </c>
      <c r="S4402" s="3">
        <v>4</v>
      </c>
      <c r="T4402" s="37"/>
      <c r="U4402" s="21" t="s">
        <v>18</v>
      </c>
      <c r="V4402" s="21" t="str">
        <f>VLOOKUP(P4402,'Customer List'!B:C,2,)</f>
        <v>Banglore</v>
      </c>
      <c r="W4402" s="38"/>
      <c r="X4402" s="30">
        <v>45985</v>
      </c>
      <c r="Y4402" s="21">
        <f t="shared" si="502"/>
        <v>2</v>
      </c>
      <c r="Z4402" s="21" t="str">
        <f t="shared" si="503"/>
        <v>Saturday</v>
      </c>
      <c r="AA4402" s="21" t="str">
        <f t="shared" si="504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v>4402</v>
      </c>
      <c r="B4403" s="21" t="s">
        <v>6003</v>
      </c>
      <c r="C4403" s="30">
        <v>45975</v>
      </c>
      <c r="D4403" s="30">
        <v>45982</v>
      </c>
      <c r="E4403" s="47">
        <v>137.4</v>
      </c>
      <c r="F4403" s="47">
        <f t="shared" si="498"/>
        <v>12091.2</v>
      </c>
      <c r="G4403" s="48">
        <f t="shared" si="499"/>
        <v>12091.2</v>
      </c>
      <c r="H4403" s="21">
        <v>422302</v>
      </c>
      <c r="I4403" s="21" t="s">
        <v>1503</v>
      </c>
      <c r="J4403" s="21">
        <v>1</v>
      </c>
      <c r="K4403" s="21">
        <v>1</v>
      </c>
      <c r="L4403" s="21">
        <f t="shared" si="500"/>
        <v>0</v>
      </c>
      <c r="M4403" s="21" t="s">
        <v>6244</v>
      </c>
      <c r="N4403" s="30">
        <v>45985</v>
      </c>
      <c r="O4403" s="48">
        <v>33720.25</v>
      </c>
      <c r="P4403" s="21" t="s">
        <v>30</v>
      </c>
      <c r="Q4403" s="21" t="s">
        <v>5960</v>
      </c>
      <c r="R4403" s="21" t="s">
        <v>847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>
        <f t="shared" ref="X4403" si="513">IF(OR(R4403 = "PRIYANKA MADAM", R4403 = "DEEPAK", R4403 = "PORTER"),N4403,"")</f>
        <v>45985</v>
      </c>
      <c r="Y4403" s="21">
        <f t="shared" si="502"/>
        <v>0</v>
      </c>
      <c r="Z4403" s="21" t="str">
        <f t="shared" si="503"/>
        <v>Monday</v>
      </c>
      <c r="AA4403" s="21" t="str">
        <f t="shared" si="504"/>
        <v>Monday</v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x14ac:dyDescent="0.25">
      <c r="A4404" s="21">
        <v>4403</v>
      </c>
      <c r="B4404" s="21" t="s">
        <v>6003</v>
      </c>
      <c r="C4404" s="30">
        <v>45975</v>
      </c>
      <c r="D4404" s="30">
        <v>45982</v>
      </c>
      <c r="E4404" s="47">
        <v>137.4</v>
      </c>
      <c r="F4404" s="47">
        <f t="shared" si="498"/>
        <v>12091.2</v>
      </c>
      <c r="G4404" s="48">
        <f t="shared" si="499"/>
        <v>12091.2</v>
      </c>
      <c r="H4404" s="21">
        <v>422302</v>
      </c>
      <c r="I4404" s="21" t="s">
        <v>1503</v>
      </c>
      <c r="J4404" s="21">
        <v>1</v>
      </c>
      <c r="K4404" s="21">
        <v>1</v>
      </c>
      <c r="L4404" s="21">
        <f t="shared" si="500"/>
        <v>0</v>
      </c>
      <c r="M4404" s="21" t="s">
        <v>6219</v>
      </c>
      <c r="N4404" s="30">
        <v>45983</v>
      </c>
      <c r="O4404" s="48">
        <v>21297</v>
      </c>
      <c r="P4404" s="21" t="s">
        <v>626</v>
      </c>
      <c r="Q4404" s="60">
        <v>58158454255</v>
      </c>
      <c r="R4404" s="21" t="s">
        <v>6108</v>
      </c>
      <c r="S4404" s="3">
        <v>4</v>
      </c>
      <c r="T4404" s="37"/>
      <c r="U4404" s="21" t="s">
        <v>18</v>
      </c>
      <c r="V4404" s="21" t="str">
        <f>VLOOKUP(P4404,'Customer List'!B:C,2,)</f>
        <v>Hyderabad</v>
      </c>
      <c r="W4404" s="38"/>
      <c r="X4404" s="30">
        <v>45985</v>
      </c>
      <c r="Y4404" s="21">
        <f t="shared" si="502"/>
        <v>2</v>
      </c>
      <c r="Z4404" s="21" t="str">
        <f t="shared" si="503"/>
        <v>Saturday</v>
      </c>
      <c r="AA4404" s="21" t="str">
        <f t="shared" si="504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x14ac:dyDescent="0.25">
      <c r="A4405" s="21">
        <v>4404</v>
      </c>
      <c r="B4405" s="21" t="s">
        <v>6003</v>
      </c>
      <c r="C4405" s="30">
        <v>45975</v>
      </c>
      <c r="D4405" s="30">
        <v>45982</v>
      </c>
      <c r="E4405" s="47">
        <v>219.75</v>
      </c>
      <c r="F4405" s="47">
        <f t="shared" si="498"/>
        <v>19338</v>
      </c>
      <c r="G4405" s="48">
        <f t="shared" si="499"/>
        <v>19338</v>
      </c>
      <c r="H4405" s="21">
        <v>422903</v>
      </c>
      <c r="I4405" s="21" t="s">
        <v>6017</v>
      </c>
      <c r="J4405" s="21">
        <v>1</v>
      </c>
      <c r="K4405" s="21">
        <v>1</v>
      </c>
      <c r="L4405" s="21">
        <f t="shared" si="500"/>
        <v>0</v>
      </c>
      <c r="M4405" s="21" t="s">
        <v>6223</v>
      </c>
      <c r="N4405" s="30">
        <v>45983</v>
      </c>
      <c r="O4405" s="48">
        <v>34061.25</v>
      </c>
      <c r="P4405" s="21" t="s">
        <v>319</v>
      </c>
      <c r="Q4405" s="60">
        <v>58158456635</v>
      </c>
      <c r="R4405" s="21" t="s">
        <v>6108</v>
      </c>
      <c r="S4405" s="3">
        <v>4</v>
      </c>
      <c r="T4405" s="37"/>
      <c r="U4405" s="21" t="s">
        <v>18</v>
      </c>
      <c r="V4405" s="21" t="str">
        <f>VLOOKUP(P4405,'Customer List'!B:C,2,)</f>
        <v>Gujrat</v>
      </c>
      <c r="W4405" s="38"/>
      <c r="X4405" s="30">
        <v>45985</v>
      </c>
      <c r="Y4405" s="21">
        <f t="shared" si="502"/>
        <v>2</v>
      </c>
      <c r="Z4405" s="21" t="str">
        <f t="shared" si="503"/>
        <v>Saturday</v>
      </c>
      <c r="AA4405" s="21" t="str">
        <f t="shared" si="504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x14ac:dyDescent="0.25">
      <c r="A4406" s="21">
        <v>4405</v>
      </c>
      <c r="B4406" s="21" t="s">
        <v>6003</v>
      </c>
      <c r="C4406" s="30">
        <v>45975</v>
      </c>
      <c r="D4406" s="30">
        <v>45982</v>
      </c>
      <c r="E4406" s="47">
        <v>141</v>
      </c>
      <c r="F4406" s="47">
        <f t="shared" si="498"/>
        <v>12408</v>
      </c>
      <c r="G4406" s="48">
        <f t="shared" si="499"/>
        <v>12408</v>
      </c>
      <c r="H4406" s="21">
        <v>424602</v>
      </c>
      <c r="I4406" s="21" t="s">
        <v>1240</v>
      </c>
      <c r="J4406" s="21">
        <v>1</v>
      </c>
      <c r="K4406" s="21">
        <v>1</v>
      </c>
      <c r="L4406" s="21">
        <f t="shared" si="500"/>
        <v>0</v>
      </c>
      <c r="M4406" s="21" t="s">
        <v>6215</v>
      </c>
      <c r="N4406" s="30">
        <v>45983</v>
      </c>
      <c r="O4406" s="48">
        <v>18842.3</v>
      </c>
      <c r="P4406" s="21" t="s">
        <v>276</v>
      </c>
      <c r="Q4406" s="60">
        <v>58158458315</v>
      </c>
      <c r="R4406" s="21" t="s">
        <v>6108</v>
      </c>
      <c r="S4406" s="3">
        <v>4</v>
      </c>
      <c r="T4406" s="37"/>
      <c r="U4406" s="21" t="s">
        <v>18</v>
      </c>
      <c r="V4406" s="21" t="str">
        <f>VLOOKUP(P4406,'Customer List'!B:C,2,)</f>
        <v>Pune</v>
      </c>
      <c r="W4406" s="38"/>
      <c r="X4406" s="30">
        <v>45985</v>
      </c>
      <c r="Y4406" s="21">
        <f t="shared" si="502"/>
        <v>2</v>
      </c>
      <c r="Z4406" s="21" t="str">
        <f t="shared" si="503"/>
        <v>Saturday</v>
      </c>
      <c r="AA4406" s="21" t="str">
        <f t="shared" si="504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x14ac:dyDescent="0.25">
      <c r="A4407" s="21">
        <v>4406</v>
      </c>
      <c r="B4407" s="21" t="s">
        <v>6003</v>
      </c>
      <c r="C4407" s="30">
        <v>45975</v>
      </c>
      <c r="D4407" s="30">
        <v>45982</v>
      </c>
      <c r="E4407" s="47">
        <v>159</v>
      </c>
      <c r="F4407" s="47">
        <f t="shared" si="498"/>
        <v>13992</v>
      </c>
      <c r="G4407" s="48">
        <f t="shared" si="499"/>
        <v>27984</v>
      </c>
      <c r="H4407" s="21">
        <v>430801</v>
      </c>
      <c r="I4407" s="21" t="s">
        <v>6018</v>
      </c>
      <c r="J4407" s="21">
        <v>2</v>
      </c>
      <c r="K4407" s="21">
        <v>2</v>
      </c>
      <c r="L4407" s="21">
        <f t="shared" si="500"/>
        <v>0</v>
      </c>
      <c r="M4407" s="21" t="s">
        <v>6238</v>
      </c>
      <c r="N4407" s="30">
        <v>45985</v>
      </c>
      <c r="O4407" s="48">
        <v>20895</v>
      </c>
      <c r="P4407" s="21" t="s">
        <v>16</v>
      </c>
      <c r="Q4407" s="21" t="s">
        <v>5960</v>
      </c>
      <c r="R4407" s="21" t="s">
        <v>6092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>
        <f t="shared" ref="X4407:X4414" si="514">IF(OR(R4407 = "PRIYANKA MADAM", R4407 = "DEEPAK", R4407 = "PORTER"),N4407,"")</f>
        <v>45985</v>
      </c>
      <c r="Y4407" s="21">
        <f t="shared" si="502"/>
        <v>0</v>
      </c>
      <c r="Z4407" s="21" t="str">
        <f t="shared" si="503"/>
        <v>Monday</v>
      </c>
      <c r="AA4407" s="21" t="str">
        <f t="shared" si="504"/>
        <v>Monday</v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v>4407</v>
      </c>
      <c r="B4408" s="21" t="s">
        <v>6003</v>
      </c>
      <c r="C4408" s="30">
        <v>45975</v>
      </c>
      <c r="D4408" s="30">
        <v>45982</v>
      </c>
      <c r="E4408" s="47">
        <v>555</v>
      </c>
      <c r="F4408" s="47">
        <f t="shared" si="498"/>
        <v>48840</v>
      </c>
      <c r="G4408" s="48">
        <f t="shared" si="499"/>
        <v>48840</v>
      </c>
      <c r="H4408" s="21">
        <v>480040</v>
      </c>
      <c r="I4408" s="21" t="s">
        <v>6019</v>
      </c>
      <c r="J4408" s="21">
        <v>1</v>
      </c>
      <c r="K4408" s="21">
        <v>1</v>
      </c>
      <c r="L4408" s="21">
        <f t="shared" si="500"/>
        <v>0</v>
      </c>
      <c r="M4408" s="21" t="s">
        <v>6398</v>
      </c>
      <c r="N4408" s="30">
        <v>45986</v>
      </c>
      <c r="O4408" s="48">
        <v>80290</v>
      </c>
      <c r="P4408" s="21" t="s">
        <v>153</v>
      </c>
      <c r="Q4408" s="21" t="s">
        <v>1127</v>
      </c>
      <c r="R4408" s="21" t="s">
        <v>1127</v>
      </c>
      <c r="S4408" s="3">
        <v>4</v>
      </c>
      <c r="T4408" s="37"/>
      <c r="U4408" s="21" t="s">
        <v>18</v>
      </c>
      <c r="V4408" s="21" t="str">
        <f>VLOOKUP(P4408,'Customer List'!B:C,2,)</f>
        <v>Noida</v>
      </c>
      <c r="W4408" s="38"/>
      <c r="X4408" s="30">
        <f t="shared" si="514"/>
        <v>45986</v>
      </c>
      <c r="Y4408" s="21">
        <f t="shared" si="502"/>
        <v>0</v>
      </c>
      <c r="Z4408" s="21" t="str">
        <f t="shared" si="503"/>
        <v>Tuesday</v>
      </c>
      <c r="AA4408" s="21" t="str">
        <f t="shared" si="504"/>
        <v>Tuesday</v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x14ac:dyDescent="0.25">
      <c r="A4409" s="21">
        <v>4408</v>
      </c>
      <c r="B4409" s="21" t="s">
        <v>6003</v>
      </c>
      <c r="C4409" s="30">
        <v>45975</v>
      </c>
      <c r="D4409" s="30">
        <v>45982</v>
      </c>
      <c r="E4409" s="47">
        <v>289.10000000000002</v>
      </c>
      <c r="F4409" s="47">
        <f t="shared" si="498"/>
        <v>25440.800000000003</v>
      </c>
      <c r="G4409" s="48">
        <f t="shared" si="499"/>
        <v>25440.800000000003</v>
      </c>
      <c r="H4409" s="21">
        <v>501422</v>
      </c>
      <c r="I4409" s="21" t="s">
        <v>5550</v>
      </c>
      <c r="J4409" s="21">
        <v>1</v>
      </c>
      <c r="K4409" s="21">
        <v>1</v>
      </c>
      <c r="L4409" s="21">
        <f t="shared" si="500"/>
        <v>0</v>
      </c>
      <c r="M4409" s="21" t="s">
        <v>6123</v>
      </c>
      <c r="N4409" s="30">
        <v>45987</v>
      </c>
      <c r="O4409" s="48">
        <v>57613.5</v>
      </c>
      <c r="P4409" s="21" t="s">
        <v>625</v>
      </c>
      <c r="Q4409" s="21"/>
      <c r="R4409" s="21"/>
      <c r="S4409" s="3">
        <v>4</v>
      </c>
      <c r="T4409" s="37"/>
      <c r="U4409" s="21" t="s">
        <v>18</v>
      </c>
      <c r="V4409" s="21" t="str">
        <f>VLOOKUP(P4409,'Customer List'!B:C,2,)</f>
        <v>Delhi</v>
      </c>
      <c r="W4409" s="38"/>
      <c r="X4409" s="30" t="str">
        <f t="shared" si="514"/>
        <v/>
      </c>
      <c r="Y4409" s="21" t="str">
        <f t="shared" si="502"/>
        <v/>
      </c>
      <c r="Z4409" s="21" t="str">
        <f t="shared" si="503"/>
        <v>Wednesday</v>
      </c>
      <c r="AA4409" s="21" t="str">
        <f t="shared" si="504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x14ac:dyDescent="0.25">
      <c r="A4410" s="21">
        <v>4409</v>
      </c>
      <c r="B4410" s="21" t="s">
        <v>6003</v>
      </c>
      <c r="C4410" s="30">
        <v>45975</v>
      </c>
      <c r="D4410" s="30">
        <v>45982</v>
      </c>
      <c r="E4410" s="47">
        <v>57.6</v>
      </c>
      <c r="F4410" s="47">
        <f t="shared" si="498"/>
        <v>5068.8</v>
      </c>
      <c r="G4410" s="48">
        <f t="shared" si="499"/>
        <v>5068.8</v>
      </c>
      <c r="H4410" s="21">
        <v>504303</v>
      </c>
      <c r="I4410" s="21" t="s">
        <v>6020</v>
      </c>
      <c r="J4410" s="21">
        <v>1</v>
      </c>
      <c r="K4410" s="21">
        <v>1</v>
      </c>
      <c r="L4410" s="21">
        <f t="shared" si="500"/>
        <v>0</v>
      </c>
      <c r="M4410" s="21" t="s">
        <v>6119</v>
      </c>
      <c r="N4410" s="30">
        <v>45986</v>
      </c>
      <c r="O4410" s="48">
        <v>8208</v>
      </c>
      <c r="P4410" s="21" t="s">
        <v>42</v>
      </c>
      <c r="Q4410" s="21" t="s">
        <v>5960</v>
      </c>
      <c r="R4410" s="21" t="s">
        <v>6092</v>
      </c>
      <c r="S4410" s="3">
        <v>4</v>
      </c>
      <c r="T4410" s="37"/>
      <c r="U4410" s="21" t="s">
        <v>18</v>
      </c>
      <c r="V4410" s="21" t="str">
        <f>VLOOKUP(P4410,'Customer List'!B:C,2,)</f>
        <v>Faridabad</v>
      </c>
      <c r="W4410" s="38"/>
      <c r="X4410" s="30">
        <f t="shared" si="514"/>
        <v>45986</v>
      </c>
      <c r="Y4410" s="21">
        <f t="shared" si="502"/>
        <v>0</v>
      </c>
      <c r="Z4410" s="21" t="str">
        <f t="shared" si="503"/>
        <v>Tuesday</v>
      </c>
      <c r="AA4410" s="21" t="str">
        <f t="shared" si="504"/>
        <v>Tuesday</v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x14ac:dyDescent="0.25">
      <c r="A4411" s="21">
        <v>4410</v>
      </c>
      <c r="B4411" s="21" t="s">
        <v>6003</v>
      </c>
      <c r="C4411" s="30">
        <v>45975</v>
      </c>
      <c r="D4411" s="30">
        <v>45982</v>
      </c>
      <c r="E4411" s="47">
        <v>66</v>
      </c>
      <c r="F4411" s="47">
        <f t="shared" si="498"/>
        <v>5808</v>
      </c>
      <c r="G4411" s="48">
        <f t="shared" si="499"/>
        <v>5808</v>
      </c>
      <c r="H4411" s="21">
        <v>506903</v>
      </c>
      <c r="I4411" s="21" t="s">
        <v>5551</v>
      </c>
      <c r="J4411" s="21">
        <v>1</v>
      </c>
      <c r="K4411" s="21">
        <v>1</v>
      </c>
      <c r="L4411" s="21">
        <f t="shared" si="500"/>
        <v>0</v>
      </c>
      <c r="M4411" s="21" t="s">
        <v>6398</v>
      </c>
      <c r="N4411" s="30">
        <v>45986</v>
      </c>
      <c r="O4411" s="48">
        <v>10230</v>
      </c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>
        <f t="shared" si="514"/>
        <v>45986</v>
      </c>
      <c r="Y4411" s="21">
        <f t="shared" si="502"/>
        <v>0</v>
      </c>
      <c r="Z4411" s="21" t="str">
        <f t="shared" si="503"/>
        <v>Tuesday</v>
      </c>
      <c r="AA4411" s="21" t="str">
        <f t="shared" si="504"/>
        <v>Tuesday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4411</v>
      </c>
      <c r="B4412" s="21" t="s">
        <v>6003</v>
      </c>
      <c r="C4412" s="30">
        <v>45975</v>
      </c>
      <c r="D4412" s="30">
        <v>45982</v>
      </c>
      <c r="E4412" s="47">
        <v>193.8</v>
      </c>
      <c r="F4412" s="47">
        <f t="shared" si="498"/>
        <v>17054.400000000001</v>
      </c>
      <c r="G4412" s="48">
        <f t="shared" si="499"/>
        <v>17054.400000000001</v>
      </c>
      <c r="H4412" s="21">
        <v>507612</v>
      </c>
      <c r="I4412" s="21" t="s">
        <v>5552</v>
      </c>
      <c r="J4412" s="21">
        <v>1</v>
      </c>
      <c r="K4412" s="21">
        <v>1</v>
      </c>
      <c r="L4412" s="21">
        <f t="shared" si="500"/>
        <v>0</v>
      </c>
      <c r="M4412" s="21" t="s">
        <v>6123</v>
      </c>
      <c r="N4412" s="30">
        <v>45987</v>
      </c>
      <c r="O4412" s="48">
        <v>45058.5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 t="str">
        <f t="shared" si="514"/>
        <v/>
      </c>
      <c r="Y4412" s="21" t="str">
        <f t="shared" si="502"/>
        <v/>
      </c>
      <c r="Z4412" s="21" t="str">
        <f t="shared" si="503"/>
        <v>Wednesday</v>
      </c>
      <c r="AA4412" s="21" t="str">
        <f t="shared" si="504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4412</v>
      </c>
      <c r="B4413" s="21" t="s">
        <v>6003</v>
      </c>
      <c r="C4413" s="30">
        <v>45975</v>
      </c>
      <c r="D4413" s="30">
        <v>45982</v>
      </c>
      <c r="E4413" s="47">
        <v>88.2</v>
      </c>
      <c r="F4413" s="47">
        <f t="shared" si="498"/>
        <v>7761.6</v>
      </c>
      <c r="G4413" s="48">
        <f t="shared" si="499"/>
        <v>7761.6</v>
      </c>
      <c r="H4413" s="21">
        <v>575702</v>
      </c>
      <c r="I4413" s="21" t="s">
        <v>6021</v>
      </c>
      <c r="J4413" s="21">
        <v>1</v>
      </c>
      <c r="K4413" s="21">
        <v>1</v>
      </c>
      <c r="L4413" s="21">
        <f t="shared" si="500"/>
        <v>0</v>
      </c>
      <c r="M4413" s="21" t="s">
        <v>6398</v>
      </c>
      <c r="N4413" s="30">
        <v>45986</v>
      </c>
      <c r="O4413" s="48">
        <v>13671</v>
      </c>
      <c r="P4413" s="21" t="s">
        <v>153</v>
      </c>
      <c r="Q4413" s="21" t="s">
        <v>1127</v>
      </c>
      <c r="R4413" s="21" t="s">
        <v>1127</v>
      </c>
      <c r="S4413" s="3">
        <v>20</v>
      </c>
      <c r="T4413" s="37"/>
      <c r="U4413" s="21" t="s">
        <v>18</v>
      </c>
      <c r="V4413" s="21" t="str">
        <f>VLOOKUP(P4413,'Customer List'!B:C,2,)</f>
        <v>Noida</v>
      </c>
      <c r="W4413" s="38"/>
      <c r="X4413" s="30">
        <f t="shared" si="514"/>
        <v>45986</v>
      </c>
      <c r="Y4413" s="21">
        <f t="shared" si="502"/>
        <v>0</v>
      </c>
      <c r="Z4413" s="21" t="str">
        <f t="shared" si="503"/>
        <v>Tuesday</v>
      </c>
      <c r="AA4413" s="21" t="str">
        <f t="shared" si="504"/>
        <v>Tuesday</v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4413</v>
      </c>
      <c r="B4414" s="21" t="s">
        <v>6003</v>
      </c>
      <c r="C4414" s="30">
        <v>45975</v>
      </c>
      <c r="D4414" s="30">
        <v>45982</v>
      </c>
      <c r="E4414" s="47">
        <v>88.2</v>
      </c>
      <c r="F4414" s="47">
        <f t="shared" si="498"/>
        <v>7761.6</v>
      </c>
      <c r="G4414" s="48">
        <f t="shared" si="499"/>
        <v>7761.6</v>
      </c>
      <c r="H4414" s="21">
        <v>589102</v>
      </c>
      <c r="I4414" s="21" t="s">
        <v>6022</v>
      </c>
      <c r="J4414" s="21">
        <v>1</v>
      </c>
      <c r="K4414" s="21">
        <v>1</v>
      </c>
      <c r="L4414" s="21">
        <f t="shared" si="500"/>
        <v>0</v>
      </c>
      <c r="M4414" s="21" t="s">
        <v>6399</v>
      </c>
      <c r="N4414" s="30">
        <v>45986</v>
      </c>
      <c r="O4414" s="48">
        <v>13266.75</v>
      </c>
      <c r="P4414" s="21" t="s">
        <v>153</v>
      </c>
      <c r="Q4414" s="21" t="s">
        <v>1127</v>
      </c>
      <c r="R4414" s="21" t="s">
        <v>1127</v>
      </c>
      <c r="S4414" s="3">
        <v>20</v>
      </c>
      <c r="T4414" s="37"/>
      <c r="U4414" s="21" t="s">
        <v>18</v>
      </c>
      <c r="V4414" s="21" t="str">
        <f>VLOOKUP(P4414,'Customer List'!B:C,2,)</f>
        <v>Noida</v>
      </c>
      <c r="W4414" s="38"/>
      <c r="X4414" s="30">
        <f t="shared" si="514"/>
        <v>45986</v>
      </c>
      <c r="Y4414" s="21">
        <f t="shared" si="502"/>
        <v>0</v>
      </c>
      <c r="Z4414" s="21" t="str">
        <f t="shared" si="503"/>
        <v>Tuesday</v>
      </c>
      <c r="AA4414" s="21" t="str">
        <f t="shared" si="504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x14ac:dyDescent="0.25">
      <c r="A4415" s="21">
        <v>4414</v>
      </c>
      <c r="B4415" s="21" t="s">
        <v>6003</v>
      </c>
      <c r="C4415" s="30">
        <v>45975</v>
      </c>
      <c r="D4415" s="30">
        <v>45982</v>
      </c>
      <c r="E4415" s="47">
        <v>88.2</v>
      </c>
      <c r="F4415" s="47">
        <f t="shared" si="498"/>
        <v>7761.6</v>
      </c>
      <c r="G4415" s="48">
        <f t="shared" si="499"/>
        <v>15523.2</v>
      </c>
      <c r="H4415" s="21">
        <v>589102</v>
      </c>
      <c r="I4415" s="21" t="s">
        <v>6022</v>
      </c>
      <c r="J4415" s="21">
        <v>2</v>
      </c>
      <c r="K4415" s="21">
        <v>2</v>
      </c>
      <c r="L4415" s="21">
        <f t="shared" si="500"/>
        <v>0</v>
      </c>
      <c r="M4415" s="21" t="s">
        <v>6214</v>
      </c>
      <c r="N4415" s="30">
        <v>45983</v>
      </c>
      <c r="O4415" s="48">
        <v>31899</v>
      </c>
      <c r="P4415" s="21" t="s">
        <v>2170</v>
      </c>
      <c r="Q4415" s="60">
        <v>58158452424</v>
      </c>
      <c r="R4415" s="21" t="s">
        <v>6108</v>
      </c>
      <c r="S4415" s="3">
        <v>20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>
        <v>45985</v>
      </c>
      <c r="Y4415" s="21">
        <f t="shared" si="502"/>
        <v>2</v>
      </c>
      <c r="Z4415" s="21" t="str">
        <f t="shared" si="503"/>
        <v>Saturday</v>
      </c>
      <c r="AA4415" s="21" t="str">
        <f t="shared" si="504"/>
        <v>Monday</v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x14ac:dyDescent="0.25">
      <c r="A4416" s="21">
        <v>4415</v>
      </c>
      <c r="B4416" s="21" t="s">
        <v>6003</v>
      </c>
      <c r="C4416" s="30">
        <v>45975</v>
      </c>
      <c r="D4416" s="30">
        <v>45982</v>
      </c>
      <c r="E4416" s="47">
        <v>88.2</v>
      </c>
      <c r="F4416" s="47">
        <f t="shared" si="498"/>
        <v>7761.6</v>
      </c>
      <c r="G4416" s="48">
        <f t="shared" si="499"/>
        <v>15523.2</v>
      </c>
      <c r="H4416" s="21">
        <v>589102</v>
      </c>
      <c r="I4416" s="21" t="s">
        <v>6022</v>
      </c>
      <c r="J4416" s="21">
        <v>2</v>
      </c>
      <c r="K4416" s="21">
        <v>2</v>
      </c>
      <c r="L4416" s="21">
        <f t="shared" si="500"/>
        <v>0</v>
      </c>
      <c r="M4416" s="21" t="s">
        <v>6216</v>
      </c>
      <c r="N4416" s="30">
        <v>45983</v>
      </c>
      <c r="O4416" s="48">
        <v>22332.240000000002</v>
      </c>
      <c r="P4416" s="21" t="s">
        <v>276</v>
      </c>
      <c r="Q4416" s="60">
        <v>58158458315</v>
      </c>
      <c r="R4416" s="21" t="s">
        <v>6108</v>
      </c>
      <c r="S4416" s="3">
        <v>20</v>
      </c>
      <c r="T4416" s="37"/>
      <c r="U4416" s="21" t="s">
        <v>18</v>
      </c>
      <c r="V4416" s="21" t="str">
        <f>VLOOKUP(P4416,'Customer List'!B:C,2,)</f>
        <v>Pune</v>
      </c>
      <c r="W4416" s="38"/>
      <c r="X4416" s="30">
        <v>45985</v>
      </c>
      <c r="Y4416" s="21">
        <f t="shared" si="502"/>
        <v>2</v>
      </c>
      <c r="Z4416" s="21" t="str">
        <f t="shared" si="503"/>
        <v>Saturday</v>
      </c>
      <c r="AA4416" s="21" t="str">
        <f t="shared" si="504"/>
        <v>Monday</v>
      </c>
      <c r="AB4416" s="21" t="str">
        <f>VLOOKUP(U4416,'Currency Sheet'!A:C,3,)</f>
        <v>DOLLAR</v>
      </c>
      <c r="AC4416" s="42" t="str">
        <f>VLOOKUP(P4416,'Customer List'!B:D,3,)</f>
        <v>OutStation</v>
      </c>
    </row>
    <row r="4417" spans="1:29" x14ac:dyDescent="0.25">
      <c r="A4417" s="21">
        <v>4416</v>
      </c>
      <c r="B4417" s="21" t="s">
        <v>6003</v>
      </c>
      <c r="C4417" s="30">
        <v>45975</v>
      </c>
      <c r="D4417" s="30">
        <v>45982</v>
      </c>
      <c r="E4417" s="47">
        <v>70.8</v>
      </c>
      <c r="F4417" s="47">
        <f t="shared" si="498"/>
        <v>6230.4</v>
      </c>
      <c r="G4417" s="48">
        <f t="shared" si="499"/>
        <v>6230.4</v>
      </c>
      <c r="H4417" s="21">
        <v>740368</v>
      </c>
      <c r="I4417" s="21" t="s">
        <v>4833</v>
      </c>
      <c r="J4417" s="21">
        <v>1</v>
      </c>
      <c r="K4417" s="21">
        <v>1</v>
      </c>
      <c r="L4417" s="21">
        <f t="shared" si="500"/>
        <v>0</v>
      </c>
      <c r="M4417" s="21" t="s">
        <v>6261</v>
      </c>
      <c r="N4417" s="30">
        <v>45989</v>
      </c>
      <c r="O4417" s="48">
        <v>10649.5</v>
      </c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 t="s">
        <v>637</v>
      </c>
      <c r="X4417" s="30" t="str">
        <f t="shared" ref="X4417:X4418" si="515">IF(OR(R4417 = "PRIYANKA MADAM", R4417 = "DEEPAK", R4417 = "PORTER"),N4417,"")</f>
        <v/>
      </c>
      <c r="Y4417" s="21" t="str">
        <f t="shared" si="502"/>
        <v/>
      </c>
      <c r="Z4417" s="21" t="str">
        <f t="shared" si="503"/>
        <v>Friday</v>
      </c>
      <c r="AA4417" s="21" t="str">
        <f t="shared" si="504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v>4417</v>
      </c>
      <c r="B4418" s="21" t="s">
        <v>6003</v>
      </c>
      <c r="C4418" s="30">
        <v>45975</v>
      </c>
      <c r="D4418" s="30">
        <v>45982</v>
      </c>
      <c r="E4418" s="47">
        <v>4.2</v>
      </c>
      <c r="F4418" s="47">
        <f t="shared" si="498"/>
        <v>369.6</v>
      </c>
      <c r="G4418" s="48">
        <f t="shared" si="499"/>
        <v>369.6</v>
      </c>
      <c r="H4418" s="21">
        <v>740379</v>
      </c>
      <c r="I4418" s="21" t="s">
        <v>243</v>
      </c>
      <c r="J4418" s="21">
        <v>1</v>
      </c>
      <c r="K4418" s="21">
        <v>1</v>
      </c>
      <c r="L4418" s="21">
        <f t="shared" si="500"/>
        <v>0</v>
      </c>
      <c r="M4418" s="21" t="s">
        <v>6261</v>
      </c>
      <c r="N4418" s="30">
        <v>45989</v>
      </c>
      <c r="O4418" s="48">
        <v>631.75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 t="str">
        <f t="shared" si="515"/>
        <v/>
      </c>
      <c r="Y4418" s="21" t="str">
        <f t="shared" si="502"/>
        <v/>
      </c>
      <c r="Z4418" s="21" t="str">
        <f t="shared" si="503"/>
        <v>Friday</v>
      </c>
      <c r="AA4418" s="21" t="str">
        <f t="shared" si="504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x14ac:dyDescent="0.25">
      <c r="A4419" s="21">
        <v>4418</v>
      </c>
      <c r="B4419" s="21" t="s">
        <v>6003</v>
      </c>
      <c r="C4419" s="30">
        <v>45975</v>
      </c>
      <c r="D4419" s="30">
        <v>45982</v>
      </c>
      <c r="E4419" s="47">
        <v>1056.5999999999999</v>
      </c>
      <c r="F4419" s="47">
        <f t="shared" si="498"/>
        <v>92980.799999999988</v>
      </c>
      <c r="G4419" s="48">
        <f t="shared" si="499"/>
        <v>92980.799999999988</v>
      </c>
      <c r="H4419" s="21">
        <v>740809</v>
      </c>
      <c r="I4419" s="21" t="s">
        <v>4834</v>
      </c>
      <c r="J4419" s="21">
        <v>1</v>
      </c>
      <c r="K4419" s="21">
        <v>1</v>
      </c>
      <c r="L4419" s="21">
        <f t="shared" si="500"/>
        <v>0</v>
      </c>
      <c r="M4419" s="21" t="s">
        <v>6222</v>
      </c>
      <c r="N4419" s="30">
        <v>45983</v>
      </c>
      <c r="O4419" s="48">
        <v>204716.25</v>
      </c>
      <c r="P4419" s="21" t="s">
        <v>319</v>
      </c>
      <c r="Q4419" s="60">
        <v>58158456635</v>
      </c>
      <c r="R4419" s="21" t="s">
        <v>6108</v>
      </c>
      <c r="S4419" s="3">
        <v>4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502"/>
        <v>2</v>
      </c>
      <c r="Z4419" s="21" t="str">
        <f t="shared" si="503"/>
        <v>Saturday</v>
      </c>
      <c r="AA4419" s="21" t="str">
        <f t="shared" si="504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x14ac:dyDescent="0.25">
      <c r="A4420" s="21">
        <v>4419</v>
      </c>
      <c r="B4420" s="21" t="s">
        <v>6003</v>
      </c>
      <c r="C4420" s="30">
        <v>45975</v>
      </c>
      <c r="D4420" s="30">
        <v>45982</v>
      </c>
      <c r="E4420" s="47">
        <v>70.8</v>
      </c>
      <c r="F4420" s="47">
        <f t="shared" ref="F4420:F4483" si="516">IF(AB4420="DOLLAR",E4420*88,E4420)</f>
        <v>6230.4</v>
      </c>
      <c r="G4420" s="48">
        <f t="shared" ref="G4420:G4483" si="517">F4420*J4420</f>
        <v>6230.4</v>
      </c>
      <c r="H4420" s="21">
        <v>740904</v>
      </c>
      <c r="I4420" s="21" t="s">
        <v>6023</v>
      </c>
      <c r="J4420" s="21">
        <v>1</v>
      </c>
      <c r="K4420" s="21">
        <v>1</v>
      </c>
      <c r="L4420" s="21">
        <f t="shared" ref="L4420:L4483" si="518">J4420-K4420</f>
        <v>0</v>
      </c>
      <c r="M4420" s="21" t="s">
        <v>6261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 t="str">
        <f t="shared" ref="X4420:X4454" si="519">IF(OR(R4420 = "PRIYANKA MADAM", R4420 = "DEEPAK", R4420 = "PORTER"),N4420,"")</f>
        <v/>
      </c>
      <c r="Y4420" s="21" t="str">
        <f t="shared" ref="Y4420:Y4483" si="520">IF(X4420="", "", X4420-N4420)</f>
        <v/>
      </c>
      <c r="Z4420" s="21" t="str">
        <f t="shared" ref="Z4420:Z4483" si="521">IF(N4420="", "", TEXT(N4420, "dddd"))</f>
        <v>Friday</v>
      </c>
      <c r="AA4420" s="21" t="str">
        <f t="shared" ref="AA4420:AA4483" si="522">IF(X4420="", "", TEXT(X4420, "dddd"))</f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v>4420</v>
      </c>
      <c r="B4421" s="21" t="s">
        <v>6003</v>
      </c>
      <c r="C4421" s="30">
        <v>45975</v>
      </c>
      <c r="D4421" s="30">
        <v>45982</v>
      </c>
      <c r="E4421" s="47">
        <v>176.4</v>
      </c>
      <c r="F4421" s="47">
        <f t="shared" si="516"/>
        <v>15523.2</v>
      </c>
      <c r="G4421" s="48">
        <f t="shared" si="517"/>
        <v>15523.2</v>
      </c>
      <c r="H4421" s="21">
        <v>740931</v>
      </c>
      <c r="I4421" s="21" t="s">
        <v>6024</v>
      </c>
      <c r="J4421" s="21">
        <v>1</v>
      </c>
      <c r="K4421" s="21">
        <v>1</v>
      </c>
      <c r="L4421" s="21">
        <f t="shared" si="518"/>
        <v>0</v>
      </c>
      <c r="M4421" s="21" t="s">
        <v>6261</v>
      </c>
      <c r="N4421" s="30">
        <v>45989</v>
      </c>
      <c r="O4421" s="48">
        <v>26533.5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si="519"/>
        <v/>
      </c>
      <c r="Y4421" s="21" t="str">
        <f t="shared" si="520"/>
        <v/>
      </c>
      <c r="Z4421" s="21" t="str">
        <f t="shared" si="521"/>
        <v>Friday</v>
      </c>
      <c r="AA4421" s="21" t="str">
        <f t="shared" si="522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4421</v>
      </c>
      <c r="B4422" s="21" t="s">
        <v>6003</v>
      </c>
      <c r="C4422" s="30">
        <v>45975</v>
      </c>
      <c r="D4422" s="30">
        <v>45982</v>
      </c>
      <c r="E4422" s="47">
        <v>35.4</v>
      </c>
      <c r="F4422" s="47">
        <f t="shared" si="516"/>
        <v>3115.2</v>
      </c>
      <c r="G4422" s="48">
        <f t="shared" si="517"/>
        <v>3115.2</v>
      </c>
      <c r="H4422" s="21">
        <v>740932</v>
      </c>
      <c r="I4422" s="21" t="s">
        <v>6025</v>
      </c>
      <c r="J4422" s="21">
        <v>1</v>
      </c>
      <c r="K4422" s="21">
        <v>1</v>
      </c>
      <c r="L4422" s="21">
        <f t="shared" si="518"/>
        <v>0</v>
      </c>
      <c r="M4422" s="21" t="s">
        <v>6261</v>
      </c>
      <c r="N4422" s="30">
        <v>45989</v>
      </c>
      <c r="O4422" s="48">
        <v>5324.75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si="519"/>
        <v/>
      </c>
      <c r="Y4422" s="21" t="str">
        <f t="shared" si="520"/>
        <v/>
      </c>
      <c r="Z4422" s="21" t="str">
        <f t="shared" si="521"/>
        <v>Friday</v>
      </c>
      <c r="AA4422" s="21" t="str">
        <f t="shared" si="522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4422</v>
      </c>
      <c r="B4423" s="21" t="s">
        <v>6003</v>
      </c>
      <c r="C4423" s="30">
        <v>45975</v>
      </c>
      <c r="D4423" s="30">
        <v>45982</v>
      </c>
      <c r="E4423" s="47">
        <v>70.8</v>
      </c>
      <c r="F4423" s="47">
        <f t="shared" si="516"/>
        <v>6230.4</v>
      </c>
      <c r="G4423" s="48">
        <f t="shared" si="517"/>
        <v>6230.4</v>
      </c>
      <c r="H4423" s="21">
        <v>740933</v>
      </c>
      <c r="I4423" s="21" t="s">
        <v>6026</v>
      </c>
      <c r="J4423" s="21">
        <v>1</v>
      </c>
      <c r="K4423" s="21">
        <v>1</v>
      </c>
      <c r="L4423" s="21">
        <f t="shared" si="518"/>
        <v>0</v>
      </c>
      <c r="M4423" s="21" t="s">
        <v>6261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 t="str">
        <f t="shared" si="519"/>
        <v/>
      </c>
      <c r="Y4423" s="21" t="str">
        <f t="shared" si="520"/>
        <v/>
      </c>
      <c r="Z4423" s="21" t="str">
        <f t="shared" si="521"/>
        <v>Friday</v>
      </c>
      <c r="AA4423" s="21" t="str">
        <f t="shared" si="522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4423</v>
      </c>
      <c r="B4424" s="21" t="s">
        <v>6003</v>
      </c>
      <c r="C4424" s="30">
        <v>45975</v>
      </c>
      <c r="D4424" s="30">
        <v>45982</v>
      </c>
      <c r="E4424" s="47">
        <v>70.8</v>
      </c>
      <c r="F4424" s="47">
        <f t="shared" si="516"/>
        <v>6230.4</v>
      </c>
      <c r="G4424" s="48">
        <f t="shared" si="517"/>
        <v>6230.4</v>
      </c>
      <c r="H4424" s="21">
        <v>740934</v>
      </c>
      <c r="I4424" s="21" t="s">
        <v>6027</v>
      </c>
      <c r="J4424" s="21">
        <v>1</v>
      </c>
      <c r="K4424" s="21">
        <v>1</v>
      </c>
      <c r="L4424" s="21">
        <f t="shared" si="518"/>
        <v>0</v>
      </c>
      <c r="M4424" s="21" t="s">
        <v>6261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si="519"/>
        <v/>
      </c>
      <c r="Y4424" s="21" t="str">
        <f t="shared" si="520"/>
        <v/>
      </c>
      <c r="Z4424" s="21" t="str">
        <f t="shared" si="521"/>
        <v>Friday</v>
      </c>
      <c r="AA4424" s="21" t="str">
        <f t="shared" si="522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4424</v>
      </c>
      <c r="B4425" s="21" t="s">
        <v>6003</v>
      </c>
      <c r="C4425" s="30">
        <v>45975</v>
      </c>
      <c r="D4425" s="30">
        <v>45982</v>
      </c>
      <c r="E4425" s="47">
        <v>70.8</v>
      </c>
      <c r="F4425" s="47">
        <f t="shared" si="516"/>
        <v>6230.4</v>
      </c>
      <c r="G4425" s="48">
        <f t="shared" si="517"/>
        <v>6230.4</v>
      </c>
      <c r="H4425" s="21">
        <v>740936</v>
      </c>
      <c r="I4425" s="21" t="s">
        <v>6028</v>
      </c>
      <c r="J4425" s="21">
        <v>1</v>
      </c>
      <c r="K4425" s="21">
        <v>1</v>
      </c>
      <c r="L4425" s="21">
        <f t="shared" si="518"/>
        <v>0</v>
      </c>
      <c r="M4425" s="21" t="s">
        <v>6261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19"/>
        <v/>
      </c>
      <c r="Y4425" s="21" t="str">
        <f t="shared" si="520"/>
        <v/>
      </c>
      <c r="Z4425" s="21" t="str">
        <f t="shared" si="521"/>
        <v>Friday</v>
      </c>
      <c r="AA4425" s="21" t="str">
        <f t="shared" si="522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4425</v>
      </c>
      <c r="B4426" s="21" t="s">
        <v>6003</v>
      </c>
      <c r="C4426" s="30">
        <v>45975</v>
      </c>
      <c r="D4426" s="30">
        <v>45982</v>
      </c>
      <c r="E4426" s="47">
        <v>70.8</v>
      </c>
      <c r="F4426" s="47">
        <f t="shared" si="516"/>
        <v>6230.4</v>
      </c>
      <c r="G4426" s="48">
        <f t="shared" si="517"/>
        <v>6230.4</v>
      </c>
      <c r="H4426" s="21">
        <v>740937</v>
      </c>
      <c r="I4426" s="21" t="s">
        <v>6029</v>
      </c>
      <c r="J4426" s="21">
        <v>1</v>
      </c>
      <c r="K4426" s="21">
        <v>1</v>
      </c>
      <c r="L4426" s="21">
        <f t="shared" si="518"/>
        <v>0</v>
      </c>
      <c r="M4426" s="21" t="s">
        <v>6261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19"/>
        <v/>
      </c>
      <c r="Y4426" s="21" t="str">
        <f t="shared" si="520"/>
        <v/>
      </c>
      <c r="Z4426" s="21" t="str">
        <f t="shared" si="521"/>
        <v>Friday</v>
      </c>
      <c r="AA4426" s="21" t="str">
        <f t="shared" si="522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4426</v>
      </c>
      <c r="B4427" s="21" t="s">
        <v>6003</v>
      </c>
      <c r="C4427" s="30">
        <v>45975</v>
      </c>
      <c r="D4427" s="30">
        <v>45982</v>
      </c>
      <c r="E4427" s="47">
        <v>70.8</v>
      </c>
      <c r="F4427" s="47">
        <f t="shared" si="516"/>
        <v>6230.4</v>
      </c>
      <c r="G4427" s="48">
        <f t="shared" si="517"/>
        <v>6230.4</v>
      </c>
      <c r="H4427" s="21">
        <v>740941</v>
      </c>
      <c r="I4427" s="21" t="s">
        <v>6030</v>
      </c>
      <c r="J4427" s="21">
        <v>1</v>
      </c>
      <c r="K4427" s="21">
        <v>1</v>
      </c>
      <c r="L4427" s="21">
        <f t="shared" si="518"/>
        <v>0</v>
      </c>
      <c r="M4427" s="21" t="s">
        <v>6261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19"/>
        <v/>
      </c>
      <c r="Y4427" s="21" t="str">
        <f t="shared" si="520"/>
        <v/>
      </c>
      <c r="Z4427" s="21" t="str">
        <f t="shared" si="521"/>
        <v>Friday</v>
      </c>
      <c r="AA4427" s="21" t="str">
        <f t="shared" si="522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x14ac:dyDescent="0.25">
      <c r="A4428" s="21">
        <v>4427</v>
      </c>
      <c r="B4428" s="21" t="s">
        <v>6003</v>
      </c>
      <c r="C4428" s="30">
        <v>45975</v>
      </c>
      <c r="D4428" s="30">
        <v>45982</v>
      </c>
      <c r="E4428" s="47">
        <v>70.8</v>
      </c>
      <c r="F4428" s="47">
        <f t="shared" si="516"/>
        <v>6230.4</v>
      </c>
      <c r="G4428" s="48">
        <f t="shared" si="517"/>
        <v>6230.4</v>
      </c>
      <c r="H4428" s="21">
        <v>740942</v>
      </c>
      <c r="I4428" s="21" t="s">
        <v>6031</v>
      </c>
      <c r="J4428" s="21">
        <v>1</v>
      </c>
      <c r="K4428" s="21">
        <v>1</v>
      </c>
      <c r="L4428" s="21">
        <f t="shared" si="518"/>
        <v>0</v>
      </c>
      <c r="M4428" s="21" t="s">
        <v>6261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19"/>
        <v/>
      </c>
      <c r="Y4428" s="21" t="str">
        <f t="shared" si="520"/>
        <v/>
      </c>
      <c r="Z4428" s="21" t="str">
        <f t="shared" si="521"/>
        <v>Friday</v>
      </c>
      <c r="AA4428" s="21" t="str">
        <f t="shared" si="522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x14ac:dyDescent="0.25">
      <c r="A4429" s="21">
        <v>4428</v>
      </c>
      <c r="B4429" s="21" t="s">
        <v>6003</v>
      </c>
      <c r="C4429" s="30">
        <v>45975</v>
      </c>
      <c r="D4429" s="30">
        <v>45982</v>
      </c>
      <c r="E4429" s="47">
        <v>247.8</v>
      </c>
      <c r="F4429" s="47">
        <f t="shared" si="516"/>
        <v>21806.400000000001</v>
      </c>
      <c r="G4429" s="48">
        <f t="shared" si="517"/>
        <v>21806.400000000001</v>
      </c>
      <c r="H4429" s="21">
        <v>901301</v>
      </c>
      <c r="I4429" s="21" t="s">
        <v>5418</v>
      </c>
      <c r="J4429" s="21">
        <v>1</v>
      </c>
      <c r="K4429" s="21">
        <v>1</v>
      </c>
      <c r="L4429" s="21">
        <f t="shared" si="518"/>
        <v>0</v>
      </c>
      <c r="M4429" s="21" t="s">
        <v>6206</v>
      </c>
      <c r="N4429" s="30">
        <v>45983</v>
      </c>
      <c r="O4429" s="48">
        <v>48011.25</v>
      </c>
      <c r="P4429" s="21" t="s">
        <v>2281</v>
      </c>
      <c r="Q4429" s="60">
        <v>58158457980</v>
      </c>
      <c r="R4429" s="21" t="s">
        <v>6108</v>
      </c>
      <c r="S4429" s="3">
        <v>4</v>
      </c>
      <c r="T4429" s="37"/>
      <c r="U4429" s="21" t="s">
        <v>18</v>
      </c>
      <c r="V4429" s="21" t="str">
        <f>VLOOKUP(P4429,'Customer List'!B:C,2,)</f>
        <v>BANGALORE</v>
      </c>
      <c r="W4429" s="38"/>
      <c r="X4429" s="30">
        <v>45985</v>
      </c>
      <c r="Y4429" s="21">
        <f t="shared" si="520"/>
        <v>2</v>
      </c>
      <c r="Z4429" s="21" t="str">
        <f t="shared" si="521"/>
        <v>Saturday</v>
      </c>
      <c r="AA4429" s="21" t="str">
        <f t="shared" si="522"/>
        <v>Monday</v>
      </c>
      <c r="AB4429" s="21" t="str">
        <f>VLOOKUP(U4429,'Currency Sheet'!A:C,3,)</f>
        <v>DOLLAR</v>
      </c>
      <c r="AC4429" s="42" t="str">
        <f>VLOOKUP(P4429,'Customer List'!B:D,3,)</f>
        <v>OutStation</v>
      </c>
    </row>
    <row r="4430" spans="1:29" x14ac:dyDescent="0.25">
      <c r="A4430" s="21">
        <v>4429</v>
      </c>
      <c r="B4430" s="21" t="s">
        <v>6032</v>
      </c>
      <c r="C4430" s="30">
        <v>45975</v>
      </c>
      <c r="D4430" s="30">
        <v>45982</v>
      </c>
      <c r="E4430" s="47">
        <v>21.6</v>
      </c>
      <c r="F4430" s="47">
        <f t="shared" si="516"/>
        <v>1900.8000000000002</v>
      </c>
      <c r="G4430" s="48">
        <f t="shared" si="517"/>
        <v>1900.8000000000002</v>
      </c>
      <c r="H4430" s="21">
        <v>100203</v>
      </c>
      <c r="I4430" s="21" t="s">
        <v>4747</v>
      </c>
      <c r="J4430" s="21">
        <v>1</v>
      </c>
      <c r="K4430" s="21">
        <v>1</v>
      </c>
      <c r="L4430" s="21">
        <f t="shared" si="518"/>
        <v>0</v>
      </c>
      <c r="M4430" s="21" t="s">
        <v>6116</v>
      </c>
      <c r="N4430" s="30"/>
      <c r="O4430" s="48">
        <v>3078</v>
      </c>
      <c r="P4430" s="21" t="s">
        <v>254</v>
      </c>
      <c r="Q4430" s="21"/>
      <c r="R4430" s="21"/>
      <c r="S4430" s="3">
        <v>4</v>
      </c>
      <c r="T4430" s="37" t="s">
        <v>6260</v>
      </c>
      <c r="U4430" s="21" t="s">
        <v>18</v>
      </c>
      <c r="V4430" s="21" t="str">
        <f>VLOOKUP(P4430,'Customer List'!B:C,2,)</f>
        <v>Delhi</v>
      </c>
      <c r="W4430" s="38"/>
      <c r="X4430" s="30" t="str">
        <f t="shared" si="519"/>
        <v/>
      </c>
      <c r="Y4430" s="21" t="str">
        <f t="shared" si="520"/>
        <v/>
      </c>
      <c r="Z4430" s="21" t="str">
        <f t="shared" si="521"/>
        <v/>
      </c>
      <c r="AA4430" s="21" t="str">
        <f t="shared" si="522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v>4430</v>
      </c>
      <c r="B4431" s="21" t="s">
        <v>6032</v>
      </c>
      <c r="C4431" s="30">
        <v>45975</v>
      </c>
      <c r="D4431" s="30">
        <v>45982</v>
      </c>
      <c r="E4431" s="47">
        <v>85.8</v>
      </c>
      <c r="F4431" s="47">
        <f t="shared" si="516"/>
        <v>7550.4</v>
      </c>
      <c r="G4431" s="48">
        <f t="shared" si="517"/>
        <v>7550.4</v>
      </c>
      <c r="H4431" s="21">
        <v>100204</v>
      </c>
      <c r="I4431" s="21" t="s">
        <v>4747</v>
      </c>
      <c r="J4431" s="21">
        <v>1</v>
      </c>
      <c r="K4431" s="21">
        <v>1</v>
      </c>
      <c r="L4431" s="21">
        <f t="shared" si="518"/>
        <v>0</v>
      </c>
      <c r="M4431" s="21" t="s">
        <v>6239</v>
      </c>
      <c r="N4431" s="30">
        <v>45985</v>
      </c>
      <c r="O4431" s="48">
        <v>12226.5</v>
      </c>
      <c r="P4431" s="21" t="s">
        <v>16</v>
      </c>
      <c r="Q4431" s="21" t="s">
        <v>5960</v>
      </c>
      <c r="R4431" s="21" t="s">
        <v>6092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>
        <f t="shared" si="519"/>
        <v>45985</v>
      </c>
      <c r="Y4431" s="21">
        <f t="shared" si="520"/>
        <v>0</v>
      </c>
      <c r="Z4431" s="21" t="str">
        <f t="shared" si="521"/>
        <v>Monday</v>
      </c>
      <c r="AA4431" s="21" t="str">
        <f t="shared" si="522"/>
        <v>Monday</v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4431</v>
      </c>
      <c r="B4432" s="21" t="s">
        <v>6032</v>
      </c>
      <c r="C4432" s="30">
        <v>45975</v>
      </c>
      <c r="D4432" s="30">
        <v>45982</v>
      </c>
      <c r="E4432" s="47">
        <v>63</v>
      </c>
      <c r="F4432" s="47">
        <f t="shared" si="516"/>
        <v>5544</v>
      </c>
      <c r="G4432" s="48">
        <f t="shared" si="517"/>
        <v>5544</v>
      </c>
      <c r="H4432" s="21">
        <v>100219</v>
      </c>
      <c r="I4432" s="21" t="s">
        <v>4747</v>
      </c>
      <c r="J4432" s="21">
        <v>1</v>
      </c>
      <c r="K4432" s="21">
        <v>1</v>
      </c>
      <c r="L4432" s="21">
        <f t="shared" si="518"/>
        <v>0</v>
      </c>
      <c r="M4432" s="21" t="s">
        <v>6198</v>
      </c>
      <c r="N4432" s="30">
        <v>45983</v>
      </c>
      <c r="O4432" s="48">
        <v>9765</v>
      </c>
      <c r="P4432" s="21" t="s">
        <v>621</v>
      </c>
      <c r="Q4432" s="60">
        <v>58158454760</v>
      </c>
      <c r="R4432" s="21" t="s">
        <v>6108</v>
      </c>
      <c r="S4432" s="3">
        <v>4</v>
      </c>
      <c r="T4432" s="37"/>
      <c r="U4432" s="21" t="s">
        <v>18</v>
      </c>
      <c r="V4432" s="21" t="str">
        <f>VLOOKUP(P4432,'Customer List'!B:C,2,)</f>
        <v>Hyderabad</v>
      </c>
      <c r="W4432" s="38"/>
      <c r="X4432" s="30">
        <v>45985</v>
      </c>
      <c r="Y4432" s="21">
        <f t="shared" si="520"/>
        <v>2</v>
      </c>
      <c r="Z4432" s="21" t="str">
        <f t="shared" si="521"/>
        <v>Saturday</v>
      </c>
      <c r="AA4432" s="21" t="str">
        <f t="shared" si="522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x14ac:dyDescent="0.25">
      <c r="A4433" s="21">
        <v>4432</v>
      </c>
      <c r="B4433" s="21" t="s">
        <v>6032</v>
      </c>
      <c r="C4433" s="30">
        <v>45975</v>
      </c>
      <c r="D4433" s="30">
        <v>45982</v>
      </c>
      <c r="E4433" s="47">
        <v>191.8</v>
      </c>
      <c r="F4433" s="47">
        <f t="shared" si="516"/>
        <v>16878.400000000001</v>
      </c>
      <c r="G4433" s="48">
        <f t="shared" si="517"/>
        <v>16878.400000000001</v>
      </c>
      <c r="H4433" s="21">
        <v>100234</v>
      </c>
      <c r="I4433" s="21" t="s">
        <v>4747</v>
      </c>
      <c r="J4433" s="21">
        <v>1</v>
      </c>
      <c r="K4433" s="21">
        <v>1</v>
      </c>
      <c r="L4433" s="21">
        <f t="shared" si="518"/>
        <v>0</v>
      </c>
      <c r="M4433" s="21" t="s">
        <v>6239</v>
      </c>
      <c r="N4433" s="30">
        <v>45985</v>
      </c>
      <c r="O4433" s="48">
        <v>23427</v>
      </c>
      <c r="P4433" s="21" t="s">
        <v>16</v>
      </c>
      <c r="Q4433" s="21" t="s">
        <v>5960</v>
      </c>
      <c r="R4433" s="21" t="s">
        <v>6092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>
        <f t="shared" si="519"/>
        <v>45985</v>
      </c>
      <c r="Y4433" s="21">
        <f t="shared" si="520"/>
        <v>0</v>
      </c>
      <c r="Z4433" s="21" t="str">
        <f t="shared" si="521"/>
        <v>Monday</v>
      </c>
      <c r="AA4433" s="21" t="str">
        <f t="shared" si="522"/>
        <v>Monday</v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v>4433</v>
      </c>
      <c r="B4434" s="21" t="s">
        <v>6032</v>
      </c>
      <c r="C4434" s="30">
        <v>45975</v>
      </c>
      <c r="D4434" s="30">
        <v>45982</v>
      </c>
      <c r="E4434" s="47">
        <v>191.1</v>
      </c>
      <c r="F4434" s="47">
        <f t="shared" si="516"/>
        <v>16816.8</v>
      </c>
      <c r="G4434" s="48">
        <f t="shared" si="517"/>
        <v>16816.8</v>
      </c>
      <c r="H4434" s="21">
        <v>100552</v>
      </c>
      <c r="I4434" s="21" t="s">
        <v>4758</v>
      </c>
      <c r="J4434" s="21">
        <v>1</v>
      </c>
      <c r="K4434" s="21">
        <v>1</v>
      </c>
      <c r="L4434" s="21">
        <f t="shared" si="518"/>
        <v>0</v>
      </c>
      <c r="M4434" s="21" t="s">
        <v>6239</v>
      </c>
      <c r="N4434" s="30">
        <v>45985</v>
      </c>
      <c r="O4434" s="48">
        <v>23341</v>
      </c>
      <c r="P4434" s="21" t="s">
        <v>16</v>
      </c>
      <c r="Q4434" s="21" t="s">
        <v>5960</v>
      </c>
      <c r="R4434" s="21" t="s">
        <v>6092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>
        <f t="shared" si="519"/>
        <v>45985</v>
      </c>
      <c r="Y4434" s="21">
        <f t="shared" si="520"/>
        <v>0</v>
      </c>
      <c r="Z4434" s="21" t="str">
        <f t="shared" si="521"/>
        <v>Monday</v>
      </c>
      <c r="AA4434" s="21" t="str">
        <f t="shared" si="522"/>
        <v>Monday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4434</v>
      </c>
      <c r="B4435" s="21" t="s">
        <v>6032</v>
      </c>
      <c r="C4435" s="30">
        <v>45975</v>
      </c>
      <c r="D4435" s="30">
        <v>45982</v>
      </c>
      <c r="E4435" s="47">
        <v>129</v>
      </c>
      <c r="F4435" s="47">
        <f t="shared" si="516"/>
        <v>11352</v>
      </c>
      <c r="G4435" s="48">
        <f t="shared" si="517"/>
        <v>11352</v>
      </c>
      <c r="H4435" s="21">
        <v>100714</v>
      </c>
      <c r="I4435" s="21" t="s">
        <v>4748</v>
      </c>
      <c r="J4435" s="21">
        <v>1</v>
      </c>
      <c r="K4435" s="21">
        <v>1</v>
      </c>
      <c r="L4435" s="21">
        <f t="shared" si="518"/>
        <v>0</v>
      </c>
      <c r="M4435" s="21" t="s">
        <v>6239</v>
      </c>
      <c r="N4435" s="30">
        <v>45985</v>
      </c>
      <c r="O4435" s="48">
        <v>18382</v>
      </c>
      <c r="P4435" s="21" t="s">
        <v>16</v>
      </c>
      <c r="Q4435" s="21" t="s">
        <v>5960</v>
      </c>
      <c r="R4435" s="21" t="s">
        <v>6092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>
        <f t="shared" si="519"/>
        <v>45985</v>
      </c>
      <c r="Y4435" s="21">
        <f t="shared" si="520"/>
        <v>0</v>
      </c>
      <c r="Z4435" s="21" t="str">
        <f t="shared" si="521"/>
        <v>Monday</v>
      </c>
      <c r="AA4435" s="21" t="str">
        <f t="shared" si="522"/>
        <v>Monday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4435</v>
      </c>
      <c r="B4436" s="21" t="s">
        <v>6032</v>
      </c>
      <c r="C4436" s="30">
        <v>45975</v>
      </c>
      <c r="D4436" s="30">
        <v>45982</v>
      </c>
      <c r="E4436" s="47">
        <v>118.8</v>
      </c>
      <c r="F4436" s="47">
        <f t="shared" si="516"/>
        <v>10454.4</v>
      </c>
      <c r="G4436" s="48">
        <f t="shared" si="517"/>
        <v>10454.4</v>
      </c>
      <c r="H4436" s="21">
        <v>100722</v>
      </c>
      <c r="I4436" s="21" t="s">
        <v>4748</v>
      </c>
      <c r="J4436" s="21">
        <v>1</v>
      </c>
      <c r="K4436" s="21">
        <v>1</v>
      </c>
      <c r="L4436" s="21">
        <f t="shared" si="518"/>
        <v>0</v>
      </c>
      <c r="M4436" s="21" t="s">
        <v>6239</v>
      </c>
      <c r="N4436" s="30">
        <v>45985</v>
      </c>
      <c r="O4436" s="48">
        <v>16929</v>
      </c>
      <c r="P4436" s="21" t="s">
        <v>16</v>
      </c>
      <c r="Q4436" s="21" t="s">
        <v>5960</v>
      </c>
      <c r="R4436" s="21" t="s">
        <v>6092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>
        <f t="shared" si="519"/>
        <v>45985</v>
      </c>
      <c r="Y4436" s="21">
        <f t="shared" si="520"/>
        <v>0</v>
      </c>
      <c r="Z4436" s="21" t="str">
        <f t="shared" si="521"/>
        <v>Monday</v>
      </c>
      <c r="AA4436" s="21" t="str">
        <f t="shared" si="522"/>
        <v>Monday</v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4436</v>
      </c>
      <c r="B4437" s="21" t="s">
        <v>6032</v>
      </c>
      <c r="C4437" s="30">
        <v>45975</v>
      </c>
      <c r="D4437" s="30">
        <v>45982</v>
      </c>
      <c r="E4437" s="47">
        <v>115.5</v>
      </c>
      <c r="F4437" s="47">
        <f t="shared" si="516"/>
        <v>10164</v>
      </c>
      <c r="G4437" s="48">
        <f t="shared" si="517"/>
        <v>10164</v>
      </c>
      <c r="H4437" s="21">
        <v>100737</v>
      </c>
      <c r="I4437" s="21" t="s">
        <v>4748</v>
      </c>
      <c r="J4437" s="21">
        <v>1</v>
      </c>
      <c r="K4437" s="21">
        <v>1</v>
      </c>
      <c r="L4437" s="21">
        <f t="shared" si="518"/>
        <v>0</v>
      </c>
      <c r="M4437" s="21" t="s">
        <v>6116</v>
      </c>
      <c r="N4437" s="30">
        <v>45985</v>
      </c>
      <c r="O4437" s="48">
        <v>14107.5</v>
      </c>
      <c r="P4437" s="21" t="s">
        <v>254</v>
      </c>
      <c r="Q4437" s="21" t="s">
        <v>5960</v>
      </c>
      <c r="R4437" s="21" t="s">
        <v>6092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19"/>
        <v>45985</v>
      </c>
      <c r="Y4437" s="21">
        <f t="shared" si="520"/>
        <v>0</v>
      </c>
      <c r="Z4437" s="21" t="str">
        <f t="shared" si="521"/>
        <v>Monday</v>
      </c>
      <c r="AA4437" s="21" t="str">
        <f t="shared" si="522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4437</v>
      </c>
      <c r="B4438" s="21" t="s">
        <v>6032</v>
      </c>
      <c r="C4438" s="30">
        <v>45975</v>
      </c>
      <c r="D4438" s="30">
        <v>45982</v>
      </c>
      <c r="E4438" s="47">
        <v>19.8</v>
      </c>
      <c r="F4438" s="47">
        <f t="shared" si="516"/>
        <v>1742.4</v>
      </c>
      <c r="G4438" s="48">
        <f t="shared" si="517"/>
        <v>1742.4</v>
      </c>
      <c r="H4438" s="21">
        <v>101211</v>
      </c>
      <c r="I4438" s="21" t="s">
        <v>4749</v>
      </c>
      <c r="J4438" s="21">
        <v>1</v>
      </c>
      <c r="K4438" s="21">
        <v>1</v>
      </c>
      <c r="L4438" s="21">
        <f t="shared" si="518"/>
        <v>0</v>
      </c>
      <c r="M4438" s="21" t="s">
        <v>6116</v>
      </c>
      <c r="N4438" s="30"/>
      <c r="O4438" s="48">
        <v>2821.5</v>
      </c>
      <c r="P4438" s="21" t="s">
        <v>254</v>
      </c>
      <c r="Q4438" s="21"/>
      <c r="R4438" s="21"/>
      <c r="S4438" s="3">
        <v>4</v>
      </c>
      <c r="T4438" s="37" t="s">
        <v>6260</v>
      </c>
      <c r="U4438" s="21" t="s">
        <v>18</v>
      </c>
      <c r="V4438" s="21" t="str">
        <f>VLOOKUP(P4438,'Customer List'!B:C,2,)</f>
        <v>Delhi</v>
      </c>
      <c r="W4438" s="38"/>
      <c r="X4438" s="30" t="str">
        <f t="shared" si="519"/>
        <v/>
      </c>
      <c r="Y4438" s="21" t="str">
        <f t="shared" si="520"/>
        <v/>
      </c>
      <c r="Z4438" s="21" t="str">
        <f t="shared" si="521"/>
        <v/>
      </c>
      <c r="AA4438" s="21" t="str">
        <f t="shared" si="522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4438</v>
      </c>
      <c r="B4439" s="21" t="s">
        <v>6032</v>
      </c>
      <c r="C4439" s="30">
        <v>45975</v>
      </c>
      <c r="D4439" s="30">
        <v>45982</v>
      </c>
      <c r="E4439" s="47">
        <v>179.9</v>
      </c>
      <c r="F4439" s="47">
        <f t="shared" si="516"/>
        <v>15831.2</v>
      </c>
      <c r="G4439" s="48">
        <f t="shared" si="517"/>
        <v>15831.2</v>
      </c>
      <c r="H4439" s="21">
        <v>102036</v>
      </c>
      <c r="I4439" s="21" t="s">
        <v>5162</v>
      </c>
      <c r="J4439" s="21">
        <v>1</v>
      </c>
      <c r="K4439" s="21">
        <v>1</v>
      </c>
      <c r="L4439" s="21">
        <f t="shared" si="518"/>
        <v>0</v>
      </c>
      <c r="M4439" s="21" t="s">
        <v>6239</v>
      </c>
      <c r="N4439" s="30">
        <v>45985</v>
      </c>
      <c r="O4439" s="48">
        <v>21973.5</v>
      </c>
      <c r="P4439" s="21" t="s">
        <v>16</v>
      </c>
      <c r="Q4439" s="21"/>
      <c r="R4439" s="21"/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 t="str">
        <f t="shared" si="519"/>
        <v/>
      </c>
      <c r="Y4439" s="21" t="str">
        <f t="shared" si="520"/>
        <v/>
      </c>
      <c r="Z4439" s="21" t="str">
        <f t="shared" si="521"/>
        <v>Monday</v>
      </c>
      <c r="AA4439" s="21" t="str">
        <f t="shared" si="522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4439</v>
      </c>
      <c r="B4440" s="21" t="s">
        <v>6032</v>
      </c>
      <c r="C4440" s="30">
        <v>45975</v>
      </c>
      <c r="D4440" s="30">
        <v>45982</v>
      </c>
      <c r="E4440" s="47">
        <v>63</v>
      </c>
      <c r="F4440" s="47">
        <f t="shared" si="516"/>
        <v>5544</v>
      </c>
      <c r="G4440" s="48">
        <f t="shared" si="517"/>
        <v>5544</v>
      </c>
      <c r="H4440" s="21">
        <v>103012</v>
      </c>
      <c r="I4440" s="21" t="s">
        <v>5164</v>
      </c>
      <c r="J4440" s="21">
        <v>1</v>
      </c>
      <c r="K4440" s="21">
        <v>1</v>
      </c>
      <c r="L4440" s="21">
        <f t="shared" si="518"/>
        <v>0</v>
      </c>
      <c r="M4440" s="21" t="s">
        <v>6239</v>
      </c>
      <c r="N4440" s="30">
        <v>45985</v>
      </c>
      <c r="O4440" s="48">
        <v>8977.5</v>
      </c>
      <c r="P4440" s="21" t="s">
        <v>16</v>
      </c>
      <c r="Q4440" s="21" t="s">
        <v>5960</v>
      </c>
      <c r="R4440" s="21" t="s">
        <v>6092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19"/>
        <v>45985</v>
      </c>
      <c r="Y4440" s="21">
        <f t="shared" si="520"/>
        <v>0</v>
      </c>
      <c r="Z4440" s="21" t="str">
        <f t="shared" si="521"/>
        <v>Monday</v>
      </c>
      <c r="AA4440" s="21" t="str">
        <f t="shared" si="522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4440</v>
      </c>
      <c r="B4441" s="21" t="s">
        <v>6032</v>
      </c>
      <c r="C4441" s="30">
        <v>45975</v>
      </c>
      <c r="D4441" s="30">
        <v>45982</v>
      </c>
      <c r="E4441" s="47">
        <v>129</v>
      </c>
      <c r="F4441" s="47">
        <f t="shared" si="516"/>
        <v>11352</v>
      </c>
      <c r="G4441" s="48">
        <f t="shared" si="517"/>
        <v>11352</v>
      </c>
      <c r="H4441" s="21">
        <v>103030</v>
      </c>
      <c r="I4441" s="21" t="s">
        <v>5164</v>
      </c>
      <c r="J4441" s="21">
        <v>1</v>
      </c>
      <c r="K4441" s="21">
        <v>1</v>
      </c>
      <c r="L4441" s="21">
        <f t="shared" si="518"/>
        <v>0</v>
      </c>
      <c r="M4441" s="21" t="s">
        <v>6239</v>
      </c>
      <c r="N4441" s="30">
        <v>45985</v>
      </c>
      <c r="O4441" s="48">
        <v>18382.5</v>
      </c>
      <c r="P4441" s="21" t="s">
        <v>16</v>
      </c>
      <c r="Q4441" s="21" t="s">
        <v>5960</v>
      </c>
      <c r="R4441" s="21" t="s">
        <v>6092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>
        <f t="shared" si="519"/>
        <v>45985</v>
      </c>
      <c r="Y4441" s="21">
        <f t="shared" si="520"/>
        <v>0</v>
      </c>
      <c r="Z4441" s="21" t="str">
        <f t="shared" si="521"/>
        <v>Monday</v>
      </c>
      <c r="AA4441" s="21" t="str">
        <f t="shared" si="522"/>
        <v>Monday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4441</v>
      </c>
      <c r="B4442" s="21" t="s">
        <v>6032</v>
      </c>
      <c r="C4442" s="30">
        <v>45975</v>
      </c>
      <c r="D4442" s="30">
        <v>45982</v>
      </c>
      <c r="E4442" s="47">
        <v>191.1</v>
      </c>
      <c r="F4442" s="47">
        <f t="shared" si="516"/>
        <v>16816.8</v>
      </c>
      <c r="G4442" s="48">
        <f t="shared" si="517"/>
        <v>16816.8</v>
      </c>
      <c r="H4442" s="21">
        <v>104440</v>
      </c>
      <c r="I4442" s="21" t="s">
        <v>5165</v>
      </c>
      <c r="J4442" s="21">
        <v>1</v>
      </c>
      <c r="K4442" s="21">
        <v>1</v>
      </c>
      <c r="L4442" s="21">
        <f t="shared" si="518"/>
        <v>0</v>
      </c>
      <c r="M4442" s="21" t="s">
        <v>6239</v>
      </c>
      <c r="N4442" s="30">
        <v>45985</v>
      </c>
      <c r="O4442" s="48">
        <v>23341.5</v>
      </c>
      <c r="P4442" s="21" t="s">
        <v>16</v>
      </c>
      <c r="Q4442" s="21" t="s">
        <v>5960</v>
      </c>
      <c r="R4442" s="21" t="s">
        <v>6092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>
        <f t="shared" si="519"/>
        <v>45985</v>
      </c>
      <c r="Y4442" s="21">
        <f t="shared" si="520"/>
        <v>0</v>
      </c>
      <c r="Z4442" s="21" t="str">
        <f t="shared" si="521"/>
        <v>Monday</v>
      </c>
      <c r="AA4442" s="21" t="str">
        <f t="shared" si="522"/>
        <v>Monday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4442</v>
      </c>
      <c r="B4443" s="21" t="s">
        <v>6032</v>
      </c>
      <c r="C4443" s="30">
        <v>45975</v>
      </c>
      <c r="D4443" s="30">
        <v>45982</v>
      </c>
      <c r="E4443" s="47">
        <v>216.3</v>
      </c>
      <c r="F4443" s="47">
        <f t="shared" si="516"/>
        <v>19034.400000000001</v>
      </c>
      <c r="G4443" s="48">
        <f t="shared" si="517"/>
        <v>19034.400000000001</v>
      </c>
      <c r="H4443" s="21">
        <v>104445</v>
      </c>
      <c r="I4443" s="21" t="s">
        <v>5165</v>
      </c>
      <c r="J4443" s="21">
        <v>1</v>
      </c>
      <c r="K4443" s="21">
        <v>1</v>
      </c>
      <c r="L4443" s="21">
        <f t="shared" si="518"/>
        <v>0</v>
      </c>
      <c r="M4443" s="21" t="s">
        <v>6239</v>
      </c>
      <c r="N4443" s="30">
        <v>45985</v>
      </c>
      <c r="O4443" s="48">
        <v>26419.5</v>
      </c>
      <c r="P4443" s="21" t="s">
        <v>16</v>
      </c>
      <c r="Q4443" s="21" t="s">
        <v>5960</v>
      </c>
      <c r="R4443" s="21" t="s">
        <v>6092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>
        <f t="shared" si="519"/>
        <v>45985</v>
      </c>
      <c r="Y4443" s="21">
        <f t="shared" si="520"/>
        <v>0</v>
      </c>
      <c r="Z4443" s="21" t="str">
        <f t="shared" si="521"/>
        <v>Monday</v>
      </c>
      <c r="AA4443" s="21" t="str">
        <f t="shared" si="522"/>
        <v>Monday</v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4443</v>
      </c>
      <c r="B4444" s="21" t="s">
        <v>6032</v>
      </c>
      <c r="C4444" s="30">
        <v>45975</v>
      </c>
      <c r="D4444" s="30">
        <v>45982</v>
      </c>
      <c r="E4444" s="47">
        <v>186.6</v>
      </c>
      <c r="F4444" s="47">
        <f t="shared" si="516"/>
        <v>16420.8</v>
      </c>
      <c r="G4444" s="48">
        <f t="shared" si="517"/>
        <v>16420.8</v>
      </c>
      <c r="H4444" s="21">
        <v>108110</v>
      </c>
      <c r="I4444" s="21" t="s">
        <v>6033</v>
      </c>
      <c r="J4444" s="21">
        <v>1</v>
      </c>
      <c r="K4444" s="21">
        <v>1</v>
      </c>
      <c r="L4444" s="21">
        <f t="shared" si="518"/>
        <v>0</v>
      </c>
      <c r="M4444" s="21" t="s">
        <v>6239</v>
      </c>
      <c r="N4444" s="30">
        <v>45985</v>
      </c>
      <c r="O4444" s="48">
        <v>26590.5</v>
      </c>
      <c r="P4444" s="21" t="s">
        <v>16</v>
      </c>
      <c r="Q4444" s="21" t="s">
        <v>5960</v>
      </c>
      <c r="R4444" s="21" t="s">
        <v>6092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19"/>
        <v>45985</v>
      </c>
      <c r="Y4444" s="21">
        <f t="shared" si="520"/>
        <v>0</v>
      </c>
      <c r="Z4444" s="21" t="str">
        <f t="shared" si="521"/>
        <v>Monday</v>
      </c>
      <c r="AA4444" s="21" t="str">
        <f t="shared" si="522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4444</v>
      </c>
      <c r="B4445" s="21" t="s">
        <v>6032</v>
      </c>
      <c r="C4445" s="30">
        <v>45975</v>
      </c>
      <c r="D4445" s="30">
        <v>45982</v>
      </c>
      <c r="E4445" s="47">
        <v>171.5</v>
      </c>
      <c r="F4445" s="47">
        <f t="shared" si="516"/>
        <v>15092</v>
      </c>
      <c r="G4445" s="48">
        <f t="shared" si="517"/>
        <v>15092</v>
      </c>
      <c r="H4445" s="21">
        <v>116523</v>
      </c>
      <c r="I4445" s="21" t="s">
        <v>6034</v>
      </c>
      <c r="J4445" s="21">
        <v>1</v>
      </c>
      <c r="K4445" s="21">
        <v>1</v>
      </c>
      <c r="L4445" s="21">
        <f t="shared" si="518"/>
        <v>0</v>
      </c>
      <c r="M4445" s="21" t="s">
        <v>6116</v>
      </c>
      <c r="N4445" s="30"/>
      <c r="O4445" s="48">
        <v>20947.5</v>
      </c>
      <c r="P4445" s="21" t="s">
        <v>254</v>
      </c>
      <c r="Q4445" s="21"/>
      <c r="R4445" s="21"/>
      <c r="S4445" s="3">
        <v>4</v>
      </c>
      <c r="T4445" s="37" t="s">
        <v>6260</v>
      </c>
      <c r="U4445" s="21" t="s">
        <v>18</v>
      </c>
      <c r="V4445" s="21" t="str">
        <f>VLOOKUP(P4445,'Customer List'!B:C,2,)</f>
        <v>Delhi</v>
      </c>
      <c r="W4445" s="38"/>
      <c r="X4445" s="30" t="str">
        <f t="shared" si="519"/>
        <v/>
      </c>
      <c r="Y4445" s="21" t="str">
        <f t="shared" si="520"/>
        <v/>
      </c>
      <c r="Z4445" s="21" t="str">
        <f t="shared" si="521"/>
        <v/>
      </c>
      <c r="AA4445" s="21" t="str">
        <f t="shared" si="522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4445</v>
      </c>
      <c r="B4446" s="21" t="s">
        <v>6032</v>
      </c>
      <c r="C4446" s="30">
        <v>45975</v>
      </c>
      <c r="D4446" s="30">
        <v>45982</v>
      </c>
      <c r="E4446" s="47">
        <v>188.4</v>
      </c>
      <c r="F4446" s="47">
        <f t="shared" si="516"/>
        <v>16579.2</v>
      </c>
      <c r="G4446" s="48">
        <f t="shared" si="517"/>
        <v>16579.2</v>
      </c>
      <c r="H4446" s="21">
        <v>120108</v>
      </c>
      <c r="I4446" s="21" t="s">
        <v>6035</v>
      </c>
      <c r="J4446" s="21">
        <v>1</v>
      </c>
      <c r="K4446" s="21">
        <v>1</v>
      </c>
      <c r="L4446" s="21">
        <f t="shared" si="518"/>
        <v>0</v>
      </c>
      <c r="M4446" s="21" t="s">
        <v>6239</v>
      </c>
      <c r="N4446" s="30">
        <v>45985</v>
      </c>
      <c r="O4446" s="48">
        <v>26847</v>
      </c>
      <c r="P4446" s="21" t="s">
        <v>16</v>
      </c>
      <c r="Q4446" s="21" t="s">
        <v>5960</v>
      </c>
      <c r="R4446" s="21" t="s">
        <v>6092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19"/>
        <v>45985</v>
      </c>
      <c r="Y4446" s="21">
        <f t="shared" si="520"/>
        <v>0</v>
      </c>
      <c r="Z4446" s="21" t="str">
        <f t="shared" si="521"/>
        <v>Monday</v>
      </c>
      <c r="AA4446" s="21" t="str">
        <f t="shared" si="522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4446</v>
      </c>
      <c r="B4447" s="21" t="s">
        <v>6032</v>
      </c>
      <c r="C4447" s="30">
        <v>45975</v>
      </c>
      <c r="D4447" s="30">
        <v>45982</v>
      </c>
      <c r="E4447" s="47">
        <v>53.4</v>
      </c>
      <c r="F4447" s="47">
        <f t="shared" si="516"/>
        <v>4699.2</v>
      </c>
      <c r="G4447" s="48">
        <f t="shared" si="517"/>
        <v>4699.2</v>
      </c>
      <c r="H4447" s="21">
        <v>127605</v>
      </c>
      <c r="I4447" s="21" t="s">
        <v>5172</v>
      </c>
      <c r="J4447" s="21">
        <v>1</v>
      </c>
      <c r="K4447" s="21">
        <v>1</v>
      </c>
      <c r="L4447" s="21">
        <f t="shared" si="518"/>
        <v>0</v>
      </c>
      <c r="M4447" s="21" t="s">
        <v>6116</v>
      </c>
      <c r="N4447" s="30"/>
      <c r="O4447" s="48">
        <v>7609.5</v>
      </c>
      <c r="P4447" s="21" t="s">
        <v>254</v>
      </c>
      <c r="Q4447" s="21"/>
      <c r="R4447" s="21"/>
      <c r="S4447" s="3">
        <v>4</v>
      </c>
      <c r="T4447" s="37" t="s">
        <v>6260</v>
      </c>
      <c r="U4447" s="21" t="s">
        <v>18</v>
      </c>
      <c r="V4447" s="21" t="str">
        <f>VLOOKUP(P4447,'Customer List'!B:C,2,)</f>
        <v>Delhi</v>
      </c>
      <c r="W4447" s="38"/>
      <c r="X4447" s="30" t="str">
        <f t="shared" si="519"/>
        <v/>
      </c>
      <c r="Y4447" s="21" t="str">
        <f t="shared" si="520"/>
        <v/>
      </c>
      <c r="Z4447" s="21" t="str">
        <f t="shared" si="521"/>
        <v/>
      </c>
      <c r="AA4447" s="21" t="str">
        <f t="shared" si="522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4447</v>
      </c>
      <c r="B4448" s="21" t="s">
        <v>6032</v>
      </c>
      <c r="C4448" s="30">
        <v>45975</v>
      </c>
      <c r="D4448" s="30">
        <v>45982</v>
      </c>
      <c r="E4448" s="47">
        <v>52.8</v>
      </c>
      <c r="F4448" s="47">
        <f t="shared" si="516"/>
        <v>4646.3999999999996</v>
      </c>
      <c r="G4448" s="48">
        <f t="shared" si="517"/>
        <v>4646.3999999999996</v>
      </c>
      <c r="H4448" s="21">
        <v>127613</v>
      </c>
      <c r="I4448" s="21" t="s">
        <v>5172</v>
      </c>
      <c r="J4448" s="21">
        <v>1</v>
      </c>
      <c r="K4448" s="21">
        <v>1</v>
      </c>
      <c r="L4448" s="21">
        <f t="shared" si="518"/>
        <v>0</v>
      </c>
      <c r="M4448" s="21" t="s">
        <v>6198</v>
      </c>
      <c r="N4448" s="30">
        <v>45983</v>
      </c>
      <c r="O4448" s="48">
        <v>8184</v>
      </c>
      <c r="P4448" s="21" t="s">
        <v>621</v>
      </c>
      <c r="Q4448" s="60">
        <v>58158454760</v>
      </c>
      <c r="R4448" s="21" t="s">
        <v>6108</v>
      </c>
      <c r="S4448" s="3">
        <v>4</v>
      </c>
      <c r="T4448" s="37"/>
      <c r="U4448" s="21" t="s">
        <v>18</v>
      </c>
      <c r="V4448" s="21" t="str">
        <f>VLOOKUP(P4448,'Customer List'!B:C,2,)</f>
        <v>Hyderabad</v>
      </c>
      <c r="W4448" s="38"/>
      <c r="X4448" s="30">
        <v>45985</v>
      </c>
      <c r="Y4448" s="21">
        <f t="shared" si="520"/>
        <v>2</v>
      </c>
      <c r="Z4448" s="21" t="str">
        <f t="shared" si="521"/>
        <v>Saturday</v>
      </c>
      <c r="AA4448" s="21" t="str">
        <f t="shared" si="522"/>
        <v>Monday</v>
      </c>
      <c r="AB4448" s="21" t="str">
        <f>VLOOKUP(U4448,'Currency Sheet'!A:C,3,)</f>
        <v>DOLLAR</v>
      </c>
      <c r="AC4448" s="42" t="str">
        <f>VLOOKUP(P4448,'Customer List'!B:D,3,)</f>
        <v>OutStation</v>
      </c>
    </row>
    <row r="4449" spans="1:29" x14ac:dyDescent="0.25">
      <c r="A4449" s="21">
        <v>4448</v>
      </c>
      <c r="B4449" s="21" t="s">
        <v>6032</v>
      </c>
      <c r="C4449" s="30">
        <v>45975</v>
      </c>
      <c r="D4449" s="30">
        <v>45982</v>
      </c>
      <c r="E4449" s="47">
        <v>74.400000000000006</v>
      </c>
      <c r="F4449" s="47">
        <f t="shared" si="516"/>
        <v>6547.2000000000007</v>
      </c>
      <c r="G4449" s="48">
        <f t="shared" si="517"/>
        <v>6547.2000000000007</v>
      </c>
      <c r="H4449" s="21">
        <v>128017</v>
      </c>
      <c r="I4449" s="21" t="s">
        <v>5840</v>
      </c>
      <c r="J4449" s="21">
        <v>1</v>
      </c>
      <c r="K4449" s="21">
        <v>1</v>
      </c>
      <c r="L4449" s="21">
        <f t="shared" si="518"/>
        <v>0</v>
      </c>
      <c r="M4449" s="21" t="s">
        <v>6116</v>
      </c>
      <c r="N4449" s="30"/>
      <c r="O4449" s="48">
        <v>10602</v>
      </c>
      <c r="P4449" s="21" t="s">
        <v>254</v>
      </c>
      <c r="Q4449" s="21"/>
      <c r="R4449" s="21"/>
      <c r="S4449" s="3">
        <v>4</v>
      </c>
      <c r="T4449" s="37" t="s">
        <v>6260</v>
      </c>
      <c r="U4449" s="21" t="s">
        <v>18</v>
      </c>
      <c r="V4449" s="21" t="str">
        <f>VLOOKUP(P4449,'Customer List'!B:C,2,)</f>
        <v>Delhi</v>
      </c>
      <c r="W4449" s="38"/>
      <c r="X4449" s="30" t="str">
        <f t="shared" si="519"/>
        <v/>
      </c>
      <c r="Y4449" s="21" t="str">
        <f t="shared" si="520"/>
        <v/>
      </c>
      <c r="Z4449" s="21" t="str">
        <f t="shared" si="521"/>
        <v/>
      </c>
      <c r="AA4449" s="21" t="str">
        <f t="shared" si="522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4449</v>
      </c>
      <c r="B4450" s="21" t="s">
        <v>6032</v>
      </c>
      <c r="C4450" s="30">
        <v>45975</v>
      </c>
      <c r="D4450" s="30">
        <v>45982</v>
      </c>
      <c r="E4450" s="47">
        <v>243</v>
      </c>
      <c r="F4450" s="47">
        <f t="shared" si="516"/>
        <v>21384</v>
      </c>
      <c r="G4450" s="48">
        <f t="shared" si="517"/>
        <v>21384</v>
      </c>
      <c r="H4450" s="21">
        <v>129822</v>
      </c>
      <c r="I4450" s="21" t="s">
        <v>6036</v>
      </c>
      <c r="J4450" s="21">
        <v>1</v>
      </c>
      <c r="K4450" s="21">
        <v>1</v>
      </c>
      <c r="L4450" s="21">
        <f t="shared" si="518"/>
        <v>0</v>
      </c>
      <c r="M4450" s="21" t="s">
        <v>6239</v>
      </c>
      <c r="N4450" s="30">
        <v>45985</v>
      </c>
      <c r="O4450" s="48">
        <v>34627.5</v>
      </c>
      <c r="P4450" s="21" t="s">
        <v>16</v>
      </c>
      <c r="Q4450" s="21" t="s">
        <v>5960</v>
      </c>
      <c r="R4450" s="21" t="s">
        <v>6092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>
        <f t="shared" si="519"/>
        <v>45985</v>
      </c>
      <c r="Y4450" s="21">
        <f t="shared" si="520"/>
        <v>0</v>
      </c>
      <c r="Z4450" s="21" t="str">
        <f t="shared" si="521"/>
        <v>Monday</v>
      </c>
      <c r="AA4450" s="21" t="str">
        <f t="shared" si="522"/>
        <v>Monday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4450</v>
      </c>
      <c r="B4451" s="21" t="s">
        <v>6032</v>
      </c>
      <c r="C4451" s="30">
        <v>45975</v>
      </c>
      <c r="D4451" s="30">
        <v>45982</v>
      </c>
      <c r="E4451" s="47">
        <v>208.2</v>
      </c>
      <c r="F4451" s="47">
        <f t="shared" si="516"/>
        <v>18321.599999999999</v>
      </c>
      <c r="G4451" s="48">
        <f t="shared" si="517"/>
        <v>18321.599999999999</v>
      </c>
      <c r="H4451" s="21">
        <v>135224</v>
      </c>
      <c r="I4451" s="21" t="s">
        <v>5173</v>
      </c>
      <c r="J4451" s="21">
        <v>1</v>
      </c>
      <c r="K4451" s="21">
        <v>1</v>
      </c>
      <c r="L4451" s="21">
        <f t="shared" si="518"/>
        <v>0</v>
      </c>
      <c r="M4451" s="21" t="s">
        <v>6239</v>
      </c>
      <c r="N4451" s="30">
        <v>45985</v>
      </c>
      <c r="O4451" s="48">
        <v>29668.5</v>
      </c>
      <c r="P4451" s="21" t="s">
        <v>16</v>
      </c>
      <c r="Q4451" s="21" t="s">
        <v>5960</v>
      </c>
      <c r="R4451" s="21" t="s">
        <v>6092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>
        <f t="shared" si="519"/>
        <v>45985</v>
      </c>
      <c r="Y4451" s="21">
        <f t="shared" si="520"/>
        <v>0</v>
      </c>
      <c r="Z4451" s="21" t="str">
        <f t="shared" si="521"/>
        <v>Monday</v>
      </c>
      <c r="AA4451" s="21" t="str">
        <f t="shared" si="522"/>
        <v>Monday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x14ac:dyDescent="0.25">
      <c r="A4452" s="21">
        <v>4451</v>
      </c>
      <c r="B4452" s="21" t="s">
        <v>6032</v>
      </c>
      <c r="C4452" s="30">
        <v>45975</v>
      </c>
      <c r="D4452" s="30">
        <v>45982</v>
      </c>
      <c r="E4452" s="47">
        <v>204.4</v>
      </c>
      <c r="F4452" s="47">
        <f t="shared" si="516"/>
        <v>17987.2</v>
      </c>
      <c r="G4452" s="48">
        <f t="shared" si="517"/>
        <v>17987.2</v>
      </c>
      <c r="H4452" s="21">
        <v>145517</v>
      </c>
      <c r="I4452" s="21" t="s">
        <v>4766</v>
      </c>
      <c r="J4452" s="21">
        <v>1</v>
      </c>
      <c r="K4452" s="21">
        <v>1</v>
      </c>
      <c r="L4452" s="21">
        <f t="shared" si="518"/>
        <v>0</v>
      </c>
      <c r="M4452" s="21" t="s">
        <v>6239</v>
      </c>
      <c r="N4452" s="30">
        <v>45985</v>
      </c>
      <c r="O4452" s="48">
        <v>24966</v>
      </c>
      <c r="P4452" s="21" t="s">
        <v>16</v>
      </c>
      <c r="Q4452" s="21" t="s">
        <v>5960</v>
      </c>
      <c r="R4452" s="21" t="s">
        <v>6092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>
        <f t="shared" si="519"/>
        <v>45985</v>
      </c>
      <c r="Y4452" s="21">
        <f t="shared" si="520"/>
        <v>0</v>
      </c>
      <c r="Z4452" s="21" t="str">
        <f t="shared" si="521"/>
        <v>Monday</v>
      </c>
      <c r="AA4452" s="21" t="str">
        <f t="shared" si="522"/>
        <v>Monday</v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x14ac:dyDescent="0.25">
      <c r="A4453" s="21">
        <v>4452</v>
      </c>
      <c r="B4453" s="21" t="s">
        <v>6032</v>
      </c>
      <c r="C4453" s="30">
        <v>45975</v>
      </c>
      <c r="D4453" s="30">
        <v>45982</v>
      </c>
      <c r="E4453" s="47">
        <v>48</v>
      </c>
      <c r="F4453" s="47">
        <f t="shared" si="516"/>
        <v>4224</v>
      </c>
      <c r="G4453" s="48">
        <f t="shared" si="517"/>
        <v>4224</v>
      </c>
      <c r="H4453" s="21">
        <v>152407</v>
      </c>
      <c r="I4453" s="21" t="s">
        <v>5167</v>
      </c>
      <c r="J4453" s="21">
        <v>1</v>
      </c>
      <c r="K4453" s="21">
        <v>1</v>
      </c>
      <c r="L4453" s="21">
        <f t="shared" si="518"/>
        <v>0</v>
      </c>
      <c r="M4453" s="21" t="s">
        <v>6198</v>
      </c>
      <c r="N4453" s="30">
        <v>45983</v>
      </c>
      <c r="O4453" s="48">
        <v>7440</v>
      </c>
      <c r="P4453" s="21" t="s">
        <v>621</v>
      </c>
      <c r="Q4453" s="60">
        <v>58158454760</v>
      </c>
      <c r="R4453" s="21" t="s">
        <v>6108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520"/>
        <v>2</v>
      </c>
      <c r="Z4453" s="21" t="str">
        <f t="shared" si="521"/>
        <v>Saturday</v>
      </c>
      <c r="AA4453" s="21" t="str">
        <f t="shared" si="522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x14ac:dyDescent="0.25">
      <c r="A4454" s="21">
        <v>4453</v>
      </c>
      <c r="B4454" s="21" t="s">
        <v>6032</v>
      </c>
      <c r="C4454" s="30">
        <v>45975</v>
      </c>
      <c r="D4454" s="30">
        <v>45982</v>
      </c>
      <c r="E4454" s="47">
        <v>216</v>
      </c>
      <c r="F4454" s="47">
        <f t="shared" si="516"/>
        <v>19008</v>
      </c>
      <c r="G4454" s="48">
        <f t="shared" si="517"/>
        <v>19008</v>
      </c>
      <c r="H4454" s="21">
        <v>155904</v>
      </c>
      <c r="I4454" s="21" t="s">
        <v>6037</v>
      </c>
      <c r="J4454" s="21">
        <v>1</v>
      </c>
      <c r="K4454" s="21">
        <v>1</v>
      </c>
      <c r="L4454" s="21">
        <f t="shared" si="518"/>
        <v>0</v>
      </c>
      <c r="M4454" s="21" t="s">
        <v>6239</v>
      </c>
      <c r="N4454" s="30">
        <v>45985</v>
      </c>
      <c r="O4454" s="48">
        <v>30780</v>
      </c>
      <c r="P4454" s="21" t="s">
        <v>16</v>
      </c>
      <c r="Q4454" s="21" t="s">
        <v>5960</v>
      </c>
      <c r="R4454" s="21" t="s">
        <v>6092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19"/>
        <v>45985</v>
      </c>
      <c r="Y4454" s="21">
        <f t="shared" si="520"/>
        <v>0</v>
      </c>
      <c r="Z4454" s="21" t="str">
        <f t="shared" si="521"/>
        <v>Monday</v>
      </c>
      <c r="AA4454" s="21" t="str">
        <f t="shared" si="522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x14ac:dyDescent="0.25">
      <c r="A4455" s="21">
        <v>4454</v>
      </c>
      <c r="B4455" s="21" t="s">
        <v>6032</v>
      </c>
      <c r="C4455" s="30">
        <v>45975</v>
      </c>
      <c r="D4455" s="30">
        <v>45982</v>
      </c>
      <c r="E4455" s="47">
        <v>21.6</v>
      </c>
      <c r="F4455" s="47">
        <f t="shared" si="516"/>
        <v>1900.8000000000002</v>
      </c>
      <c r="G4455" s="48">
        <f t="shared" si="517"/>
        <v>1900.8000000000002</v>
      </c>
      <c r="H4455" s="21">
        <v>157607</v>
      </c>
      <c r="I4455" s="21" t="s">
        <v>5826</v>
      </c>
      <c r="J4455" s="21">
        <v>1</v>
      </c>
      <c r="K4455" s="21">
        <v>1</v>
      </c>
      <c r="L4455" s="21">
        <f t="shared" si="518"/>
        <v>0</v>
      </c>
      <c r="M4455" s="21" t="s">
        <v>6198</v>
      </c>
      <c r="N4455" s="30">
        <v>45983</v>
      </c>
      <c r="O4455" s="48">
        <v>3348</v>
      </c>
      <c r="P4455" s="21" t="s">
        <v>621</v>
      </c>
      <c r="Q4455" s="60">
        <v>58158454760</v>
      </c>
      <c r="R4455" s="21" t="s">
        <v>6108</v>
      </c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>
        <v>45985</v>
      </c>
      <c r="Y4455" s="21">
        <f t="shared" si="520"/>
        <v>2</v>
      </c>
      <c r="Z4455" s="21" t="str">
        <f t="shared" si="521"/>
        <v>Saturday</v>
      </c>
      <c r="AA4455" s="21" t="str">
        <f t="shared" si="522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x14ac:dyDescent="0.25">
      <c r="A4456" s="21">
        <v>4455</v>
      </c>
      <c r="B4456" s="21" t="s">
        <v>6032</v>
      </c>
      <c r="C4456" s="30">
        <v>45975</v>
      </c>
      <c r="D4456" s="30">
        <v>45982</v>
      </c>
      <c r="E4456" s="47">
        <v>33</v>
      </c>
      <c r="F4456" s="47">
        <f t="shared" si="516"/>
        <v>2904</v>
      </c>
      <c r="G4456" s="48">
        <f t="shared" si="517"/>
        <v>2904</v>
      </c>
      <c r="H4456" s="21">
        <v>300306</v>
      </c>
      <c r="I4456" s="21" t="s">
        <v>4768</v>
      </c>
      <c r="J4456" s="21">
        <v>1</v>
      </c>
      <c r="K4456" s="21">
        <v>1</v>
      </c>
      <c r="L4456" s="21">
        <f t="shared" si="518"/>
        <v>0</v>
      </c>
      <c r="M4456" s="21" t="s">
        <v>6195</v>
      </c>
      <c r="N4456" s="30">
        <v>45983</v>
      </c>
      <c r="O4456" s="48">
        <v>5115</v>
      </c>
      <c r="P4456" s="21" t="s">
        <v>2046</v>
      </c>
      <c r="Q4456" s="60">
        <v>58158457711</v>
      </c>
      <c r="R4456" s="21" t="s">
        <v>6108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520"/>
        <v>2</v>
      </c>
      <c r="Z4456" s="21" t="str">
        <f t="shared" si="521"/>
        <v>Saturday</v>
      </c>
      <c r="AA4456" s="21" t="str">
        <f t="shared" si="522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x14ac:dyDescent="0.25">
      <c r="A4457" s="21">
        <v>4456</v>
      </c>
      <c r="B4457" s="21" t="s">
        <v>6032</v>
      </c>
      <c r="C4457" s="30">
        <v>45975</v>
      </c>
      <c r="D4457" s="30">
        <v>45982</v>
      </c>
      <c r="E4457" s="47">
        <v>145.19999999999999</v>
      </c>
      <c r="F4457" s="47">
        <f t="shared" si="516"/>
        <v>12777.599999999999</v>
      </c>
      <c r="G4457" s="48">
        <f t="shared" si="517"/>
        <v>12777.599999999999</v>
      </c>
      <c r="H4457" s="21">
        <v>302008</v>
      </c>
      <c r="I4457" s="21" t="s">
        <v>5180</v>
      </c>
      <c r="J4457" s="21">
        <v>1</v>
      </c>
      <c r="K4457" s="21">
        <v>1</v>
      </c>
      <c r="L4457" s="21">
        <f t="shared" si="518"/>
        <v>0</v>
      </c>
      <c r="M4457" s="21" t="s">
        <v>6195</v>
      </c>
      <c r="N4457" s="30">
        <v>45983</v>
      </c>
      <c r="O4457" s="48">
        <v>22506</v>
      </c>
      <c r="P4457" s="21" t="s">
        <v>2046</v>
      </c>
      <c r="Q4457" s="60">
        <v>58158457711</v>
      </c>
      <c r="R4457" s="21" t="s">
        <v>6108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520"/>
        <v>2</v>
      </c>
      <c r="Z4457" s="21" t="str">
        <f t="shared" si="521"/>
        <v>Saturday</v>
      </c>
      <c r="AA4457" s="21" t="str">
        <f t="shared" si="522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x14ac:dyDescent="0.25">
      <c r="A4458" s="21">
        <v>4457</v>
      </c>
      <c r="B4458" s="21" t="s">
        <v>6032</v>
      </c>
      <c r="C4458" s="30">
        <v>45975</v>
      </c>
      <c r="D4458" s="30">
        <v>45982</v>
      </c>
      <c r="E4458" s="47">
        <v>175.2</v>
      </c>
      <c r="F4458" s="47">
        <f t="shared" si="516"/>
        <v>15417.599999999999</v>
      </c>
      <c r="G4458" s="48">
        <f t="shared" si="517"/>
        <v>15417.599999999999</v>
      </c>
      <c r="H4458" s="21">
        <v>302216</v>
      </c>
      <c r="I4458" s="21" t="s">
        <v>4770</v>
      </c>
      <c r="J4458" s="21">
        <v>1</v>
      </c>
      <c r="K4458" s="21">
        <v>1</v>
      </c>
      <c r="L4458" s="21">
        <f t="shared" si="518"/>
        <v>0</v>
      </c>
      <c r="M4458" s="21" t="s">
        <v>6195</v>
      </c>
      <c r="N4458" s="30">
        <v>45983</v>
      </c>
      <c r="O4458" s="48">
        <v>27156</v>
      </c>
      <c r="P4458" s="21" t="s">
        <v>2046</v>
      </c>
      <c r="Q4458" s="60">
        <v>58158457711</v>
      </c>
      <c r="R4458" s="21" t="s">
        <v>6108</v>
      </c>
      <c r="S4458" s="3">
        <v>4</v>
      </c>
      <c r="T4458" s="37"/>
      <c r="U4458" s="21" t="s">
        <v>18</v>
      </c>
      <c r="V4458" s="21" t="str">
        <f>VLOOKUP(P4458,'Customer List'!B:C,2,)</f>
        <v>Banglore</v>
      </c>
      <c r="W4458" s="38"/>
      <c r="X4458" s="30">
        <v>45985</v>
      </c>
      <c r="Y4458" s="21">
        <f t="shared" si="520"/>
        <v>2</v>
      </c>
      <c r="Z4458" s="21" t="str">
        <f t="shared" si="521"/>
        <v>Saturday</v>
      </c>
      <c r="AA4458" s="21" t="str">
        <f t="shared" si="522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x14ac:dyDescent="0.25">
      <c r="A4459" s="21">
        <v>4458</v>
      </c>
      <c r="B4459" s="21" t="s">
        <v>6032</v>
      </c>
      <c r="C4459" s="30">
        <v>45975</v>
      </c>
      <c r="D4459" s="30">
        <v>45982</v>
      </c>
      <c r="E4459" s="47">
        <v>312.2</v>
      </c>
      <c r="F4459" s="47">
        <f t="shared" si="516"/>
        <v>27473.599999999999</v>
      </c>
      <c r="G4459" s="48">
        <f t="shared" si="517"/>
        <v>82420.799999999988</v>
      </c>
      <c r="H4459" s="21">
        <v>306026</v>
      </c>
      <c r="I4459" s="21" t="s">
        <v>5535</v>
      </c>
      <c r="J4459" s="21">
        <v>3</v>
      </c>
      <c r="K4459" s="21">
        <v>3</v>
      </c>
      <c r="L4459" s="21">
        <f t="shared" si="518"/>
        <v>0</v>
      </c>
      <c r="M4459" s="21" t="s">
        <v>6199</v>
      </c>
      <c r="N4459" s="30">
        <v>45983</v>
      </c>
      <c r="O4459" s="48">
        <v>124434</v>
      </c>
      <c r="P4459" s="21" t="s">
        <v>621</v>
      </c>
      <c r="Q4459" s="60">
        <v>58158454760</v>
      </c>
      <c r="R4459" s="21" t="s">
        <v>6108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520"/>
        <v>2</v>
      </c>
      <c r="Z4459" s="21" t="str">
        <f t="shared" si="521"/>
        <v>Saturday</v>
      </c>
      <c r="AA4459" s="21" t="str">
        <f t="shared" si="522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x14ac:dyDescent="0.25">
      <c r="A4460" s="21">
        <v>4459</v>
      </c>
      <c r="B4460" s="21" t="s">
        <v>6032</v>
      </c>
      <c r="C4460" s="30">
        <v>45975</v>
      </c>
      <c r="D4460" s="30">
        <v>45982</v>
      </c>
      <c r="E4460" s="47">
        <v>112.8</v>
      </c>
      <c r="F4460" s="47">
        <f t="shared" si="516"/>
        <v>9926.4</v>
      </c>
      <c r="G4460" s="48">
        <f t="shared" si="517"/>
        <v>9926.4</v>
      </c>
      <c r="H4460" s="21">
        <v>306706</v>
      </c>
      <c r="I4460" s="21" t="s">
        <v>5827</v>
      </c>
      <c r="J4460" s="21">
        <v>1</v>
      </c>
      <c r="K4460" s="21">
        <v>1</v>
      </c>
      <c r="L4460" s="21">
        <f t="shared" si="518"/>
        <v>0</v>
      </c>
      <c r="M4460" s="21" t="s">
        <v>6221</v>
      </c>
      <c r="N4460" s="30">
        <v>45983</v>
      </c>
      <c r="O4460" s="48">
        <v>20398</v>
      </c>
      <c r="P4460" s="21" t="s">
        <v>630</v>
      </c>
      <c r="Q4460" s="60">
        <v>58158455224</v>
      </c>
      <c r="R4460" s="21" t="s">
        <v>6108</v>
      </c>
      <c r="S4460" s="3">
        <v>4</v>
      </c>
      <c r="T4460" s="37"/>
      <c r="U4460" s="21" t="s">
        <v>18</v>
      </c>
      <c r="V4460" s="21" t="str">
        <f>VLOOKUP(P4460,'Customer List'!B:C,2,)</f>
        <v>Telangana</v>
      </c>
      <c r="W4460" s="38"/>
      <c r="X4460" s="30">
        <v>45985</v>
      </c>
      <c r="Y4460" s="21">
        <f t="shared" si="520"/>
        <v>2</v>
      </c>
      <c r="Z4460" s="21" t="str">
        <f t="shared" si="521"/>
        <v>Saturday</v>
      </c>
      <c r="AA4460" s="21" t="str">
        <f t="shared" si="522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x14ac:dyDescent="0.25">
      <c r="A4461" s="21">
        <v>4460</v>
      </c>
      <c r="B4461" s="21" t="s">
        <v>6032</v>
      </c>
      <c r="C4461" s="30">
        <v>45975</v>
      </c>
      <c r="D4461" s="30">
        <v>45982</v>
      </c>
      <c r="E4461" s="47">
        <v>284.89999999999998</v>
      </c>
      <c r="F4461" s="47">
        <f t="shared" si="516"/>
        <v>25071.199999999997</v>
      </c>
      <c r="G4461" s="48">
        <f t="shared" si="517"/>
        <v>100284.79999999999</v>
      </c>
      <c r="H4461" s="21">
        <v>318340</v>
      </c>
      <c r="I4461" s="21" t="s">
        <v>4780</v>
      </c>
      <c r="J4461" s="21">
        <v>4</v>
      </c>
      <c r="K4461" s="21">
        <v>4</v>
      </c>
      <c r="L4461" s="21">
        <f t="shared" si="518"/>
        <v>0</v>
      </c>
      <c r="M4461" s="21" t="s">
        <v>6195</v>
      </c>
      <c r="N4461" s="30">
        <v>45983</v>
      </c>
      <c r="O4461" s="48">
        <v>151404</v>
      </c>
      <c r="P4461" s="21" t="s">
        <v>2046</v>
      </c>
      <c r="Q4461" s="60">
        <v>58158457711</v>
      </c>
      <c r="R4461" s="21" t="s">
        <v>6108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20"/>
        <v>2</v>
      </c>
      <c r="Z4461" s="21" t="str">
        <f t="shared" si="521"/>
        <v>Saturday</v>
      </c>
      <c r="AA4461" s="21" t="str">
        <f t="shared" si="522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4461</v>
      </c>
      <c r="B4462" s="21" t="s">
        <v>6032</v>
      </c>
      <c r="C4462" s="30">
        <v>45975</v>
      </c>
      <c r="D4462" s="30">
        <v>45982</v>
      </c>
      <c r="E4462" s="47">
        <v>171.6</v>
      </c>
      <c r="F4462" s="47">
        <f t="shared" si="516"/>
        <v>15100.8</v>
      </c>
      <c r="G4462" s="48">
        <f t="shared" si="517"/>
        <v>15100.8</v>
      </c>
      <c r="H4462" s="21">
        <v>344714</v>
      </c>
      <c r="I4462" s="21" t="s">
        <v>4788</v>
      </c>
      <c r="J4462" s="21">
        <v>1</v>
      </c>
      <c r="K4462" s="21">
        <v>1</v>
      </c>
      <c r="L4462" s="21">
        <f t="shared" si="518"/>
        <v>0</v>
      </c>
      <c r="M4462" s="21" t="s">
        <v>6239</v>
      </c>
      <c r="N4462" s="30">
        <v>45985</v>
      </c>
      <c r="O4462" s="48">
        <v>24453</v>
      </c>
      <c r="P4462" s="21" t="s">
        <v>16</v>
      </c>
      <c r="Q4462" s="21" t="s">
        <v>5960</v>
      </c>
      <c r="R4462" s="21" t="s">
        <v>6092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>
        <f t="shared" ref="X4462:X4464" si="523">IF(OR(R4462 = "PRIYANKA MADAM", R4462 = "DEEPAK", R4462 = "PORTER"),N4462,"")</f>
        <v>45985</v>
      </c>
      <c r="Y4462" s="21">
        <f t="shared" si="520"/>
        <v>0</v>
      </c>
      <c r="Z4462" s="21" t="str">
        <f t="shared" si="521"/>
        <v>Monday</v>
      </c>
      <c r="AA4462" s="21" t="str">
        <f t="shared" si="522"/>
        <v>Monday</v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x14ac:dyDescent="0.25">
      <c r="A4463" s="21">
        <v>4462</v>
      </c>
      <c r="B4463" s="21" t="s">
        <v>6032</v>
      </c>
      <c r="C4463" s="30">
        <v>45975</v>
      </c>
      <c r="D4463" s="30">
        <v>45982</v>
      </c>
      <c r="E4463" s="47">
        <v>137.4</v>
      </c>
      <c r="F4463" s="47">
        <f t="shared" si="516"/>
        <v>12091.2</v>
      </c>
      <c r="G4463" s="48">
        <f t="shared" si="517"/>
        <v>12091.2</v>
      </c>
      <c r="H4463" s="21">
        <v>344750</v>
      </c>
      <c r="I4463" s="21" t="s">
        <v>4788</v>
      </c>
      <c r="J4463" s="21">
        <v>1</v>
      </c>
      <c r="K4463" s="21">
        <v>1</v>
      </c>
      <c r="L4463" s="21">
        <f t="shared" si="518"/>
        <v>0</v>
      </c>
      <c r="M4463" s="21" t="s">
        <v>6239</v>
      </c>
      <c r="N4463" s="30">
        <v>45985</v>
      </c>
      <c r="O4463" s="48">
        <v>19579.5</v>
      </c>
      <c r="P4463" s="21" t="s">
        <v>16</v>
      </c>
      <c r="Q4463" s="21" t="s">
        <v>5960</v>
      </c>
      <c r="R4463" s="21" t="s">
        <v>6092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>
        <f t="shared" si="523"/>
        <v>45985</v>
      </c>
      <c r="Y4463" s="21">
        <f t="shared" si="520"/>
        <v>0</v>
      </c>
      <c r="Z4463" s="21" t="str">
        <f t="shared" si="521"/>
        <v>Monday</v>
      </c>
      <c r="AA4463" s="21" t="str">
        <f t="shared" si="522"/>
        <v>Monday</v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x14ac:dyDescent="0.25">
      <c r="A4464" s="21">
        <v>4463</v>
      </c>
      <c r="B4464" s="21" t="s">
        <v>6032</v>
      </c>
      <c r="C4464" s="30">
        <v>45975</v>
      </c>
      <c r="D4464" s="30">
        <v>45982</v>
      </c>
      <c r="E4464" s="47">
        <v>289.10000000000002</v>
      </c>
      <c r="F4464" s="47">
        <f t="shared" si="516"/>
        <v>25440.800000000003</v>
      </c>
      <c r="G4464" s="48">
        <f t="shared" si="517"/>
        <v>25440.800000000003</v>
      </c>
      <c r="H4464" s="21">
        <v>344828</v>
      </c>
      <c r="I4464" s="21" t="s">
        <v>4768</v>
      </c>
      <c r="J4464" s="21">
        <v>1</v>
      </c>
      <c r="K4464" s="21">
        <v>1</v>
      </c>
      <c r="L4464" s="21">
        <f t="shared" si="518"/>
        <v>0</v>
      </c>
      <c r="M4464" s="21" t="s">
        <v>6239</v>
      </c>
      <c r="N4464" s="30">
        <v>45985</v>
      </c>
      <c r="O4464" s="48">
        <v>35311.5</v>
      </c>
      <c r="P4464" s="21" t="s">
        <v>16</v>
      </c>
      <c r="Q4464" s="21" t="s">
        <v>5960</v>
      </c>
      <c r="R4464" s="21" t="s">
        <v>6092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>
        <f t="shared" si="523"/>
        <v>45985</v>
      </c>
      <c r="Y4464" s="21">
        <f t="shared" si="520"/>
        <v>0</v>
      </c>
      <c r="Z4464" s="21" t="str">
        <f t="shared" si="521"/>
        <v>Monday</v>
      </c>
      <c r="AA4464" s="21" t="str">
        <f t="shared" si="522"/>
        <v>Monday</v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x14ac:dyDescent="0.25">
      <c r="A4465" s="21">
        <v>4464</v>
      </c>
      <c r="B4465" s="21" t="s">
        <v>6032</v>
      </c>
      <c r="C4465" s="30">
        <v>45975</v>
      </c>
      <c r="D4465" s="30">
        <v>45982</v>
      </c>
      <c r="E4465" s="47">
        <v>202.8</v>
      </c>
      <c r="F4465" s="47">
        <f t="shared" si="516"/>
        <v>17846.400000000001</v>
      </c>
      <c r="G4465" s="48">
        <f t="shared" si="517"/>
        <v>35692.800000000003</v>
      </c>
      <c r="H4465" s="21">
        <v>352906</v>
      </c>
      <c r="I4465" s="21" t="s">
        <v>6038</v>
      </c>
      <c r="J4465" s="21">
        <v>2</v>
      </c>
      <c r="K4465" s="21">
        <v>2</v>
      </c>
      <c r="L4465" s="21">
        <f t="shared" si="518"/>
        <v>0</v>
      </c>
      <c r="M4465" s="21" t="s">
        <v>6213</v>
      </c>
      <c r="N4465" s="30">
        <v>45983</v>
      </c>
      <c r="O4465" s="48">
        <v>62868</v>
      </c>
      <c r="P4465" s="21" t="s">
        <v>191</v>
      </c>
      <c r="Q4465" s="21" t="s">
        <v>6094</v>
      </c>
      <c r="R4465" s="21" t="s">
        <v>5913</v>
      </c>
      <c r="S4465" s="3">
        <v>4</v>
      </c>
      <c r="T4465" s="37"/>
      <c r="U4465" s="21" t="s">
        <v>18</v>
      </c>
      <c r="V4465" s="21" t="str">
        <f>VLOOKUP(P4465,'Customer List'!B:C,2,)</f>
        <v>Chandigarh</v>
      </c>
      <c r="W4465" s="38"/>
      <c r="X4465" s="30">
        <v>45985</v>
      </c>
      <c r="Y4465" s="21">
        <f t="shared" si="520"/>
        <v>2</v>
      </c>
      <c r="Z4465" s="21" t="str">
        <f t="shared" si="521"/>
        <v>Saturday</v>
      </c>
      <c r="AA4465" s="21" t="str">
        <f t="shared" si="522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x14ac:dyDescent="0.25">
      <c r="A4466" s="21">
        <v>4465</v>
      </c>
      <c r="B4466" s="21" t="s">
        <v>6032</v>
      </c>
      <c r="C4466" s="30">
        <v>45975</v>
      </c>
      <c r="D4466" s="30">
        <v>45982</v>
      </c>
      <c r="E4466" s="47">
        <v>109.8</v>
      </c>
      <c r="F4466" s="47">
        <f t="shared" si="516"/>
        <v>9662.4</v>
      </c>
      <c r="G4466" s="48">
        <f t="shared" si="517"/>
        <v>9662.4</v>
      </c>
      <c r="H4466" s="21">
        <v>353225</v>
      </c>
      <c r="I4466" s="21" t="s">
        <v>5074</v>
      </c>
      <c r="J4466" s="21">
        <v>1</v>
      </c>
      <c r="K4466" s="21">
        <v>1</v>
      </c>
      <c r="L4466" s="21">
        <f t="shared" si="518"/>
        <v>0</v>
      </c>
      <c r="M4466" s="21" t="s">
        <v>6239</v>
      </c>
      <c r="N4466" s="30">
        <v>45985</v>
      </c>
      <c r="O4466" s="48">
        <v>15646.5</v>
      </c>
      <c r="P4466" s="21" t="s">
        <v>16</v>
      </c>
      <c r="Q4466" s="21" t="s">
        <v>5960</v>
      </c>
      <c r="R4466" s="21" t="s">
        <v>6092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ref="X4466:X4468" si="524">IF(OR(R4466 = "PRIYANKA MADAM", R4466 = "DEEPAK", R4466 = "PORTER"),N4466,"")</f>
        <v>45985</v>
      </c>
      <c r="Y4466" s="21">
        <f t="shared" si="520"/>
        <v>0</v>
      </c>
      <c r="Z4466" s="21" t="str">
        <f t="shared" si="521"/>
        <v>Monday</v>
      </c>
      <c r="AA4466" s="21" t="str">
        <f t="shared" si="522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x14ac:dyDescent="0.25">
      <c r="A4467" s="21">
        <v>4466</v>
      </c>
      <c r="B4467" s="21" t="s">
        <v>6032</v>
      </c>
      <c r="C4467" s="30">
        <v>45975</v>
      </c>
      <c r="D4467" s="30">
        <v>45982</v>
      </c>
      <c r="E4467" s="47">
        <v>147</v>
      </c>
      <c r="F4467" s="47">
        <f t="shared" si="516"/>
        <v>12936</v>
      </c>
      <c r="G4467" s="48">
        <f t="shared" si="517"/>
        <v>12936</v>
      </c>
      <c r="H4467" s="21">
        <v>383304</v>
      </c>
      <c r="I4467" s="21" t="s">
        <v>5080</v>
      </c>
      <c r="J4467" s="21">
        <v>1</v>
      </c>
      <c r="K4467" s="21">
        <v>1</v>
      </c>
      <c r="L4467" s="21">
        <f t="shared" si="518"/>
        <v>0</v>
      </c>
      <c r="M4467" s="21" t="s">
        <v>6239</v>
      </c>
      <c r="N4467" s="30">
        <v>45985</v>
      </c>
      <c r="O4467" s="48">
        <v>20947.5</v>
      </c>
      <c r="P4467" s="21" t="s">
        <v>16</v>
      </c>
      <c r="Q4467" s="21" t="s">
        <v>5960</v>
      </c>
      <c r="R4467" s="21" t="s">
        <v>6092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24"/>
        <v>45985</v>
      </c>
      <c r="Y4467" s="21">
        <f t="shared" si="520"/>
        <v>0</v>
      </c>
      <c r="Z4467" s="21" t="str">
        <f t="shared" si="521"/>
        <v>Monday</v>
      </c>
      <c r="AA4467" s="21" t="str">
        <f t="shared" si="522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x14ac:dyDescent="0.25">
      <c r="A4468" s="21">
        <v>4467</v>
      </c>
      <c r="B4468" s="21" t="s">
        <v>6032</v>
      </c>
      <c r="C4468" s="30">
        <v>45975</v>
      </c>
      <c r="D4468" s="30">
        <v>45982</v>
      </c>
      <c r="E4468" s="47">
        <v>138.6</v>
      </c>
      <c r="F4468" s="47">
        <f t="shared" si="516"/>
        <v>12196.8</v>
      </c>
      <c r="G4468" s="48">
        <f t="shared" si="517"/>
        <v>12196.8</v>
      </c>
      <c r="H4468" s="21">
        <v>396413</v>
      </c>
      <c r="I4468" s="21" t="s">
        <v>5078</v>
      </c>
      <c r="J4468" s="21">
        <v>1</v>
      </c>
      <c r="K4468" s="21">
        <v>1</v>
      </c>
      <c r="L4468" s="21">
        <f t="shared" si="518"/>
        <v>0</v>
      </c>
      <c r="M4468" s="21" t="s">
        <v>6239</v>
      </c>
      <c r="N4468" s="30">
        <v>45985</v>
      </c>
      <c r="O4468" s="48">
        <v>16929</v>
      </c>
      <c r="P4468" s="21" t="s">
        <v>16</v>
      </c>
      <c r="Q4468" s="21" t="s">
        <v>5960</v>
      </c>
      <c r="R4468" s="21" t="s">
        <v>6092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24"/>
        <v>45985</v>
      </c>
      <c r="Y4468" s="21">
        <f t="shared" si="520"/>
        <v>0</v>
      </c>
      <c r="Z4468" s="21" t="str">
        <f t="shared" si="521"/>
        <v>Monday</v>
      </c>
      <c r="AA4468" s="21" t="str">
        <f t="shared" si="522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x14ac:dyDescent="0.25">
      <c r="A4469" s="21">
        <v>4468</v>
      </c>
      <c r="B4469" s="21" t="s">
        <v>6032</v>
      </c>
      <c r="C4469" s="30">
        <v>45975</v>
      </c>
      <c r="D4469" s="30">
        <v>45982</v>
      </c>
      <c r="E4469" s="47">
        <v>77.400000000000006</v>
      </c>
      <c r="F4469" s="47">
        <f t="shared" si="516"/>
        <v>6811.2000000000007</v>
      </c>
      <c r="G4469" s="48">
        <f t="shared" si="517"/>
        <v>13622.400000000001</v>
      </c>
      <c r="H4469" s="21">
        <v>400114</v>
      </c>
      <c r="I4469" s="21" t="s">
        <v>5192</v>
      </c>
      <c r="J4469" s="21">
        <v>2</v>
      </c>
      <c r="K4469" s="21">
        <v>2</v>
      </c>
      <c r="L4469" s="21">
        <f t="shared" si="518"/>
        <v>0</v>
      </c>
      <c r="M4469" s="21" t="s">
        <v>6195</v>
      </c>
      <c r="N4469" s="30">
        <v>45983</v>
      </c>
      <c r="O4469" s="48">
        <v>23994</v>
      </c>
      <c r="P4469" s="21" t="s">
        <v>2046</v>
      </c>
      <c r="Q4469" s="60">
        <v>58158457711</v>
      </c>
      <c r="R4469" s="21" t="s">
        <v>6108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520"/>
        <v>2</v>
      </c>
      <c r="Z4469" s="21" t="str">
        <f t="shared" si="521"/>
        <v>Saturday</v>
      </c>
      <c r="AA4469" s="21" t="str">
        <f t="shared" si="522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x14ac:dyDescent="0.25">
      <c r="A4470" s="21">
        <v>4469</v>
      </c>
      <c r="B4470" s="21" t="s">
        <v>6032</v>
      </c>
      <c r="C4470" s="30">
        <v>45975</v>
      </c>
      <c r="D4470" s="30">
        <v>45982</v>
      </c>
      <c r="E4470" s="47">
        <v>269.5</v>
      </c>
      <c r="F4470" s="47">
        <f t="shared" si="516"/>
        <v>23716</v>
      </c>
      <c r="G4470" s="48">
        <f t="shared" si="517"/>
        <v>23716</v>
      </c>
      <c r="H4470" s="21">
        <v>400172</v>
      </c>
      <c r="I4470" s="21" t="s">
        <v>4799</v>
      </c>
      <c r="J4470" s="21">
        <v>1</v>
      </c>
      <c r="K4470" s="21">
        <v>1</v>
      </c>
      <c r="L4470" s="21">
        <f t="shared" si="518"/>
        <v>0</v>
      </c>
      <c r="M4470" s="21" t="s">
        <v>6195</v>
      </c>
      <c r="N4470" s="30">
        <v>45983</v>
      </c>
      <c r="O4470" s="48">
        <v>35805</v>
      </c>
      <c r="P4470" s="21" t="s">
        <v>2046</v>
      </c>
      <c r="Q4470" s="60">
        <v>58158457711</v>
      </c>
      <c r="R4470" s="21" t="s">
        <v>6108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520"/>
        <v>2</v>
      </c>
      <c r="Z4470" s="21" t="str">
        <f t="shared" si="521"/>
        <v>Saturday</v>
      </c>
      <c r="AA4470" s="21" t="str">
        <f t="shared" si="522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x14ac:dyDescent="0.25">
      <c r="A4471" s="21">
        <v>4470</v>
      </c>
      <c r="B4471" s="21" t="s">
        <v>6032</v>
      </c>
      <c r="C4471" s="30">
        <v>45975</v>
      </c>
      <c r="D4471" s="30">
        <v>45982</v>
      </c>
      <c r="E4471" s="47">
        <v>28.2</v>
      </c>
      <c r="F4471" s="47">
        <f t="shared" si="516"/>
        <v>2481.6</v>
      </c>
      <c r="G4471" s="48">
        <f t="shared" si="517"/>
        <v>2481.6</v>
      </c>
      <c r="H4471" s="21">
        <v>400209</v>
      </c>
      <c r="I4471" s="21" t="s">
        <v>5855</v>
      </c>
      <c r="J4471" s="21">
        <v>1</v>
      </c>
      <c r="K4471" s="21">
        <v>1</v>
      </c>
      <c r="L4471" s="21">
        <f t="shared" si="518"/>
        <v>0</v>
      </c>
      <c r="M4471" s="21" t="s">
        <v>6195</v>
      </c>
      <c r="N4471" s="30">
        <v>45983</v>
      </c>
      <c r="O4471" s="48">
        <v>4371</v>
      </c>
      <c r="P4471" s="21" t="s">
        <v>2046</v>
      </c>
      <c r="Q4471" s="60">
        <v>58158457711</v>
      </c>
      <c r="R4471" s="21" t="s">
        <v>6108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520"/>
        <v>2</v>
      </c>
      <c r="Z4471" s="21" t="str">
        <f t="shared" si="521"/>
        <v>Saturday</v>
      </c>
      <c r="AA4471" s="21" t="str">
        <f t="shared" si="522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x14ac:dyDescent="0.25">
      <c r="A4472" s="21">
        <v>4471</v>
      </c>
      <c r="B4472" s="21" t="s">
        <v>6032</v>
      </c>
      <c r="C4472" s="30">
        <v>45975</v>
      </c>
      <c r="D4472" s="30">
        <v>45982</v>
      </c>
      <c r="E4472" s="47">
        <v>21.6</v>
      </c>
      <c r="F4472" s="47">
        <f t="shared" si="516"/>
        <v>1900.8000000000002</v>
      </c>
      <c r="G4472" s="48">
        <f t="shared" si="517"/>
        <v>1900.8000000000002</v>
      </c>
      <c r="H4472" s="21">
        <v>400219</v>
      </c>
      <c r="I4472" s="21" t="s">
        <v>4800</v>
      </c>
      <c r="J4472" s="21">
        <v>1</v>
      </c>
      <c r="K4472" s="21">
        <v>1</v>
      </c>
      <c r="L4472" s="21">
        <f t="shared" si="518"/>
        <v>0</v>
      </c>
      <c r="M4472" s="21" t="s">
        <v>6195</v>
      </c>
      <c r="N4472" s="30">
        <v>45983</v>
      </c>
      <c r="O4472" s="48">
        <v>3348</v>
      </c>
      <c r="P4472" s="21" t="s">
        <v>2046</v>
      </c>
      <c r="Q4472" s="60">
        <v>58158457711</v>
      </c>
      <c r="R4472" s="21" t="s">
        <v>6108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520"/>
        <v>2</v>
      </c>
      <c r="Z4472" s="21" t="str">
        <f t="shared" si="521"/>
        <v>Saturday</v>
      </c>
      <c r="AA4472" s="21" t="str">
        <f t="shared" si="522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x14ac:dyDescent="0.25">
      <c r="A4473" s="21">
        <v>4472</v>
      </c>
      <c r="B4473" s="21" t="s">
        <v>6032</v>
      </c>
      <c r="C4473" s="30">
        <v>45975</v>
      </c>
      <c r="D4473" s="30">
        <v>45982</v>
      </c>
      <c r="E4473" s="47">
        <v>296.8</v>
      </c>
      <c r="F4473" s="47">
        <f t="shared" si="516"/>
        <v>26118.400000000001</v>
      </c>
      <c r="G4473" s="48">
        <f t="shared" si="517"/>
        <v>26118.400000000001</v>
      </c>
      <c r="H4473" s="21">
        <v>410704</v>
      </c>
      <c r="I4473" s="21" t="s">
        <v>6039</v>
      </c>
      <c r="J4473" s="21">
        <v>1</v>
      </c>
      <c r="K4473" s="21">
        <v>1</v>
      </c>
      <c r="L4473" s="21">
        <f t="shared" si="518"/>
        <v>0</v>
      </c>
      <c r="M4473" s="21" t="s">
        <v>6209</v>
      </c>
      <c r="N4473" s="30">
        <v>45983</v>
      </c>
      <c r="O4473" s="48">
        <v>39432</v>
      </c>
      <c r="P4473" s="21" t="s">
        <v>891</v>
      </c>
      <c r="Q4473" s="60">
        <v>58158452811</v>
      </c>
      <c r="R4473" s="21" t="s">
        <v>6108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20"/>
        <v>2</v>
      </c>
      <c r="Z4473" s="21" t="str">
        <f t="shared" si="521"/>
        <v>Saturday</v>
      </c>
      <c r="AA4473" s="21" t="str">
        <f t="shared" si="522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x14ac:dyDescent="0.25">
      <c r="A4474" s="21">
        <v>4473</v>
      </c>
      <c r="B4474" s="21" t="s">
        <v>6032</v>
      </c>
      <c r="C4474" s="30">
        <v>45975</v>
      </c>
      <c r="D4474" s="30">
        <v>45982</v>
      </c>
      <c r="E4474" s="47">
        <v>39</v>
      </c>
      <c r="F4474" s="47">
        <f t="shared" si="516"/>
        <v>3432</v>
      </c>
      <c r="G4474" s="48">
        <f t="shared" si="517"/>
        <v>3432</v>
      </c>
      <c r="H4474" s="21">
        <v>420301</v>
      </c>
      <c r="I4474" s="21" t="s">
        <v>2883</v>
      </c>
      <c r="J4474" s="21">
        <v>1</v>
      </c>
      <c r="K4474" s="21">
        <v>1</v>
      </c>
      <c r="L4474" s="21">
        <f t="shared" si="518"/>
        <v>0</v>
      </c>
      <c r="M4474" s="21" t="s">
        <v>6116</v>
      </c>
      <c r="N4474" s="30"/>
      <c r="O4474" s="48">
        <v>5557.5</v>
      </c>
      <c r="P4474" s="21" t="s">
        <v>254</v>
      </c>
      <c r="Q4474" s="21"/>
      <c r="R4474" s="21"/>
      <c r="S4474" s="3">
        <v>4</v>
      </c>
      <c r="T4474" s="37" t="s">
        <v>6260</v>
      </c>
      <c r="U4474" s="21" t="s">
        <v>18</v>
      </c>
      <c r="V4474" s="21" t="str">
        <f>VLOOKUP(P4474,'Customer List'!B:C,2,)</f>
        <v>Delhi</v>
      </c>
      <c r="W4474" s="38"/>
      <c r="X4474" s="30" t="str">
        <f t="shared" ref="X4474:X4493" si="525">IF(OR(R4474 = "PRIYANKA MADAM", R4474 = "DEEPAK", R4474 = "PORTER"),N4474,"")</f>
        <v/>
      </c>
      <c r="Y4474" s="21" t="str">
        <f t="shared" si="520"/>
        <v/>
      </c>
      <c r="Z4474" s="21" t="str">
        <f t="shared" si="521"/>
        <v/>
      </c>
      <c r="AA4474" s="21" t="str">
        <f t="shared" si="522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x14ac:dyDescent="0.25">
      <c r="A4475" s="21">
        <v>4474</v>
      </c>
      <c r="B4475" s="21" t="s">
        <v>6032</v>
      </c>
      <c r="C4475" s="30">
        <v>45975</v>
      </c>
      <c r="D4475" s="30">
        <v>45982</v>
      </c>
      <c r="E4475" s="47">
        <v>39</v>
      </c>
      <c r="F4475" s="47">
        <f t="shared" si="516"/>
        <v>3432</v>
      </c>
      <c r="G4475" s="48">
        <f t="shared" si="517"/>
        <v>6864</v>
      </c>
      <c r="H4475" s="21">
        <v>420601</v>
      </c>
      <c r="I4475" s="21" t="s">
        <v>5197</v>
      </c>
      <c r="J4475" s="21">
        <v>2</v>
      </c>
      <c r="K4475" s="21">
        <v>2</v>
      </c>
      <c r="L4475" s="21">
        <f t="shared" si="518"/>
        <v>0</v>
      </c>
      <c r="M4475" s="21" t="s">
        <v>6239</v>
      </c>
      <c r="N4475" s="30">
        <v>45985</v>
      </c>
      <c r="O4475" s="48">
        <v>0</v>
      </c>
      <c r="P4475" s="21" t="s">
        <v>16</v>
      </c>
      <c r="Q4475" s="21" t="s">
        <v>5960</v>
      </c>
      <c r="R4475" s="21" t="s">
        <v>6092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>
        <f t="shared" si="525"/>
        <v>45985</v>
      </c>
      <c r="Y4475" s="21">
        <f t="shared" si="520"/>
        <v>0</v>
      </c>
      <c r="Z4475" s="21" t="str">
        <f t="shared" si="521"/>
        <v>Monday</v>
      </c>
      <c r="AA4475" s="21" t="str">
        <f t="shared" si="522"/>
        <v>Monday</v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x14ac:dyDescent="0.25">
      <c r="A4476" s="21">
        <v>4475</v>
      </c>
      <c r="B4476" s="21" t="s">
        <v>6032</v>
      </c>
      <c r="C4476" s="30">
        <v>45975</v>
      </c>
      <c r="D4476" s="30">
        <v>45982</v>
      </c>
      <c r="E4476" s="47">
        <v>32.4</v>
      </c>
      <c r="F4476" s="47">
        <f t="shared" si="516"/>
        <v>2851.2</v>
      </c>
      <c r="G4476" s="48">
        <f t="shared" si="517"/>
        <v>5702.4</v>
      </c>
      <c r="H4476" s="21">
        <v>420701</v>
      </c>
      <c r="I4476" s="21" t="s">
        <v>5198</v>
      </c>
      <c r="J4476" s="21">
        <v>2</v>
      </c>
      <c r="K4476" s="21">
        <v>2</v>
      </c>
      <c r="L4476" s="21">
        <f t="shared" si="518"/>
        <v>0</v>
      </c>
      <c r="M4476" s="21" t="s">
        <v>6239</v>
      </c>
      <c r="N4476" s="30">
        <v>45985</v>
      </c>
      <c r="O4476" s="48">
        <v>0</v>
      </c>
      <c r="P4476" s="21" t="s">
        <v>16</v>
      </c>
      <c r="Q4476" s="21" t="s">
        <v>5960</v>
      </c>
      <c r="R4476" s="21" t="s">
        <v>6092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>
        <f t="shared" si="525"/>
        <v>45985</v>
      </c>
      <c r="Y4476" s="21">
        <f t="shared" si="520"/>
        <v>0</v>
      </c>
      <c r="Z4476" s="21" t="str">
        <f t="shared" si="521"/>
        <v>Monday</v>
      </c>
      <c r="AA4476" s="21" t="str">
        <f t="shared" si="522"/>
        <v>Monday</v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x14ac:dyDescent="0.25">
      <c r="A4477" s="21">
        <v>4476</v>
      </c>
      <c r="B4477" s="21" t="s">
        <v>6032</v>
      </c>
      <c r="C4477" s="30">
        <v>45975</v>
      </c>
      <c r="D4477" s="30">
        <v>45982</v>
      </c>
      <c r="E4477" s="47">
        <v>56.4</v>
      </c>
      <c r="F4477" s="47">
        <f t="shared" si="516"/>
        <v>4963.2</v>
      </c>
      <c r="G4477" s="48">
        <f t="shared" si="517"/>
        <v>9926.4</v>
      </c>
      <c r="H4477" s="21">
        <v>421002</v>
      </c>
      <c r="I4477" s="21" t="s">
        <v>4816</v>
      </c>
      <c r="J4477" s="21">
        <v>2</v>
      </c>
      <c r="K4477" s="21">
        <v>2</v>
      </c>
      <c r="L4477" s="21">
        <f t="shared" si="518"/>
        <v>0</v>
      </c>
      <c r="M4477" s="21" t="s">
        <v>6239</v>
      </c>
      <c r="N4477" s="30">
        <v>45985</v>
      </c>
      <c r="O4477" s="48">
        <v>0</v>
      </c>
      <c r="P4477" s="21" t="s">
        <v>16</v>
      </c>
      <c r="Q4477" s="21" t="s">
        <v>5960</v>
      </c>
      <c r="R4477" s="21" t="s">
        <v>6092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>
        <f t="shared" si="525"/>
        <v>45985</v>
      </c>
      <c r="Y4477" s="21">
        <f t="shared" si="520"/>
        <v>0</v>
      </c>
      <c r="Z4477" s="21" t="str">
        <f t="shared" si="521"/>
        <v>Monday</v>
      </c>
      <c r="AA4477" s="21" t="str">
        <f t="shared" si="522"/>
        <v>Monday</v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4477</v>
      </c>
      <c r="B4478" s="21" t="s">
        <v>6032</v>
      </c>
      <c r="C4478" s="30">
        <v>45975</v>
      </c>
      <c r="D4478" s="30">
        <v>45982</v>
      </c>
      <c r="E4478" s="47">
        <v>21.6</v>
      </c>
      <c r="F4478" s="47">
        <f t="shared" si="516"/>
        <v>1900.8000000000002</v>
      </c>
      <c r="G4478" s="48">
        <f t="shared" si="517"/>
        <v>1900.8000000000002</v>
      </c>
      <c r="H4478" s="21">
        <v>422201</v>
      </c>
      <c r="I4478" s="21" t="s">
        <v>6040</v>
      </c>
      <c r="J4478" s="21">
        <v>1</v>
      </c>
      <c r="K4478" s="21">
        <v>1</v>
      </c>
      <c r="L4478" s="21">
        <f t="shared" si="518"/>
        <v>0</v>
      </c>
      <c r="M4478" s="21" t="s">
        <v>6239</v>
      </c>
      <c r="N4478" s="30">
        <v>45985</v>
      </c>
      <c r="O4478" s="48">
        <v>3078</v>
      </c>
      <c r="P4478" s="21" t="s">
        <v>16</v>
      </c>
      <c r="Q4478" s="21" t="s">
        <v>5960</v>
      </c>
      <c r="R4478" s="21" t="s">
        <v>6092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>
        <f t="shared" si="525"/>
        <v>45985</v>
      </c>
      <c r="Y4478" s="21">
        <f t="shared" si="520"/>
        <v>0</v>
      </c>
      <c r="Z4478" s="21" t="str">
        <f t="shared" si="521"/>
        <v>Monday</v>
      </c>
      <c r="AA4478" s="21" t="str">
        <f t="shared" si="522"/>
        <v>Monday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4478</v>
      </c>
      <c r="B4479" s="21" t="s">
        <v>6032</v>
      </c>
      <c r="C4479" s="30">
        <v>45975</v>
      </c>
      <c r="D4479" s="30">
        <v>45982</v>
      </c>
      <c r="E4479" s="47">
        <v>126.6</v>
      </c>
      <c r="F4479" s="47">
        <f t="shared" si="516"/>
        <v>11140.8</v>
      </c>
      <c r="G4479" s="48">
        <f t="shared" si="517"/>
        <v>11140.8</v>
      </c>
      <c r="H4479" s="21">
        <v>425303</v>
      </c>
      <c r="I4479" s="21" t="s">
        <v>6041</v>
      </c>
      <c r="J4479" s="21">
        <v>1</v>
      </c>
      <c r="K4479" s="21">
        <v>1</v>
      </c>
      <c r="L4479" s="21">
        <f t="shared" si="518"/>
        <v>0</v>
      </c>
      <c r="M4479" s="21" t="s">
        <v>6239</v>
      </c>
      <c r="N4479" s="30">
        <v>45985</v>
      </c>
      <c r="O4479" s="48">
        <v>18040.5</v>
      </c>
      <c r="P4479" s="21" t="s">
        <v>16</v>
      </c>
      <c r="Q4479" s="21" t="s">
        <v>5960</v>
      </c>
      <c r="R4479" s="21" t="s">
        <v>6092</v>
      </c>
      <c r="S4479" s="3" t="s">
        <v>6081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25"/>
        <v>45985</v>
      </c>
      <c r="Y4479" s="21">
        <f t="shared" si="520"/>
        <v>0</v>
      </c>
      <c r="Z4479" s="21" t="str">
        <f t="shared" si="521"/>
        <v>Monday</v>
      </c>
      <c r="AA4479" s="21" t="str">
        <f t="shared" si="522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4479</v>
      </c>
      <c r="B4480" s="21" t="s">
        <v>6032</v>
      </c>
      <c r="C4480" s="30">
        <v>45975</v>
      </c>
      <c r="D4480" s="30">
        <v>45982</v>
      </c>
      <c r="E4480" s="47">
        <v>74.400000000000006</v>
      </c>
      <c r="F4480" s="47">
        <f t="shared" si="516"/>
        <v>6547.2000000000007</v>
      </c>
      <c r="G4480" s="48">
        <f t="shared" si="517"/>
        <v>6547.2000000000007</v>
      </c>
      <c r="H4480" s="21">
        <v>500319</v>
      </c>
      <c r="I4480" s="21" t="s">
        <v>5079</v>
      </c>
      <c r="J4480" s="21">
        <v>1</v>
      </c>
      <c r="K4480" s="21">
        <v>1</v>
      </c>
      <c r="L4480" s="21">
        <f t="shared" si="518"/>
        <v>0</v>
      </c>
      <c r="M4480" s="21" t="s">
        <v>6239</v>
      </c>
      <c r="N4480" s="30">
        <v>45985</v>
      </c>
      <c r="O4480" s="48">
        <v>10602</v>
      </c>
      <c r="P4480" s="21" t="s">
        <v>16</v>
      </c>
      <c r="Q4480" s="21" t="s">
        <v>5960</v>
      </c>
      <c r="R4480" s="21" t="s">
        <v>6092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25"/>
        <v>45985</v>
      </c>
      <c r="Y4480" s="21">
        <f t="shared" si="520"/>
        <v>0</v>
      </c>
      <c r="Z4480" s="21" t="str">
        <f t="shared" si="521"/>
        <v>Monday</v>
      </c>
      <c r="AA4480" s="21" t="str">
        <f t="shared" si="522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4480</v>
      </c>
      <c r="B4481" s="21" t="s">
        <v>6032</v>
      </c>
      <c r="C4481" s="30">
        <v>45975</v>
      </c>
      <c r="D4481" s="30">
        <v>45982</v>
      </c>
      <c r="E4481" s="47">
        <v>159</v>
      </c>
      <c r="F4481" s="47">
        <f t="shared" si="516"/>
        <v>13992</v>
      </c>
      <c r="G4481" s="48">
        <f t="shared" si="517"/>
        <v>13992</v>
      </c>
      <c r="H4481" s="21">
        <v>500817</v>
      </c>
      <c r="I4481" s="21" t="s">
        <v>6042</v>
      </c>
      <c r="J4481" s="21">
        <v>1</v>
      </c>
      <c r="K4481" s="21">
        <v>1</v>
      </c>
      <c r="L4481" s="21">
        <f t="shared" si="518"/>
        <v>0</v>
      </c>
      <c r="M4481" s="21" t="s">
        <v>6239</v>
      </c>
      <c r="N4481" s="30">
        <v>45985</v>
      </c>
      <c r="O4481" s="48">
        <v>22657.5</v>
      </c>
      <c r="P4481" s="21" t="s">
        <v>16</v>
      </c>
      <c r="Q4481" s="21" t="s">
        <v>5960</v>
      </c>
      <c r="R4481" s="21" t="s">
        <v>6092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25"/>
        <v>45985</v>
      </c>
      <c r="Y4481" s="21">
        <f t="shared" si="520"/>
        <v>0</v>
      </c>
      <c r="Z4481" s="21" t="str">
        <f t="shared" si="521"/>
        <v>Monday</v>
      </c>
      <c r="AA4481" s="21" t="str">
        <f t="shared" si="522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4481</v>
      </c>
      <c r="B4482" s="21" t="s">
        <v>6032</v>
      </c>
      <c r="C4482" s="30">
        <v>45975</v>
      </c>
      <c r="D4482" s="30">
        <v>45982</v>
      </c>
      <c r="E4482" s="47">
        <v>105.6</v>
      </c>
      <c r="F4482" s="47">
        <f t="shared" si="516"/>
        <v>9292.7999999999993</v>
      </c>
      <c r="G4482" s="48">
        <f t="shared" si="517"/>
        <v>9292.7999999999993</v>
      </c>
      <c r="H4482" s="21">
        <v>502925</v>
      </c>
      <c r="I4482" s="21" t="s">
        <v>5081</v>
      </c>
      <c r="J4482" s="21">
        <v>1</v>
      </c>
      <c r="K4482" s="21">
        <v>1</v>
      </c>
      <c r="L4482" s="21">
        <f t="shared" si="518"/>
        <v>0</v>
      </c>
      <c r="M4482" s="21" t="s">
        <v>6239</v>
      </c>
      <c r="N4482" s="30">
        <v>45985</v>
      </c>
      <c r="O4482" s="48">
        <v>15048</v>
      </c>
      <c r="P4482" s="21" t="s">
        <v>16</v>
      </c>
      <c r="Q4482" s="21" t="s">
        <v>5960</v>
      </c>
      <c r="R4482" s="21" t="s">
        <v>6092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25"/>
        <v>45985</v>
      </c>
      <c r="Y4482" s="21">
        <f t="shared" si="520"/>
        <v>0</v>
      </c>
      <c r="Z4482" s="21" t="str">
        <f t="shared" si="521"/>
        <v>Monday</v>
      </c>
      <c r="AA4482" s="21" t="str">
        <f t="shared" si="522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4482</v>
      </c>
      <c r="B4483" s="21" t="s">
        <v>6032</v>
      </c>
      <c r="C4483" s="30">
        <v>45975</v>
      </c>
      <c r="D4483" s="30">
        <v>45982</v>
      </c>
      <c r="E4483" s="47">
        <v>159</v>
      </c>
      <c r="F4483" s="47">
        <f t="shared" si="516"/>
        <v>13992</v>
      </c>
      <c r="G4483" s="48">
        <f t="shared" si="517"/>
        <v>13992</v>
      </c>
      <c r="H4483" s="21">
        <v>503818</v>
      </c>
      <c r="I4483" s="21" t="s">
        <v>4824</v>
      </c>
      <c r="J4483" s="21">
        <v>1</v>
      </c>
      <c r="K4483" s="21">
        <v>1</v>
      </c>
      <c r="L4483" s="21">
        <f t="shared" si="518"/>
        <v>0</v>
      </c>
      <c r="M4483" s="21" t="s">
        <v>6239</v>
      </c>
      <c r="N4483" s="30">
        <v>45985</v>
      </c>
      <c r="O4483" s="48">
        <v>22657.5</v>
      </c>
      <c r="P4483" s="21" t="s">
        <v>16</v>
      </c>
      <c r="Q4483" s="21" t="s">
        <v>5960</v>
      </c>
      <c r="R4483" s="21" t="s">
        <v>6092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25"/>
        <v>45985</v>
      </c>
      <c r="Y4483" s="21">
        <f t="shared" si="520"/>
        <v>0</v>
      </c>
      <c r="Z4483" s="21" t="str">
        <f t="shared" si="521"/>
        <v>Monday</v>
      </c>
      <c r="AA4483" s="21" t="str">
        <f t="shared" si="522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4483</v>
      </c>
      <c r="B4484" s="21" t="s">
        <v>6032</v>
      </c>
      <c r="C4484" s="30">
        <v>45975</v>
      </c>
      <c r="D4484" s="30">
        <v>45982</v>
      </c>
      <c r="E4484" s="47">
        <v>160.80000000000001</v>
      </c>
      <c r="F4484" s="47">
        <f t="shared" ref="F4484:F4541" si="526">IF(AB4484="DOLLAR",E4484*88,E4484)</f>
        <v>14150.400000000001</v>
      </c>
      <c r="G4484" s="48">
        <f t="shared" ref="G4484:G4541" si="527">F4484*J4484</f>
        <v>14150.400000000001</v>
      </c>
      <c r="H4484" s="21">
        <v>504109</v>
      </c>
      <c r="I4484" s="21" t="s">
        <v>6043</v>
      </c>
      <c r="J4484" s="21">
        <v>1</v>
      </c>
      <c r="K4484" s="21">
        <v>1</v>
      </c>
      <c r="L4484" s="21">
        <f t="shared" ref="L4484:L4547" si="528">J4484-K4484</f>
        <v>0</v>
      </c>
      <c r="M4484" s="21" t="s">
        <v>6239</v>
      </c>
      <c r="N4484" s="30">
        <v>45985</v>
      </c>
      <c r="O4484" s="48">
        <v>22914</v>
      </c>
      <c r="P4484" s="21" t="s">
        <v>16</v>
      </c>
      <c r="Q4484" s="21" t="s">
        <v>5960</v>
      </c>
      <c r="R4484" s="21" t="s">
        <v>6092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25"/>
        <v>45985</v>
      </c>
      <c r="Y4484" s="21">
        <f t="shared" ref="Y4484:Y4541" si="529">IF(X4484="", "", X4484-N4484)</f>
        <v>0</v>
      </c>
      <c r="Z4484" s="21" t="str">
        <f t="shared" ref="Z4484:Z4541" si="530">IF(N4484="", "", TEXT(N4484, "dddd"))</f>
        <v>Monday</v>
      </c>
      <c r="AA4484" s="21" t="str">
        <f t="shared" ref="AA4484:AA4541" si="531">IF(X4484="", "", TEXT(X4484, "dddd"))</f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4484</v>
      </c>
      <c r="B4485" s="21" t="s">
        <v>6032</v>
      </c>
      <c r="C4485" s="30">
        <v>45975</v>
      </c>
      <c r="D4485" s="30">
        <v>45982</v>
      </c>
      <c r="E4485" s="47">
        <v>201</v>
      </c>
      <c r="F4485" s="47">
        <f t="shared" si="526"/>
        <v>17688</v>
      </c>
      <c r="G4485" s="48">
        <f t="shared" si="527"/>
        <v>17688</v>
      </c>
      <c r="H4485" s="21">
        <v>505034</v>
      </c>
      <c r="I4485" s="21" t="s">
        <v>5200</v>
      </c>
      <c r="J4485" s="21">
        <v>1</v>
      </c>
      <c r="K4485" s="21">
        <v>1</v>
      </c>
      <c r="L4485" s="21">
        <f t="shared" si="528"/>
        <v>0</v>
      </c>
      <c r="M4485" s="21" t="s">
        <v>6239</v>
      </c>
      <c r="N4485" s="30">
        <v>45985</v>
      </c>
      <c r="O4485" s="48">
        <v>28642.5</v>
      </c>
      <c r="P4485" s="21" t="s">
        <v>16</v>
      </c>
      <c r="Q4485" s="21" t="s">
        <v>5960</v>
      </c>
      <c r="R4485" s="21" t="s">
        <v>6092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25"/>
        <v>45985</v>
      </c>
      <c r="Y4485" s="21">
        <f t="shared" si="529"/>
        <v>0</v>
      </c>
      <c r="Z4485" s="21" t="str">
        <f t="shared" si="530"/>
        <v>Monday</v>
      </c>
      <c r="AA4485" s="21" t="str">
        <f t="shared" si="531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4485</v>
      </c>
      <c r="B4486" s="21" t="s">
        <v>6032</v>
      </c>
      <c r="C4486" s="30">
        <v>45975</v>
      </c>
      <c r="D4486" s="30">
        <v>45982</v>
      </c>
      <c r="E4486" s="47">
        <v>66</v>
      </c>
      <c r="F4486" s="47">
        <f t="shared" si="526"/>
        <v>5808</v>
      </c>
      <c r="G4486" s="48">
        <f t="shared" si="527"/>
        <v>5808</v>
      </c>
      <c r="H4486" s="21">
        <v>505808</v>
      </c>
      <c r="I4486" s="21" t="s">
        <v>4825</v>
      </c>
      <c r="J4486" s="21">
        <v>1</v>
      </c>
      <c r="K4486" s="21">
        <v>1</v>
      </c>
      <c r="L4486" s="21">
        <f t="shared" si="528"/>
        <v>0</v>
      </c>
      <c r="M4486" s="21" t="s">
        <v>6239</v>
      </c>
      <c r="N4486" s="30">
        <v>45985</v>
      </c>
      <c r="O4486" s="48">
        <v>9405</v>
      </c>
      <c r="P4486" s="21" t="s">
        <v>16</v>
      </c>
      <c r="Q4486" s="21" t="s">
        <v>5960</v>
      </c>
      <c r="R4486" s="21" t="s">
        <v>6092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25"/>
        <v>45985</v>
      </c>
      <c r="Y4486" s="21">
        <f t="shared" si="529"/>
        <v>0</v>
      </c>
      <c r="Z4486" s="21" t="str">
        <f t="shared" si="530"/>
        <v>Monday</v>
      </c>
      <c r="AA4486" s="21" t="str">
        <f t="shared" si="531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4486</v>
      </c>
      <c r="B4487" s="21" t="s">
        <v>6032</v>
      </c>
      <c r="C4487" s="30">
        <v>45975</v>
      </c>
      <c r="D4487" s="30">
        <v>45982</v>
      </c>
      <c r="E4487" s="47">
        <v>194.4</v>
      </c>
      <c r="F4487" s="47">
        <f t="shared" si="526"/>
        <v>17107.2</v>
      </c>
      <c r="G4487" s="48">
        <f t="shared" si="527"/>
        <v>17107.2</v>
      </c>
      <c r="H4487" s="21">
        <v>505846</v>
      </c>
      <c r="I4487" s="21" t="s">
        <v>4825</v>
      </c>
      <c r="J4487" s="21">
        <v>1</v>
      </c>
      <c r="K4487" s="21">
        <v>1</v>
      </c>
      <c r="L4487" s="21">
        <f t="shared" si="528"/>
        <v>0</v>
      </c>
      <c r="M4487" s="21" t="s">
        <v>6239</v>
      </c>
      <c r="N4487" s="30">
        <v>45985</v>
      </c>
      <c r="O4487" s="48">
        <v>27702</v>
      </c>
      <c r="P4487" s="21" t="s">
        <v>16</v>
      </c>
      <c r="Q4487" s="21" t="s">
        <v>5960</v>
      </c>
      <c r="R4487" s="21" t="s">
        <v>6092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25"/>
        <v>45985</v>
      </c>
      <c r="Y4487" s="21">
        <f t="shared" si="529"/>
        <v>0</v>
      </c>
      <c r="Z4487" s="21" t="str">
        <f t="shared" si="530"/>
        <v>Monday</v>
      </c>
      <c r="AA4487" s="21" t="str">
        <f t="shared" si="531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4487</v>
      </c>
      <c r="B4488" s="21" t="s">
        <v>6032</v>
      </c>
      <c r="C4488" s="30">
        <v>45975</v>
      </c>
      <c r="D4488" s="30">
        <v>45982</v>
      </c>
      <c r="E4488" s="47">
        <v>193.8</v>
      </c>
      <c r="F4488" s="47">
        <f t="shared" si="526"/>
        <v>17054.400000000001</v>
      </c>
      <c r="G4488" s="48">
        <f t="shared" si="527"/>
        <v>17054.400000000001</v>
      </c>
      <c r="H4488" s="21">
        <v>506322</v>
      </c>
      <c r="I4488" s="21" t="s">
        <v>4826</v>
      </c>
      <c r="J4488" s="21">
        <v>1</v>
      </c>
      <c r="K4488" s="21">
        <v>1</v>
      </c>
      <c r="L4488" s="21">
        <f t="shared" si="528"/>
        <v>0</v>
      </c>
      <c r="M4488" s="21" t="s">
        <v>6239</v>
      </c>
      <c r="N4488" s="30">
        <v>45985</v>
      </c>
      <c r="O4488" s="48">
        <v>27616.5</v>
      </c>
      <c r="P4488" s="21" t="s">
        <v>16</v>
      </c>
      <c r="Q4488" s="21" t="s">
        <v>5960</v>
      </c>
      <c r="R4488" s="21" t="s">
        <v>6092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25"/>
        <v>45985</v>
      </c>
      <c r="Y4488" s="21">
        <f t="shared" si="529"/>
        <v>0</v>
      </c>
      <c r="Z4488" s="21" t="str">
        <f t="shared" si="530"/>
        <v>Monday</v>
      </c>
      <c r="AA4488" s="21" t="str">
        <f t="shared" si="531"/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4488</v>
      </c>
      <c r="B4489" s="21" t="s">
        <v>6032</v>
      </c>
      <c r="C4489" s="30">
        <v>45975</v>
      </c>
      <c r="D4489" s="30">
        <v>45982</v>
      </c>
      <c r="E4489" s="47">
        <v>191.1</v>
      </c>
      <c r="F4489" s="47">
        <f t="shared" si="526"/>
        <v>16816.8</v>
      </c>
      <c r="G4489" s="48">
        <f t="shared" si="527"/>
        <v>16816.8</v>
      </c>
      <c r="H4489" s="21">
        <v>506333</v>
      </c>
      <c r="I4489" s="21" t="s">
        <v>4826</v>
      </c>
      <c r="J4489" s="21">
        <v>1</v>
      </c>
      <c r="K4489" s="21">
        <v>1</v>
      </c>
      <c r="L4489" s="21">
        <f t="shared" si="528"/>
        <v>0</v>
      </c>
      <c r="M4489" s="21" t="s">
        <v>6239</v>
      </c>
      <c r="N4489" s="30">
        <v>45985</v>
      </c>
      <c r="O4489" s="48">
        <v>23341.5</v>
      </c>
      <c r="P4489" s="21" t="s">
        <v>16</v>
      </c>
      <c r="Q4489" s="21" t="s">
        <v>5960</v>
      </c>
      <c r="R4489" s="21" t="s">
        <v>6092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25"/>
        <v>45985</v>
      </c>
      <c r="Y4489" s="21">
        <f t="shared" si="529"/>
        <v>0</v>
      </c>
      <c r="Z4489" s="21" t="str">
        <f t="shared" si="530"/>
        <v>Monday</v>
      </c>
      <c r="AA4489" s="21" t="str">
        <f t="shared" si="531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4489</v>
      </c>
      <c r="B4490" s="21" t="s">
        <v>6032</v>
      </c>
      <c r="C4490" s="30">
        <v>45975</v>
      </c>
      <c r="D4490" s="30">
        <v>45982</v>
      </c>
      <c r="E4490" s="47">
        <v>211.2</v>
      </c>
      <c r="F4490" s="47">
        <f t="shared" si="526"/>
        <v>18585.599999999999</v>
      </c>
      <c r="G4490" s="48">
        <f t="shared" si="527"/>
        <v>18585.599999999999</v>
      </c>
      <c r="H4490" s="21">
        <v>506812</v>
      </c>
      <c r="I4490" s="21" t="s">
        <v>5550</v>
      </c>
      <c r="J4490" s="21">
        <v>1</v>
      </c>
      <c r="K4490" s="21">
        <v>1</v>
      </c>
      <c r="L4490" s="21">
        <f t="shared" si="528"/>
        <v>0</v>
      </c>
      <c r="M4490" s="21" t="s">
        <v>6239</v>
      </c>
      <c r="N4490" s="30">
        <v>45985</v>
      </c>
      <c r="O4490" s="48">
        <v>30096</v>
      </c>
      <c r="P4490" s="21" t="s">
        <v>16</v>
      </c>
      <c r="Q4490" s="21" t="s">
        <v>5960</v>
      </c>
      <c r="R4490" s="21" t="s">
        <v>6092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25"/>
        <v>45985</v>
      </c>
      <c r="Y4490" s="21">
        <f t="shared" si="529"/>
        <v>0</v>
      </c>
      <c r="Z4490" s="21" t="str">
        <f t="shared" si="530"/>
        <v>Monday</v>
      </c>
      <c r="AA4490" s="21" t="str">
        <f t="shared" si="531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4490</v>
      </c>
      <c r="B4491" s="21" t="s">
        <v>6032</v>
      </c>
      <c r="C4491" s="30">
        <v>45975</v>
      </c>
      <c r="D4491" s="30">
        <v>45982</v>
      </c>
      <c r="E4491" s="47">
        <v>177.6</v>
      </c>
      <c r="F4491" s="47">
        <f t="shared" si="526"/>
        <v>15628.8</v>
      </c>
      <c r="G4491" s="48">
        <f t="shared" si="527"/>
        <v>15628.8</v>
      </c>
      <c r="H4491" s="21">
        <v>506916</v>
      </c>
      <c r="I4491" s="21" t="s">
        <v>5551</v>
      </c>
      <c r="J4491" s="21">
        <v>1</v>
      </c>
      <c r="K4491" s="21">
        <v>1</v>
      </c>
      <c r="L4491" s="21">
        <f t="shared" si="528"/>
        <v>0</v>
      </c>
      <c r="M4491" s="21" t="s">
        <v>6239</v>
      </c>
      <c r="N4491" s="30">
        <v>45985</v>
      </c>
      <c r="O4491" s="48">
        <v>25308</v>
      </c>
      <c r="P4491" s="21" t="s">
        <v>16</v>
      </c>
      <c r="Q4491" s="21" t="s">
        <v>5960</v>
      </c>
      <c r="R4491" s="21" t="s">
        <v>6092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25"/>
        <v>45985</v>
      </c>
      <c r="Y4491" s="21">
        <f t="shared" si="529"/>
        <v>0</v>
      </c>
      <c r="Z4491" s="21" t="str">
        <f t="shared" si="530"/>
        <v>Monday</v>
      </c>
      <c r="AA4491" s="21" t="str">
        <f t="shared" si="531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4491</v>
      </c>
      <c r="B4492" s="21" t="s">
        <v>6032</v>
      </c>
      <c r="C4492" s="30">
        <v>45975</v>
      </c>
      <c r="D4492" s="30">
        <v>45982</v>
      </c>
      <c r="E4492" s="47">
        <v>217.2</v>
      </c>
      <c r="F4492" s="47">
        <f t="shared" si="526"/>
        <v>19113.599999999999</v>
      </c>
      <c r="G4492" s="48">
        <f t="shared" si="527"/>
        <v>19113.599999999999</v>
      </c>
      <c r="H4492" s="21">
        <v>512334</v>
      </c>
      <c r="I4492" s="21" t="s">
        <v>5554</v>
      </c>
      <c r="J4492" s="21">
        <v>1</v>
      </c>
      <c r="K4492" s="21">
        <v>1</v>
      </c>
      <c r="L4492" s="21">
        <f t="shared" si="528"/>
        <v>0</v>
      </c>
      <c r="M4492" s="21" t="s">
        <v>6239</v>
      </c>
      <c r="N4492" s="30">
        <v>45985</v>
      </c>
      <c r="O4492" s="48">
        <v>30951</v>
      </c>
      <c r="P4492" s="21" t="s">
        <v>16</v>
      </c>
      <c r="Q4492" s="21" t="s">
        <v>5960</v>
      </c>
      <c r="R4492" s="21" t="s">
        <v>6092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25"/>
        <v>45985</v>
      </c>
      <c r="Y4492" s="21">
        <f t="shared" si="529"/>
        <v>0</v>
      </c>
      <c r="Z4492" s="21" t="str">
        <f t="shared" si="530"/>
        <v>Monday</v>
      </c>
      <c r="AA4492" s="21" t="str">
        <f t="shared" si="531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x14ac:dyDescent="0.25">
      <c r="A4493" s="21">
        <v>4492</v>
      </c>
      <c r="B4493" s="21" t="s">
        <v>6032</v>
      </c>
      <c r="C4493" s="30">
        <v>45975</v>
      </c>
      <c r="D4493" s="30">
        <v>45982</v>
      </c>
      <c r="E4493" s="47">
        <v>126.6</v>
      </c>
      <c r="F4493" s="47">
        <f t="shared" si="526"/>
        <v>11140.8</v>
      </c>
      <c r="G4493" s="48">
        <f t="shared" si="527"/>
        <v>11140.8</v>
      </c>
      <c r="H4493" s="21">
        <v>516411</v>
      </c>
      <c r="I4493" s="21" t="s">
        <v>6044</v>
      </c>
      <c r="J4493" s="21">
        <v>1</v>
      </c>
      <c r="K4493" s="21">
        <v>1</v>
      </c>
      <c r="L4493" s="21">
        <f t="shared" si="528"/>
        <v>0</v>
      </c>
      <c r="M4493" s="21" t="s">
        <v>6239</v>
      </c>
      <c r="N4493" s="30">
        <v>45985</v>
      </c>
      <c r="O4493" s="48">
        <v>18040.5</v>
      </c>
      <c r="P4493" s="21" t="s">
        <v>16</v>
      </c>
      <c r="Q4493" s="21" t="s">
        <v>5960</v>
      </c>
      <c r="R4493" s="21" t="s">
        <v>6092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25"/>
        <v>45985</v>
      </c>
      <c r="Y4493" s="21">
        <f t="shared" si="529"/>
        <v>0</v>
      </c>
      <c r="Z4493" s="21" t="str">
        <f t="shared" si="530"/>
        <v>Monday</v>
      </c>
      <c r="AA4493" s="21" t="str">
        <f t="shared" si="531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x14ac:dyDescent="0.25">
      <c r="A4494" s="21">
        <v>4493</v>
      </c>
      <c r="B4494" s="21" t="s">
        <v>6032</v>
      </c>
      <c r="C4494" s="30">
        <v>45975</v>
      </c>
      <c r="D4494" s="30">
        <v>45982</v>
      </c>
      <c r="E4494" s="47">
        <v>222</v>
      </c>
      <c r="F4494" s="47">
        <f t="shared" si="526"/>
        <v>19536</v>
      </c>
      <c r="G4494" s="48">
        <f t="shared" si="527"/>
        <v>19536</v>
      </c>
      <c r="H4494" s="21">
        <v>637324</v>
      </c>
      <c r="I4494" s="21" t="s">
        <v>5858</v>
      </c>
      <c r="J4494" s="21">
        <v>1</v>
      </c>
      <c r="K4494" s="21">
        <v>1</v>
      </c>
      <c r="L4494" s="21">
        <f t="shared" si="528"/>
        <v>0</v>
      </c>
      <c r="M4494" s="21" t="s">
        <v>6221</v>
      </c>
      <c r="N4494" s="30">
        <v>45983</v>
      </c>
      <c r="O4494" s="48">
        <v>40145</v>
      </c>
      <c r="P4494" s="21" t="s">
        <v>630</v>
      </c>
      <c r="Q4494" s="60">
        <v>58158455224</v>
      </c>
      <c r="R4494" s="21" t="s">
        <v>6108</v>
      </c>
      <c r="S4494" s="3">
        <v>4</v>
      </c>
      <c r="T4494" s="37"/>
      <c r="U4494" s="21" t="s">
        <v>18</v>
      </c>
      <c r="V4494" s="21" t="str">
        <f>VLOOKUP(P4494,'Customer List'!B:C,2,)</f>
        <v>Telangana</v>
      </c>
      <c r="W4494" s="38"/>
      <c r="X4494" s="30">
        <v>45985</v>
      </c>
      <c r="Y4494" s="21">
        <f t="shared" si="529"/>
        <v>2</v>
      </c>
      <c r="Z4494" s="21" t="str">
        <f t="shared" si="530"/>
        <v>Saturday</v>
      </c>
      <c r="AA4494" s="21" t="str">
        <f t="shared" si="531"/>
        <v>Monday</v>
      </c>
      <c r="AB4494" s="21" t="str">
        <f>VLOOKUP(U4494,'Currency Sheet'!A:C,3,)</f>
        <v>DOLLAR</v>
      </c>
      <c r="AC4494" s="42" t="str">
        <f>VLOOKUP(P4494,'Customer List'!B:D,3,)</f>
        <v>OutStation</v>
      </c>
    </row>
    <row r="4495" spans="1:29" x14ac:dyDescent="0.25">
      <c r="A4495" s="21">
        <v>4494</v>
      </c>
      <c r="B4495" s="21" t="s">
        <v>6032</v>
      </c>
      <c r="C4495" s="30">
        <v>45975</v>
      </c>
      <c r="D4495" s="30">
        <v>45982</v>
      </c>
      <c r="E4495" s="47">
        <v>266.39999999999998</v>
      </c>
      <c r="F4495" s="47">
        <f t="shared" si="526"/>
        <v>23443.199999999997</v>
      </c>
      <c r="G4495" s="48">
        <f t="shared" si="527"/>
        <v>23443.199999999997</v>
      </c>
      <c r="H4495" s="21">
        <v>640941</v>
      </c>
      <c r="I4495" s="21" t="s">
        <v>5205</v>
      </c>
      <c r="J4495" s="21">
        <v>1</v>
      </c>
      <c r="K4495" s="21">
        <v>1</v>
      </c>
      <c r="L4495" s="21">
        <f t="shared" si="528"/>
        <v>0</v>
      </c>
      <c r="M4495" s="21" t="s">
        <v>6239</v>
      </c>
      <c r="N4495" s="30">
        <v>45985</v>
      </c>
      <c r="O4495" s="48">
        <v>37962</v>
      </c>
      <c r="P4495" s="21" t="s">
        <v>16</v>
      </c>
      <c r="Q4495" s="21" t="s">
        <v>5960</v>
      </c>
      <c r="R4495" s="21" t="s">
        <v>6092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ref="X4495:X4496" si="532">IF(OR(R4495 = "PRIYANKA MADAM", R4495 = "DEEPAK", R4495 = "PORTER"),N4495,"")</f>
        <v>45985</v>
      </c>
      <c r="Y4495" s="21">
        <f t="shared" si="529"/>
        <v>0</v>
      </c>
      <c r="Z4495" s="21" t="str">
        <f t="shared" si="530"/>
        <v>Monday</v>
      </c>
      <c r="AA4495" s="21" t="str">
        <f t="shared" si="531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x14ac:dyDescent="0.25">
      <c r="A4496" s="21">
        <v>4495</v>
      </c>
      <c r="B4496" s="21" t="s">
        <v>6032</v>
      </c>
      <c r="C4496" s="30">
        <v>45975</v>
      </c>
      <c r="D4496" s="30">
        <v>45982</v>
      </c>
      <c r="E4496" s="47">
        <v>1056.5999999999999</v>
      </c>
      <c r="F4496" s="47">
        <f t="shared" si="526"/>
        <v>92980.799999999988</v>
      </c>
      <c r="G4496" s="48">
        <f t="shared" si="527"/>
        <v>92980.799999999988</v>
      </c>
      <c r="H4496" s="21">
        <v>740150</v>
      </c>
      <c r="I4496" s="21" t="s">
        <v>6045</v>
      </c>
      <c r="J4496" s="21">
        <v>1</v>
      </c>
      <c r="K4496" s="21">
        <v>1</v>
      </c>
      <c r="L4496" s="21">
        <f t="shared" si="528"/>
        <v>0</v>
      </c>
      <c r="M4496" s="21" t="s">
        <v>6239</v>
      </c>
      <c r="N4496" s="30">
        <v>45985</v>
      </c>
      <c r="O4496" s="48">
        <v>150565.5</v>
      </c>
      <c r="P4496" s="21" t="s">
        <v>16</v>
      </c>
      <c r="Q4496" s="21" t="s">
        <v>5960</v>
      </c>
      <c r="R4496" s="21" t="s">
        <v>6092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32"/>
        <v>45985</v>
      </c>
      <c r="Y4496" s="21">
        <f t="shared" si="529"/>
        <v>0</v>
      </c>
      <c r="Z4496" s="21" t="str">
        <f t="shared" si="530"/>
        <v>Monday</v>
      </c>
      <c r="AA4496" s="21" t="str">
        <f t="shared" si="531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x14ac:dyDescent="0.25">
      <c r="A4497" s="21">
        <v>4496</v>
      </c>
      <c r="B4497" s="21" t="s">
        <v>6032</v>
      </c>
      <c r="C4497" s="30">
        <v>45975</v>
      </c>
      <c r="D4497" s="30">
        <v>45982</v>
      </c>
      <c r="E4497" s="47">
        <v>4.2</v>
      </c>
      <c r="F4497" s="47">
        <f t="shared" si="526"/>
        <v>369.6</v>
      </c>
      <c r="G4497" s="48">
        <f t="shared" si="527"/>
        <v>5544</v>
      </c>
      <c r="H4497" s="21">
        <v>740379</v>
      </c>
      <c r="I4497" s="21" t="s">
        <v>243</v>
      </c>
      <c r="J4497" s="21">
        <v>15</v>
      </c>
      <c r="K4497" s="21">
        <v>15</v>
      </c>
      <c r="L4497" s="21">
        <f t="shared" si="528"/>
        <v>0</v>
      </c>
      <c r="M4497" s="21" t="s">
        <v>6194</v>
      </c>
      <c r="N4497" s="30">
        <v>45983</v>
      </c>
      <c r="O4497" s="48">
        <v>9765</v>
      </c>
      <c r="P4497" s="21" t="s">
        <v>2046</v>
      </c>
      <c r="Q4497" s="60">
        <v>58158457711</v>
      </c>
      <c r="R4497" s="21" t="s">
        <v>6108</v>
      </c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>
        <v>45985</v>
      </c>
      <c r="Y4497" s="21">
        <f t="shared" si="529"/>
        <v>2</v>
      </c>
      <c r="Z4497" s="21" t="str">
        <f t="shared" si="530"/>
        <v>Saturday</v>
      </c>
      <c r="AA4497" s="21" t="str">
        <f t="shared" si="531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x14ac:dyDescent="0.25">
      <c r="A4498" s="21">
        <v>4497</v>
      </c>
      <c r="B4498" s="21" t="s">
        <v>6032</v>
      </c>
      <c r="C4498" s="30">
        <v>45975</v>
      </c>
      <c r="D4498" s="30">
        <v>45982</v>
      </c>
      <c r="E4498" s="47">
        <v>1056.6000000000001</v>
      </c>
      <c r="F4498" s="47">
        <f t="shared" si="526"/>
        <v>92980.800000000017</v>
      </c>
      <c r="G4498" s="48">
        <f t="shared" si="527"/>
        <v>92980.800000000017</v>
      </c>
      <c r="H4498" s="21">
        <v>740809</v>
      </c>
      <c r="I4498" s="21" t="s">
        <v>4834</v>
      </c>
      <c r="J4498" s="21">
        <v>1</v>
      </c>
      <c r="K4498" s="21">
        <v>1</v>
      </c>
      <c r="L4498" s="21">
        <f t="shared" si="528"/>
        <v>0</v>
      </c>
      <c r="M4498" s="21" t="s">
        <v>6239</v>
      </c>
      <c r="N4498" s="30">
        <v>45985</v>
      </c>
      <c r="O4498" s="48">
        <v>150565.5</v>
      </c>
      <c r="P4498" s="21" t="s">
        <v>16</v>
      </c>
      <c r="Q4498" s="21" t="s">
        <v>5960</v>
      </c>
      <c r="R4498" s="21" t="s">
        <v>6092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>
        <f t="shared" ref="X4498" si="533">IF(OR(R4498 = "PRIYANKA MADAM", R4498 = "DEEPAK", R4498 = "PORTER"),N4498,"")</f>
        <v>45985</v>
      </c>
      <c r="Y4498" s="21">
        <f t="shared" si="529"/>
        <v>0</v>
      </c>
      <c r="Z4498" s="21" t="str">
        <f t="shared" si="530"/>
        <v>Monday</v>
      </c>
      <c r="AA4498" s="21" t="str">
        <f t="shared" si="531"/>
        <v>Monday</v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x14ac:dyDescent="0.25">
      <c r="A4499" s="21">
        <v>4498</v>
      </c>
      <c r="B4499" s="21" t="s">
        <v>6032</v>
      </c>
      <c r="C4499" s="30">
        <v>45975</v>
      </c>
      <c r="D4499" s="30">
        <v>45982</v>
      </c>
      <c r="E4499" s="47">
        <v>1056.6000000000001</v>
      </c>
      <c r="F4499" s="47">
        <f t="shared" si="526"/>
        <v>92980.800000000017</v>
      </c>
      <c r="G4499" s="48">
        <f t="shared" si="527"/>
        <v>185961.60000000003</v>
      </c>
      <c r="H4499" s="21">
        <v>740809</v>
      </c>
      <c r="I4499" s="21" t="s">
        <v>4834</v>
      </c>
      <c r="J4499" s="21">
        <v>2</v>
      </c>
      <c r="K4499" s="21">
        <v>2</v>
      </c>
      <c r="L4499" s="21">
        <f t="shared" si="528"/>
        <v>0</v>
      </c>
      <c r="M4499" s="21" t="s">
        <v>6201</v>
      </c>
      <c r="N4499" s="30">
        <v>45983</v>
      </c>
      <c r="O4499" s="48">
        <v>410137</v>
      </c>
      <c r="P4499" s="21" t="s">
        <v>6002</v>
      </c>
      <c r="Q4499" s="60">
        <v>58158456893</v>
      </c>
      <c r="R4499" s="21" t="s">
        <v>6108</v>
      </c>
      <c r="S4499" s="3">
        <v>4</v>
      </c>
      <c r="T4499" s="37"/>
      <c r="U4499" s="21" t="s">
        <v>18</v>
      </c>
      <c r="V4499" s="21" t="str">
        <f>VLOOKUP(P4499,'Customer List'!B:C,2,)</f>
        <v>PUNE</v>
      </c>
      <c r="W4499" s="38"/>
      <c r="X4499" s="30">
        <v>45985</v>
      </c>
      <c r="Y4499" s="21">
        <f t="shared" si="529"/>
        <v>2</v>
      </c>
      <c r="Z4499" s="21" t="str">
        <f t="shared" si="530"/>
        <v>Saturday</v>
      </c>
      <c r="AA4499" s="21" t="str">
        <f t="shared" si="531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x14ac:dyDescent="0.25">
      <c r="A4500" s="21">
        <v>4499</v>
      </c>
      <c r="B4500" s="21" t="s">
        <v>6032</v>
      </c>
      <c r="C4500" s="30">
        <v>45975</v>
      </c>
      <c r="D4500" s="30">
        <v>45982</v>
      </c>
      <c r="E4500" s="47">
        <v>1056.5999999999999</v>
      </c>
      <c r="F4500" s="47">
        <f t="shared" si="526"/>
        <v>92980.799999999988</v>
      </c>
      <c r="G4500" s="48">
        <f t="shared" si="527"/>
        <v>92980.799999999988</v>
      </c>
      <c r="H4500" s="21">
        <v>740930</v>
      </c>
      <c r="I4500" s="21" t="s">
        <v>5558</v>
      </c>
      <c r="J4500" s="21">
        <v>1</v>
      </c>
      <c r="K4500" s="21">
        <v>1</v>
      </c>
      <c r="L4500" s="21">
        <f t="shared" si="528"/>
        <v>0</v>
      </c>
      <c r="M4500" s="21" t="s">
        <v>6202</v>
      </c>
      <c r="N4500" s="30">
        <v>45983</v>
      </c>
      <c r="O4500" s="48">
        <v>177068.5</v>
      </c>
      <c r="P4500" s="21" t="s">
        <v>6002</v>
      </c>
      <c r="Q4500" s="60">
        <v>58158456893</v>
      </c>
      <c r="R4500" s="21" t="s">
        <v>6108</v>
      </c>
      <c r="S4500" s="3">
        <v>4</v>
      </c>
      <c r="T4500" s="37"/>
      <c r="U4500" s="21" t="s">
        <v>18</v>
      </c>
      <c r="V4500" s="21" t="str">
        <f>VLOOKUP(P4500,'Customer List'!B:C,2,)</f>
        <v>PUNE</v>
      </c>
      <c r="W4500" s="38"/>
      <c r="X4500" s="30">
        <v>45985</v>
      </c>
      <c r="Y4500" s="21">
        <f t="shared" si="529"/>
        <v>2</v>
      </c>
      <c r="Z4500" s="21" t="str">
        <f t="shared" si="530"/>
        <v>Saturday</v>
      </c>
      <c r="AA4500" s="21" t="str">
        <f t="shared" si="531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x14ac:dyDescent="0.25">
      <c r="A4501" s="21">
        <v>4500</v>
      </c>
      <c r="B4501" s="21" t="s">
        <v>6032</v>
      </c>
      <c r="C4501" s="30">
        <v>45975</v>
      </c>
      <c r="D4501" s="30">
        <v>45982</v>
      </c>
      <c r="E4501" s="47">
        <v>176.4</v>
      </c>
      <c r="F4501" s="47">
        <f t="shared" si="526"/>
        <v>15523.2</v>
      </c>
      <c r="G4501" s="48">
        <f t="shared" si="527"/>
        <v>232848</v>
      </c>
      <c r="H4501" s="21">
        <v>741094</v>
      </c>
      <c r="I4501" s="21" t="s">
        <v>5127</v>
      </c>
      <c r="J4501" s="21">
        <v>15</v>
      </c>
      <c r="K4501" s="21">
        <v>15</v>
      </c>
      <c r="L4501" s="21">
        <f t="shared" si="528"/>
        <v>0</v>
      </c>
      <c r="M4501" s="21" t="s">
        <v>6194</v>
      </c>
      <c r="N4501" s="30">
        <v>45983</v>
      </c>
      <c r="O4501" s="48">
        <v>410130</v>
      </c>
      <c r="P4501" s="21" t="s">
        <v>2046</v>
      </c>
      <c r="Q4501" s="60">
        <v>58158457711</v>
      </c>
      <c r="R4501" s="21" t="s">
        <v>6108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529"/>
        <v>2</v>
      </c>
      <c r="Z4501" s="21" t="str">
        <f t="shared" si="530"/>
        <v>Saturday</v>
      </c>
      <c r="AA4501" s="21" t="str">
        <f t="shared" si="531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x14ac:dyDescent="0.25">
      <c r="A4502" s="21">
        <v>4501</v>
      </c>
      <c r="B4502" s="21" t="s">
        <v>6032</v>
      </c>
      <c r="C4502" s="30">
        <v>45975</v>
      </c>
      <c r="D4502" s="30">
        <v>45982</v>
      </c>
      <c r="E4502" s="47">
        <v>35.4</v>
      </c>
      <c r="F4502" s="47">
        <f t="shared" si="526"/>
        <v>3115.2</v>
      </c>
      <c r="G4502" s="48">
        <f t="shared" si="527"/>
        <v>46728</v>
      </c>
      <c r="H4502" s="21">
        <v>741095</v>
      </c>
      <c r="I4502" s="21" t="s">
        <v>5126</v>
      </c>
      <c r="J4502" s="21">
        <v>15</v>
      </c>
      <c r="K4502" s="21">
        <v>15</v>
      </c>
      <c r="L4502" s="21">
        <f t="shared" si="528"/>
        <v>0</v>
      </c>
      <c r="M4502" s="21" t="s">
        <v>6194</v>
      </c>
      <c r="N4502" s="30">
        <v>45983</v>
      </c>
      <c r="O4502" s="48">
        <v>82305</v>
      </c>
      <c r="P4502" s="21" t="s">
        <v>2046</v>
      </c>
      <c r="Q4502" s="60">
        <v>58158457711</v>
      </c>
      <c r="R4502" s="21" t="s">
        <v>6108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529"/>
        <v>2</v>
      </c>
      <c r="Z4502" s="21" t="str">
        <f t="shared" si="530"/>
        <v>Saturday</v>
      </c>
      <c r="AA4502" s="21" t="str">
        <f t="shared" si="531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x14ac:dyDescent="0.25">
      <c r="A4503" s="21">
        <v>4502</v>
      </c>
      <c r="B4503" s="21" t="s">
        <v>6032</v>
      </c>
      <c r="C4503" s="30">
        <v>45975</v>
      </c>
      <c r="D4503" s="30">
        <v>45982</v>
      </c>
      <c r="E4503" s="47">
        <v>70.8</v>
      </c>
      <c r="F4503" s="47">
        <f t="shared" si="526"/>
        <v>6230.4</v>
      </c>
      <c r="G4503" s="48">
        <f t="shared" si="527"/>
        <v>93456</v>
      </c>
      <c r="H4503" s="21">
        <v>741101</v>
      </c>
      <c r="I4503" s="21" t="s">
        <v>5122</v>
      </c>
      <c r="J4503" s="21">
        <v>15</v>
      </c>
      <c r="K4503" s="21">
        <v>15</v>
      </c>
      <c r="L4503" s="21">
        <f t="shared" si="528"/>
        <v>0</v>
      </c>
      <c r="M4503" s="21" t="s">
        <v>6194</v>
      </c>
      <c r="N4503" s="30">
        <v>45983</v>
      </c>
      <c r="O4503" s="48">
        <v>164610</v>
      </c>
      <c r="P4503" s="21" t="s">
        <v>2046</v>
      </c>
      <c r="Q4503" s="60">
        <v>58158457711</v>
      </c>
      <c r="R4503" s="21" t="s">
        <v>6108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529"/>
        <v>2</v>
      </c>
      <c r="Z4503" s="21" t="str">
        <f t="shared" si="530"/>
        <v>Saturday</v>
      </c>
      <c r="AA4503" s="21" t="str">
        <f t="shared" si="531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x14ac:dyDescent="0.25">
      <c r="A4504" s="21">
        <v>4503</v>
      </c>
      <c r="B4504" s="21" t="s">
        <v>6032</v>
      </c>
      <c r="C4504" s="30">
        <v>45975</v>
      </c>
      <c r="D4504" s="30">
        <v>45982</v>
      </c>
      <c r="E4504" s="47">
        <v>70.8</v>
      </c>
      <c r="F4504" s="47">
        <f t="shared" si="526"/>
        <v>6230.4</v>
      </c>
      <c r="G4504" s="48">
        <f t="shared" si="527"/>
        <v>93456</v>
      </c>
      <c r="H4504" s="21">
        <v>741105</v>
      </c>
      <c r="I4504" s="21" t="s">
        <v>5123</v>
      </c>
      <c r="J4504" s="21">
        <v>15</v>
      </c>
      <c r="K4504" s="21">
        <v>15</v>
      </c>
      <c r="L4504" s="21">
        <f t="shared" si="528"/>
        <v>0</v>
      </c>
      <c r="M4504" s="21" t="s">
        <v>6194</v>
      </c>
      <c r="N4504" s="30">
        <v>45983</v>
      </c>
      <c r="O4504" s="48">
        <v>164610</v>
      </c>
      <c r="P4504" s="21" t="s">
        <v>2046</v>
      </c>
      <c r="Q4504" s="60">
        <v>58158457711</v>
      </c>
      <c r="R4504" s="21" t="s">
        <v>6108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529"/>
        <v>2</v>
      </c>
      <c r="Z4504" s="21" t="str">
        <f t="shared" si="530"/>
        <v>Saturday</v>
      </c>
      <c r="AA4504" s="21" t="str">
        <f t="shared" si="531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x14ac:dyDescent="0.25">
      <c r="A4505" s="21">
        <v>4504</v>
      </c>
      <c r="B4505" s="21" t="s">
        <v>6032</v>
      </c>
      <c r="C4505" s="30">
        <v>45975</v>
      </c>
      <c r="D4505" s="30">
        <v>45982</v>
      </c>
      <c r="E4505" s="47">
        <v>70.8</v>
      </c>
      <c r="F4505" s="47">
        <f t="shared" si="526"/>
        <v>6230.4</v>
      </c>
      <c r="G4505" s="48">
        <f t="shared" si="527"/>
        <v>93456</v>
      </c>
      <c r="H4505" s="21">
        <v>741106</v>
      </c>
      <c r="I4505" s="21" t="s">
        <v>6046</v>
      </c>
      <c r="J4505" s="21">
        <v>15</v>
      </c>
      <c r="K4505" s="21">
        <v>15</v>
      </c>
      <c r="L4505" s="21">
        <f t="shared" si="528"/>
        <v>0</v>
      </c>
      <c r="M4505" s="21" t="s">
        <v>6194</v>
      </c>
      <c r="N4505" s="30">
        <v>45983</v>
      </c>
      <c r="O4505" s="48">
        <v>164610</v>
      </c>
      <c r="P4505" s="21" t="s">
        <v>2046</v>
      </c>
      <c r="Q4505" s="60">
        <v>58158457711</v>
      </c>
      <c r="R4505" s="21" t="s">
        <v>6108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29"/>
        <v>2</v>
      </c>
      <c r="Z4505" s="21" t="str">
        <f t="shared" si="530"/>
        <v>Saturday</v>
      </c>
      <c r="AA4505" s="21" t="str">
        <f t="shared" si="531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x14ac:dyDescent="0.25">
      <c r="A4506" s="21">
        <v>4505</v>
      </c>
      <c r="B4506" s="21" t="s">
        <v>6032</v>
      </c>
      <c r="C4506" s="30">
        <v>45975</v>
      </c>
      <c r="D4506" s="30">
        <v>45982</v>
      </c>
      <c r="E4506" s="47">
        <v>70.8</v>
      </c>
      <c r="F4506" s="47">
        <f t="shared" si="526"/>
        <v>6230.4</v>
      </c>
      <c r="G4506" s="48">
        <f t="shared" si="527"/>
        <v>93456</v>
      </c>
      <c r="H4506" s="21">
        <v>741108</v>
      </c>
      <c r="I4506" s="21" t="s">
        <v>5121</v>
      </c>
      <c r="J4506" s="21">
        <v>15</v>
      </c>
      <c r="K4506" s="21">
        <v>15</v>
      </c>
      <c r="L4506" s="21">
        <f t="shared" si="528"/>
        <v>0</v>
      </c>
      <c r="M4506" s="21" t="s">
        <v>6194</v>
      </c>
      <c r="N4506" s="30">
        <v>45983</v>
      </c>
      <c r="O4506" s="48">
        <v>164610</v>
      </c>
      <c r="P4506" s="21" t="s">
        <v>2046</v>
      </c>
      <c r="Q4506" s="60">
        <v>58158457711</v>
      </c>
      <c r="R4506" s="21" t="s">
        <v>6108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29"/>
        <v>2</v>
      </c>
      <c r="Z4506" s="21" t="str">
        <f t="shared" si="530"/>
        <v>Saturday</v>
      </c>
      <c r="AA4506" s="21" t="str">
        <f t="shared" si="531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4506</v>
      </c>
      <c r="B4507" s="21" t="s">
        <v>6032</v>
      </c>
      <c r="C4507" s="30">
        <v>45975</v>
      </c>
      <c r="D4507" s="30">
        <v>45982</v>
      </c>
      <c r="E4507" s="47">
        <v>70.8</v>
      </c>
      <c r="F4507" s="47">
        <f t="shared" si="526"/>
        <v>6230.4</v>
      </c>
      <c r="G4507" s="48">
        <f t="shared" si="527"/>
        <v>93456</v>
      </c>
      <c r="H4507" s="21">
        <v>741110</v>
      </c>
      <c r="I4507" s="21" t="s">
        <v>5128</v>
      </c>
      <c r="J4507" s="21">
        <v>15</v>
      </c>
      <c r="K4507" s="21">
        <v>15</v>
      </c>
      <c r="L4507" s="21">
        <f t="shared" si="528"/>
        <v>0</v>
      </c>
      <c r="M4507" s="21" t="s">
        <v>6194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6108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29"/>
        <v>2</v>
      </c>
      <c r="Z4507" s="21" t="str">
        <f t="shared" si="530"/>
        <v>Saturday</v>
      </c>
      <c r="AA4507" s="21" t="str">
        <f t="shared" si="531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4507</v>
      </c>
      <c r="B4508" s="21" t="s">
        <v>6032</v>
      </c>
      <c r="C4508" s="30">
        <v>45975</v>
      </c>
      <c r="D4508" s="30">
        <v>45982</v>
      </c>
      <c r="E4508" s="47">
        <v>70.8</v>
      </c>
      <c r="F4508" s="47">
        <f t="shared" si="526"/>
        <v>6230.4</v>
      </c>
      <c r="G4508" s="48">
        <f t="shared" si="527"/>
        <v>93456</v>
      </c>
      <c r="H4508" s="21">
        <v>741114</v>
      </c>
      <c r="I4508" s="21" t="s">
        <v>5125</v>
      </c>
      <c r="J4508" s="21">
        <v>15</v>
      </c>
      <c r="K4508" s="21">
        <v>15</v>
      </c>
      <c r="L4508" s="21">
        <f t="shared" si="528"/>
        <v>0</v>
      </c>
      <c r="M4508" s="21" t="s">
        <v>6194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6108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29"/>
        <v>2</v>
      </c>
      <c r="Z4508" s="21" t="str">
        <f t="shared" si="530"/>
        <v>Saturday</v>
      </c>
      <c r="AA4508" s="21" t="str">
        <f t="shared" si="531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4508</v>
      </c>
      <c r="B4509" s="21" t="s">
        <v>6032</v>
      </c>
      <c r="C4509" s="30">
        <v>45975</v>
      </c>
      <c r="D4509" s="30">
        <v>45982</v>
      </c>
      <c r="E4509" s="47">
        <v>70.8</v>
      </c>
      <c r="F4509" s="47">
        <f t="shared" si="526"/>
        <v>6230.4</v>
      </c>
      <c r="G4509" s="48">
        <f t="shared" si="527"/>
        <v>93456</v>
      </c>
      <c r="H4509" s="21">
        <v>741121</v>
      </c>
      <c r="I4509" s="21" t="s">
        <v>6047</v>
      </c>
      <c r="J4509" s="21">
        <v>15</v>
      </c>
      <c r="K4509" s="21">
        <v>15</v>
      </c>
      <c r="L4509" s="21">
        <f t="shared" si="528"/>
        <v>0</v>
      </c>
      <c r="M4509" s="21" t="s">
        <v>6194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6108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29"/>
        <v>2</v>
      </c>
      <c r="Z4509" s="21" t="str">
        <f t="shared" si="530"/>
        <v>Saturday</v>
      </c>
      <c r="AA4509" s="21" t="str">
        <f t="shared" si="531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4509</v>
      </c>
      <c r="B4510" s="21" t="s">
        <v>6076</v>
      </c>
      <c r="C4510" s="30">
        <v>45975</v>
      </c>
      <c r="D4510" s="30">
        <v>45983</v>
      </c>
      <c r="E4510" s="47">
        <v>697</v>
      </c>
      <c r="F4510" s="47">
        <f t="shared" si="526"/>
        <v>61336</v>
      </c>
      <c r="G4510" s="48">
        <f t="shared" si="527"/>
        <v>61336</v>
      </c>
      <c r="H4510" s="21" t="s">
        <v>6049</v>
      </c>
      <c r="I4510" s="21" t="s">
        <v>6050</v>
      </c>
      <c r="J4510" s="21">
        <v>1</v>
      </c>
      <c r="K4510" s="21">
        <v>1</v>
      </c>
      <c r="L4510" s="21">
        <f t="shared" si="528"/>
        <v>0</v>
      </c>
      <c r="M4510" s="21" t="s">
        <v>6252</v>
      </c>
      <c r="N4510" s="30">
        <v>45985</v>
      </c>
      <c r="O4510" s="48">
        <v>104580</v>
      </c>
      <c r="P4510" s="21" t="s">
        <v>191</v>
      </c>
      <c r="Q4510" s="21" t="s">
        <v>6095</v>
      </c>
      <c r="R4510" s="21" t="s">
        <v>6108</v>
      </c>
      <c r="S4510" s="3">
        <v>-20</v>
      </c>
      <c r="T4510" s="37"/>
      <c r="U4510" s="21" t="s">
        <v>320</v>
      </c>
      <c r="V4510" s="21" t="str">
        <f>VLOOKUP(P4510,'Customer List'!B:C,2,)</f>
        <v>Chandigarh</v>
      </c>
      <c r="W4510" s="38" t="s">
        <v>6048</v>
      </c>
      <c r="X4510" s="30">
        <v>45987</v>
      </c>
      <c r="Y4510" s="21">
        <f t="shared" si="529"/>
        <v>2</v>
      </c>
      <c r="Z4510" s="21" t="str">
        <f t="shared" si="530"/>
        <v>Monday</v>
      </c>
      <c r="AA4510" s="21" t="str">
        <f t="shared" si="531"/>
        <v>Wednesday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4510</v>
      </c>
      <c r="B4511" s="21" t="s">
        <v>6076</v>
      </c>
      <c r="C4511" s="30">
        <v>45975</v>
      </c>
      <c r="D4511" s="30">
        <v>45983</v>
      </c>
      <c r="E4511" s="47">
        <v>374</v>
      </c>
      <c r="F4511" s="47">
        <f t="shared" si="526"/>
        <v>32912</v>
      </c>
      <c r="G4511" s="48">
        <f t="shared" si="527"/>
        <v>32912</v>
      </c>
      <c r="H4511" s="21" t="s">
        <v>6051</v>
      </c>
      <c r="I4511" s="21" t="s">
        <v>6052</v>
      </c>
      <c r="J4511" s="21">
        <v>1</v>
      </c>
      <c r="K4511" s="21">
        <v>1</v>
      </c>
      <c r="L4511" s="21">
        <f t="shared" si="528"/>
        <v>0</v>
      </c>
      <c r="M4511" s="21" t="s">
        <v>6246</v>
      </c>
      <c r="N4511" s="30">
        <v>45985</v>
      </c>
      <c r="O4511" s="48">
        <v>48060</v>
      </c>
      <c r="P4511" s="21" t="s">
        <v>4839</v>
      </c>
      <c r="Q4511" s="21">
        <v>58158498042</v>
      </c>
      <c r="R4511" s="21" t="s">
        <v>6108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529"/>
        <v>1</v>
      </c>
      <c r="Z4511" s="21" t="str">
        <f t="shared" si="530"/>
        <v>Monday</v>
      </c>
      <c r="AA4511" s="21" t="str">
        <f t="shared" si="531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4511</v>
      </c>
      <c r="B4512" s="21" t="s">
        <v>6076</v>
      </c>
      <c r="C4512" s="30">
        <v>45975</v>
      </c>
      <c r="D4512" s="30">
        <v>45983</v>
      </c>
      <c r="E4512" s="47">
        <v>374</v>
      </c>
      <c r="F4512" s="47">
        <f t="shared" si="526"/>
        <v>32912</v>
      </c>
      <c r="G4512" s="48">
        <f t="shared" si="527"/>
        <v>32912</v>
      </c>
      <c r="H4512" s="21" t="s">
        <v>6053</v>
      </c>
      <c r="I4512" s="21" t="s">
        <v>6054</v>
      </c>
      <c r="J4512" s="21">
        <v>1</v>
      </c>
      <c r="K4512" s="21">
        <v>1</v>
      </c>
      <c r="L4512" s="21">
        <f t="shared" si="528"/>
        <v>0</v>
      </c>
      <c r="M4512" s="21" t="s">
        <v>6247</v>
      </c>
      <c r="N4512" s="30">
        <v>45985</v>
      </c>
      <c r="O4512" s="48">
        <v>48060</v>
      </c>
      <c r="P4512" s="21" t="s">
        <v>4839</v>
      </c>
      <c r="Q4512" s="21">
        <v>58158498042</v>
      </c>
      <c r="R4512" s="21" t="s">
        <v>6108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529"/>
        <v>1</v>
      </c>
      <c r="Z4512" s="21" t="str">
        <f t="shared" si="530"/>
        <v>Monday</v>
      </c>
      <c r="AA4512" s="21" t="str">
        <f t="shared" si="531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4512</v>
      </c>
      <c r="B4513" s="21" t="s">
        <v>6076</v>
      </c>
      <c r="C4513" s="30">
        <v>45975</v>
      </c>
      <c r="D4513" s="30">
        <v>45983</v>
      </c>
      <c r="E4513" s="47">
        <v>374</v>
      </c>
      <c r="F4513" s="47">
        <f t="shared" si="526"/>
        <v>32912</v>
      </c>
      <c r="G4513" s="48">
        <f t="shared" si="527"/>
        <v>32912</v>
      </c>
      <c r="H4513" s="21" t="s">
        <v>6055</v>
      </c>
      <c r="I4513" s="21" t="s">
        <v>6056</v>
      </c>
      <c r="J4513" s="21">
        <v>1</v>
      </c>
      <c r="K4513" s="21">
        <v>1</v>
      </c>
      <c r="L4513" s="21">
        <f t="shared" si="528"/>
        <v>0</v>
      </c>
      <c r="M4513" s="21" t="s">
        <v>6247</v>
      </c>
      <c r="N4513" s="30">
        <v>45985</v>
      </c>
      <c r="O4513" s="48">
        <v>48060</v>
      </c>
      <c r="P4513" s="21" t="s">
        <v>4839</v>
      </c>
      <c r="Q4513" s="21">
        <v>58158498042</v>
      </c>
      <c r="R4513" s="21" t="s">
        <v>6108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529"/>
        <v>1</v>
      </c>
      <c r="Z4513" s="21" t="str">
        <f t="shared" si="530"/>
        <v>Monday</v>
      </c>
      <c r="AA4513" s="21" t="str">
        <f t="shared" si="531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4513</v>
      </c>
      <c r="B4514" s="21" t="s">
        <v>6076</v>
      </c>
      <c r="C4514" s="30">
        <v>45975</v>
      </c>
      <c r="D4514" s="30">
        <v>45983</v>
      </c>
      <c r="E4514" s="47">
        <v>374</v>
      </c>
      <c r="F4514" s="47">
        <f t="shared" si="526"/>
        <v>32912</v>
      </c>
      <c r="G4514" s="48">
        <f t="shared" si="527"/>
        <v>32912</v>
      </c>
      <c r="H4514" s="21" t="s">
        <v>6057</v>
      </c>
      <c r="I4514" s="21" t="s">
        <v>6058</v>
      </c>
      <c r="J4514" s="21">
        <v>1</v>
      </c>
      <c r="K4514" s="21">
        <v>1</v>
      </c>
      <c r="L4514" s="21">
        <f t="shared" si="528"/>
        <v>0</v>
      </c>
      <c r="M4514" s="21" t="s">
        <v>6247</v>
      </c>
      <c r="N4514" s="30">
        <v>45985</v>
      </c>
      <c r="O4514" s="48">
        <v>48060</v>
      </c>
      <c r="P4514" s="21" t="s">
        <v>4839</v>
      </c>
      <c r="Q4514" s="21">
        <v>58158498042</v>
      </c>
      <c r="R4514" s="21" t="s">
        <v>6108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529"/>
        <v>1</v>
      </c>
      <c r="Z4514" s="21" t="str">
        <f t="shared" si="530"/>
        <v>Monday</v>
      </c>
      <c r="AA4514" s="21" t="str">
        <f t="shared" si="531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4514</v>
      </c>
      <c r="B4515" s="21" t="s">
        <v>6076</v>
      </c>
      <c r="C4515" s="30">
        <v>45975</v>
      </c>
      <c r="D4515" s="30">
        <v>45983</v>
      </c>
      <c r="E4515" s="47">
        <v>374</v>
      </c>
      <c r="F4515" s="47">
        <f t="shared" si="526"/>
        <v>32912</v>
      </c>
      <c r="G4515" s="48">
        <f t="shared" si="527"/>
        <v>32912</v>
      </c>
      <c r="H4515" s="21" t="s">
        <v>6059</v>
      </c>
      <c r="I4515" s="21" t="s">
        <v>6060</v>
      </c>
      <c r="J4515" s="21">
        <v>1</v>
      </c>
      <c r="K4515" s="21">
        <v>1</v>
      </c>
      <c r="L4515" s="21">
        <f t="shared" si="528"/>
        <v>0</v>
      </c>
      <c r="M4515" s="21" t="s">
        <v>6235</v>
      </c>
      <c r="N4515" s="30">
        <v>45985</v>
      </c>
      <c r="O4515" s="48">
        <v>56070</v>
      </c>
      <c r="P4515" s="21" t="s">
        <v>6075</v>
      </c>
      <c r="Q4515" s="21">
        <v>58158497504</v>
      </c>
      <c r="R4515" s="21" t="s">
        <v>6108</v>
      </c>
      <c r="S4515" s="3">
        <v>-20</v>
      </c>
      <c r="T4515" s="37"/>
      <c r="U4515" s="21" t="s">
        <v>320</v>
      </c>
      <c r="V4515" s="21" t="str">
        <f>VLOOKUP(P4515,'Customer List'!B:C,2,)</f>
        <v>Banglore</v>
      </c>
      <c r="W4515" s="38"/>
      <c r="X4515" s="30">
        <v>45986</v>
      </c>
      <c r="Y4515" s="21">
        <f t="shared" si="529"/>
        <v>1</v>
      </c>
      <c r="Z4515" s="21" t="str">
        <f t="shared" si="530"/>
        <v>Monday</v>
      </c>
      <c r="AA4515" s="21" t="str">
        <f t="shared" si="531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4515</v>
      </c>
      <c r="B4516" s="21" t="s">
        <v>6076</v>
      </c>
      <c r="C4516" s="30">
        <v>45975</v>
      </c>
      <c r="D4516" s="30">
        <v>45983</v>
      </c>
      <c r="E4516" s="47">
        <v>526</v>
      </c>
      <c r="F4516" s="47">
        <f t="shared" si="526"/>
        <v>46288</v>
      </c>
      <c r="G4516" s="48">
        <f t="shared" si="527"/>
        <v>46288</v>
      </c>
      <c r="H4516" s="21" t="s">
        <v>6061</v>
      </c>
      <c r="I4516" s="21" t="s">
        <v>6062</v>
      </c>
      <c r="J4516" s="21">
        <v>1</v>
      </c>
      <c r="K4516" s="21">
        <v>1</v>
      </c>
      <c r="L4516" s="21">
        <f t="shared" si="528"/>
        <v>0</v>
      </c>
      <c r="M4516" s="21" t="s">
        <v>6234</v>
      </c>
      <c r="N4516" s="30">
        <v>45985</v>
      </c>
      <c r="O4516" s="48">
        <v>78855</v>
      </c>
      <c r="P4516" s="21" t="s">
        <v>2065</v>
      </c>
      <c r="Q4516" s="21">
        <v>58158497364</v>
      </c>
      <c r="R4516" s="21" t="s">
        <v>6108</v>
      </c>
      <c r="S4516" s="3">
        <v>-20</v>
      </c>
      <c r="T4516" s="37"/>
      <c r="U4516" s="21" t="s">
        <v>320</v>
      </c>
      <c r="V4516" s="21" t="str">
        <f>VLOOKUP(P4516,'Customer List'!B:C,2,)</f>
        <v>Hyderabad</v>
      </c>
      <c r="W4516" s="38"/>
      <c r="X4516" s="30">
        <v>45986</v>
      </c>
      <c r="Y4516" s="21">
        <f t="shared" si="529"/>
        <v>1</v>
      </c>
      <c r="Z4516" s="21" t="str">
        <f t="shared" si="530"/>
        <v>Monday</v>
      </c>
      <c r="AA4516" s="21" t="str">
        <f t="shared" si="531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4516</v>
      </c>
      <c r="B4517" s="21" t="s">
        <v>6076</v>
      </c>
      <c r="C4517" s="30">
        <v>45975</v>
      </c>
      <c r="D4517" s="30">
        <v>45983</v>
      </c>
      <c r="E4517" s="47">
        <v>441</v>
      </c>
      <c r="F4517" s="47">
        <f t="shared" si="526"/>
        <v>38808</v>
      </c>
      <c r="G4517" s="48">
        <f t="shared" si="527"/>
        <v>38808</v>
      </c>
      <c r="H4517" s="21" t="s">
        <v>6063</v>
      </c>
      <c r="I4517" s="21" t="s">
        <v>6064</v>
      </c>
      <c r="J4517" s="21">
        <v>1</v>
      </c>
      <c r="K4517" s="21">
        <v>1</v>
      </c>
      <c r="L4517" s="21">
        <f t="shared" si="528"/>
        <v>0</v>
      </c>
      <c r="M4517" s="21" t="s">
        <v>6234</v>
      </c>
      <c r="N4517" s="30">
        <v>45985</v>
      </c>
      <c r="O4517" s="48">
        <v>66150</v>
      </c>
      <c r="P4517" s="21" t="s">
        <v>2065</v>
      </c>
      <c r="Q4517" s="21">
        <v>58158497364</v>
      </c>
      <c r="R4517" s="21" t="s">
        <v>6108</v>
      </c>
      <c r="S4517" s="3">
        <v>-20</v>
      </c>
      <c r="T4517" s="37"/>
      <c r="U4517" s="21" t="s">
        <v>320</v>
      </c>
      <c r="V4517" s="21" t="str">
        <f>VLOOKUP(P4517,'Customer List'!B:C,2,)</f>
        <v>Hyderabad</v>
      </c>
      <c r="W4517" s="38"/>
      <c r="X4517" s="30">
        <v>45986</v>
      </c>
      <c r="Y4517" s="21">
        <f t="shared" si="529"/>
        <v>1</v>
      </c>
      <c r="Z4517" s="21" t="str">
        <f t="shared" si="530"/>
        <v>Monday</v>
      </c>
      <c r="AA4517" s="21" t="str">
        <f t="shared" si="531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4517</v>
      </c>
      <c r="B4518" s="21" t="s">
        <v>6076</v>
      </c>
      <c r="C4518" s="30">
        <v>45975</v>
      </c>
      <c r="D4518" s="30">
        <v>45983</v>
      </c>
      <c r="E4518" s="47">
        <v>827</v>
      </c>
      <c r="F4518" s="47">
        <f t="shared" si="526"/>
        <v>72776</v>
      </c>
      <c r="G4518" s="48">
        <f t="shared" si="527"/>
        <v>72776</v>
      </c>
      <c r="H4518" s="21" t="s">
        <v>6065</v>
      </c>
      <c r="I4518" s="21" t="s">
        <v>6066</v>
      </c>
      <c r="J4518" s="21">
        <v>1</v>
      </c>
      <c r="K4518" s="21">
        <v>1</v>
      </c>
      <c r="L4518" s="21">
        <f t="shared" si="528"/>
        <v>0</v>
      </c>
      <c r="M4518" s="21" t="s">
        <v>6252</v>
      </c>
      <c r="N4518" s="30">
        <v>45985</v>
      </c>
      <c r="O4518" s="48">
        <v>124110</v>
      </c>
      <c r="P4518" s="21" t="s">
        <v>191</v>
      </c>
      <c r="Q4518" s="21" t="s">
        <v>6095</v>
      </c>
      <c r="R4518" s="21" t="s">
        <v>6108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6048</v>
      </c>
      <c r="X4518" s="30">
        <v>45987</v>
      </c>
      <c r="Y4518" s="21">
        <f t="shared" si="529"/>
        <v>2</v>
      </c>
      <c r="Z4518" s="21" t="str">
        <f t="shared" si="530"/>
        <v>Monday</v>
      </c>
      <c r="AA4518" s="21" t="str">
        <f t="shared" si="531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4518</v>
      </c>
      <c r="B4519" s="21" t="s">
        <v>6076</v>
      </c>
      <c r="C4519" s="30">
        <v>45975</v>
      </c>
      <c r="D4519" s="30">
        <v>45983</v>
      </c>
      <c r="E4519" s="47">
        <v>827</v>
      </c>
      <c r="F4519" s="47">
        <f t="shared" si="526"/>
        <v>72776</v>
      </c>
      <c r="G4519" s="48">
        <f t="shared" si="527"/>
        <v>72776</v>
      </c>
      <c r="H4519" s="21" t="s">
        <v>6067</v>
      </c>
      <c r="I4519" s="21" t="s">
        <v>6068</v>
      </c>
      <c r="J4519" s="21">
        <v>1</v>
      </c>
      <c r="K4519" s="21">
        <v>1</v>
      </c>
      <c r="L4519" s="21">
        <f t="shared" si="528"/>
        <v>0</v>
      </c>
      <c r="M4519" s="21" t="s">
        <v>6252</v>
      </c>
      <c r="N4519" s="30">
        <v>45985</v>
      </c>
      <c r="O4519" s="48">
        <v>124110</v>
      </c>
      <c r="P4519" s="21" t="s">
        <v>191</v>
      </c>
      <c r="Q4519" s="21" t="s">
        <v>6095</v>
      </c>
      <c r="R4519" s="21" t="s">
        <v>6108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6048</v>
      </c>
      <c r="X4519" s="30">
        <v>45987</v>
      </c>
      <c r="Y4519" s="21">
        <f t="shared" si="529"/>
        <v>2</v>
      </c>
      <c r="Z4519" s="21" t="str">
        <f t="shared" si="530"/>
        <v>Monday</v>
      </c>
      <c r="AA4519" s="21" t="str">
        <f t="shared" si="531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4519</v>
      </c>
      <c r="B4520" s="21" t="s">
        <v>6076</v>
      </c>
      <c r="C4520" s="30">
        <v>45975</v>
      </c>
      <c r="D4520" s="30">
        <v>45983</v>
      </c>
      <c r="E4520" s="47">
        <v>311</v>
      </c>
      <c r="F4520" s="47">
        <f t="shared" si="526"/>
        <v>27368</v>
      </c>
      <c r="G4520" s="48">
        <f t="shared" si="527"/>
        <v>27368</v>
      </c>
      <c r="H4520" s="21" t="s">
        <v>6069</v>
      </c>
      <c r="I4520" s="21" t="s">
        <v>6070</v>
      </c>
      <c r="J4520" s="21">
        <v>1</v>
      </c>
      <c r="K4520" s="21">
        <v>1</v>
      </c>
      <c r="L4520" s="21">
        <f t="shared" si="528"/>
        <v>0</v>
      </c>
      <c r="M4520" s="21" t="s">
        <v>6252</v>
      </c>
      <c r="N4520" s="30">
        <v>45985</v>
      </c>
      <c r="O4520" s="48">
        <v>46620</v>
      </c>
      <c r="P4520" s="21" t="s">
        <v>191</v>
      </c>
      <c r="Q4520" s="21" t="s">
        <v>6095</v>
      </c>
      <c r="R4520" s="21" t="s">
        <v>6108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6048</v>
      </c>
      <c r="X4520" s="30">
        <v>45987</v>
      </c>
      <c r="Y4520" s="21">
        <f t="shared" si="529"/>
        <v>2</v>
      </c>
      <c r="Z4520" s="21" t="str">
        <f t="shared" si="530"/>
        <v>Monday</v>
      </c>
      <c r="AA4520" s="21" t="str">
        <f t="shared" si="531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4520</v>
      </c>
      <c r="B4521" s="21" t="s">
        <v>6076</v>
      </c>
      <c r="C4521" s="30">
        <v>45975</v>
      </c>
      <c r="D4521" s="30">
        <v>45983</v>
      </c>
      <c r="E4521" s="47">
        <v>88</v>
      </c>
      <c r="F4521" s="47">
        <f t="shared" si="526"/>
        <v>7744</v>
      </c>
      <c r="G4521" s="48">
        <f t="shared" si="527"/>
        <v>7744</v>
      </c>
      <c r="H4521" s="21" t="s">
        <v>6071</v>
      </c>
      <c r="I4521" s="21" t="s">
        <v>6072</v>
      </c>
      <c r="J4521" s="21">
        <v>1</v>
      </c>
      <c r="K4521" s="21">
        <v>1</v>
      </c>
      <c r="L4521" s="21">
        <f t="shared" si="528"/>
        <v>0</v>
      </c>
      <c r="M4521" s="21" t="s">
        <v>6249</v>
      </c>
      <c r="N4521" s="30">
        <v>45985</v>
      </c>
      <c r="O4521" s="48">
        <v>14553</v>
      </c>
      <c r="P4521" s="21" t="s">
        <v>5834</v>
      </c>
      <c r="Q4521" s="21" t="s">
        <v>6096</v>
      </c>
      <c r="R4521" s="21" t="s">
        <v>6108</v>
      </c>
      <c r="S4521" s="3">
        <v>-20</v>
      </c>
      <c r="T4521" s="37"/>
      <c r="U4521" s="21" t="s">
        <v>320</v>
      </c>
      <c r="V4521" s="21" t="str">
        <f>VLOOKUP(P4521,'Customer List'!B:C,2,)</f>
        <v>ROORKE</v>
      </c>
      <c r="W4521" s="38" t="s">
        <v>6048</v>
      </c>
      <c r="X4521" s="30">
        <v>45987</v>
      </c>
      <c r="Y4521" s="21">
        <f t="shared" si="529"/>
        <v>2</v>
      </c>
      <c r="Z4521" s="21" t="str">
        <f t="shared" si="530"/>
        <v>Monday</v>
      </c>
      <c r="AA4521" s="21" t="str">
        <f t="shared" si="531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4521</v>
      </c>
      <c r="B4522" s="21" t="s">
        <v>6076</v>
      </c>
      <c r="C4522" s="30">
        <v>45975</v>
      </c>
      <c r="D4522" s="30">
        <v>45983</v>
      </c>
      <c r="E4522" s="47">
        <v>193</v>
      </c>
      <c r="F4522" s="47">
        <f t="shared" si="526"/>
        <v>16984</v>
      </c>
      <c r="G4522" s="48">
        <f t="shared" si="527"/>
        <v>16984</v>
      </c>
      <c r="H4522" s="21" t="s">
        <v>5739</v>
      </c>
      <c r="I4522" s="21" t="s">
        <v>6073</v>
      </c>
      <c r="J4522" s="21">
        <v>1</v>
      </c>
      <c r="K4522" s="21">
        <v>1</v>
      </c>
      <c r="L4522" s="21">
        <f t="shared" si="528"/>
        <v>0</v>
      </c>
      <c r="M4522" s="21" t="s">
        <v>6252</v>
      </c>
      <c r="N4522" s="30">
        <v>45985</v>
      </c>
      <c r="O4522" s="48">
        <v>28875</v>
      </c>
      <c r="P4522" s="21" t="s">
        <v>191</v>
      </c>
      <c r="Q4522" s="21" t="s">
        <v>6095</v>
      </c>
      <c r="R4522" s="21" t="s">
        <v>6108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6048</v>
      </c>
      <c r="X4522" s="30">
        <v>45987</v>
      </c>
      <c r="Y4522" s="21">
        <f t="shared" si="529"/>
        <v>2</v>
      </c>
      <c r="Z4522" s="21" t="str">
        <f t="shared" si="530"/>
        <v>Monday</v>
      </c>
      <c r="AA4522" s="21" t="str">
        <f t="shared" si="531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4522</v>
      </c>
      <c r="B4523" s="21" t="s">
        <v>6076</v>
      </c>
      <c r="C4523" s="30">
        <v>45975</v>
      </c>
      <c r="D4523" s="30">
        <v>45983</v>
      </c>
      <c r="E4523" s="47">
        <v>14</v>
      </c>
      <c r="F4523" s="47">
        <f t="shared" si="526"/>
        <v>1232</v>
      </c>
      <c r="G4523" s="48">
        <f t="shared" si="527"/>
        <v>1232</v>
      </c>
      <c r="H4523" s="21" t="s">
        <v>408</v>
      </c>
      <c r="I4523" s="21" t="s">
        <v>6074</v>
      </c>
      <c r="J4523" s="21">
        <v>1</v>
      </c>
      <c r="K4523" s="21">
        <v>1</v>
      </c>
      <c r="L4523" s="21">
        <f t="shared" si="528"/>
        <v>0</v>
      </c>
      <c r="M4523" s="21" t="s">
        <v>6234</v>
      </c>
      <c r="N4523" s="30">
        <v>45985</v>
      </c>
      <c r="O4523" s="48">
        <v>2100</v>
      </c>
      <c r="P4523" s="21" t="s">
        <v>2065</v>
      </c>
      <c r="Q4523" s="21">
        <v>58158497364</v>
      </c>
      <c r="R4523" s="21" t="s">
        <v>6108</v>
      </c>
      <c r="S4523" s="3">
        <v>4</v>
      </c>
      <c r="T4523" s="37"/>
      <c r="U4523" s="21" t="s">
        <v>320</v>
      </c>
      <c r="V4523" s="21" t="str">
        <f>VLOOKUP(P4523,'Customer List'!B:C,2,)</f>
        <v>Hyderabad</v>
      </c>
      <c r="W4523" s="38"/>
      <c r="X4523" s="30">
        <v>45986</v>
      </c>
      <c r="Y4523" s="21">
        <f t="shared" si="529"/>
        <v>1</v>
      </c>
      <c r="Z4523" s="21" t="str">
        <f t="shared" si="530"/>
        <v>Monday</v>
      </c>
      <c r="AA4523" s="21" t="str">
        <f t="shared" si="531"/>
        <v>Tuesday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4523</v>
      </c>
      <c r="B4524" s="21">
        <v>182146</v>
      </c>
      <c r="C4524" s="30">
        <v>45980</v>
      </c>
      <c r="D4524" s="30">
        <v>45983</v>
      </c>
      <c r="E4524" s="47">
        <v>1265.4000000000001</v>
      </c>
      <c r="F4524" s="47">
        <f t="shared" si="526"/>
        <v>111355.20000000001</v>
      </c>
      <c r="G4524" s="48">
        <f t="shared" si="527"/>
        <v>111355.20000000001</v>
      </c>
      <c r="H4524" s="21" t="s">
        <v>1208</v>
      </c>
      <c r="I4524" s="21"/>
      <c r="J4524" s="21">
        <v>1</v>
      </c>
      <c r="K4524" s="21">
        <v>1</v>
      </c>
      <c r="L4524" s="21">
        <f t="shared" si="528"/>
        <v>0</v>
      </c>
      <c r="M4524" s="21" t="s">
        <v>6118</v>
      </c>
      <c r="N4524" s="30">
        <v>45986</v>
      </c>
      <c r="O4524" s="48">
        <v>181953.98</v>
      </c>
      <c r="P4524" s="21" t="s">
        <v>42</v>
      </c>
      <c r="Q4524" s="21" t="s">
        <v>5960</v>
      </c>
      <c r="R4524" s="21" t="s">
        <v>6092</v>
      </c>
      <c r="S4524" s="3">
        <v>4</v>
      </c>
      <c r="T4524" s="37"/>
      <c r="U4524" s="21" t="s">
        <v>5215</v>
      </c>
      <c r="V4524" s="21" t="str">
        <f>VLOOKUP(P4524,'Customer List'!B:C,2,)</f>
        <v>Faridabad</v>
      </c>
      <c r="W4524" s="38"/>
      <c r="X4524" s="30">
        <f t="shared" ref="X4524" si="534">IF(OR(R4524 = "PRIYANKA MADAM", R4524 = "DEEPAK", R4524 = "PORTER"),N4524,"")</f>
        <v>45986</v>
      </c>
      <c r="Y4524" s="21">
        <f t="shared" si="529"/>
        <v>0</v>
      </c>
      <c r="Z4524" s="21" t="str">
        <f t="shared" si="530"/>
        <v>Tuesday</v>
      </c>
      <c r="AA4524" s="21" t="str">
        <f t="shared" si="531"/>
        <v>Tuesday</v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x14ac:dyDescent="0.25">
      <c r="A4525" s="21">
        <v>4524</v>
      </c>
      <c r="B4525" s="21">
        <v>182146</v>
      </c>
      <c r="C4525" s="30">
        <v>45980</v>
      </c>
      <c r="D4525" s="30">
        <v>45983</v>
      </c>
      <c r="E4525" s="47">
        <v>378</v>
      </c>
      <c r="F4525" s="47">
        <f t="shared" si="526"/>
        <v>33264</v>
      </c>
      <c r="G4525" s="48">
        <f t="shared" si="527"/>
        <v>33264</v>
      </c>
      <c r="H4525" s="21" t="s">
        <v>2066</v>
      </c>
      <c r="I4525" s="21"/>
      <c r="J4525" s="21">
        <v>1</v>
      </c>
      <c r="K4525" s="21">
        <v>1</v>
      </c>
      <c r="L4525" s="21">
        <f t="shared" si="528"/>
        <v>0</v>
      </c>
      <c r="M4525" s="21" t="s">
        <v>6217</v>
      </c>
      <c r="N4525" s="30">
        <v>45983</v>
      </c>
      <c r="O4525" s="48">
        <v>44761.5</v>
      </c>
      <c r="P4525" s="21" t="s">
        <v>276</v>
      </c>
      <c r="Q4525" s="60">
        <v>58158458315</v>
      </c>
      <c r="R4525" s="21" t="s">
        <v>6108</v>
      </c>
      <c r="S4525" s="3">
        <v>4</v>
      </c>
      <c r="T4525" s="37"/>
      <c r="U4525" s="21" t="s">
        <v>5215</v>
      </c>
      <c r="V4525" s="21" t="str">
        <f>VLOOKUP(P4525,'Customer List'!B:C,2,)</f>
        <v>Pune</v>
      </c>
      <c r="W4525" s="38"/>
      <c r="X4525" s="30">
        <v>45985</v>
      </c>
      <c r="Y4525" s="21">
        <f t="shared" si="529"/>
        <v>2</v>
      </c>
      <c r="Z4525" s="21" t="str">
        <f t="shared" si="530"/>
        <v>Saturday</v>
      </c>
      <c r="AA4525" s="21" t="str">
        <f t="shared" si="531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x14ac:dyDescent="0.25">
      <c r="A4526" s="21">
        <v>4525</v>
      </c>
      <c r="B4526" s="21">
        <v>182146</v>
      </c>
      <c r="C4526" s="30">
        <v>45980</v>
      </c>
      <c r="D4526" s="30">
        <v>45983</v>
      </c>
      <c r="E4526" s="47">
        <v>378</v>
      </c>
      <c r="F4526" s="47">
        <f t="shared" si="526"/>
        <v>33264</v>
      </c>
      <c r="G4526" s="48">
        <f t="shared" si="527"/>
        <v>33264</v>
      </c>
      <c r="H4526" s="21" t="s">
        <v>6077</v>
      </c>
      <c r="I4526" s="21"/>
      <c r="J4526" s="21">
        <v>1</v>
      </c>
      <c r="K4526" s="21">
        <v>1</v>
      </c>
      <c r="L4526" s="21">
        <f t="shared" si="528"/>
        <v>0</v>
      </c>
      <c r="M4526" s="21" t="s">
        <v>6217</v>
      </c>
      <c r="N4526" s="30">
        <v>45983</v>
      </c>
      <c r="O4526" s="48">
        <v>44761.5</v>
      </c>
      <c r="P4526" s="21" t="s">
        <v>276</v>
      </c>
      <c r="Q4526" s="60">
        <v>58158458315</v>
      </c>
      <c r="R4526" s="21" t="s">
        <v>6108</v>
      </c>
      <c r="S4526" s="3">
        <v>4</v>
      </c>
      <c r="T4526" s="37"/>
      <c r="U4526" s="21" t="s">
        <v>5215</v>
      </c>
      <c r="V4526" s="21" t="str">
        <f>VLOOKUP(P4526,'Customer List'!B:C,2,)</f>
        <v>Pune</v>
      </c>
      <c r="W4526" s="38"/>
      <c r="X4526" s="30">
        <v>45985</v>
      </c>
      <c r="Y4526" s="21">
        <f t="shared" si="529"/>
        <v>2</v>
      </c>
      <c r="Z4526" s="21" t="str">
        <f t="shared" si="530"/>
        <v>Saturday</v>
      </c>
      <c r="AA4526" s="21" t="str">
        <f t="shared" si="531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x14ac:dyDescent="0.25">
      <c r="A4527" s="21">
        <v>4526</v>
      </c>
      <c r="B4527" s="21">
        <v>182146</v>
      </c>
      <c r="C4527" s="30">
        <v>45980</v>
      </c>
      <c r="D4527" s="30">
        <v>45983</v>
      </c>
      <c r="E4527" s="47">
        <v>1362</v>
      </c>
      <c r="F4527" s="47">
        <f t="shared" si="526"/>
        <v>119856</v>
      </c>
      <c r="G4527" s="48">
        <f t="shared" si="527"/>
        <v>119856</v>
      </c>
      <c r="H4527" s="21" t="s">
        <v>457</v>
      </c>
      <c r="I4527" s="21"/>
      <c r="J4527" s="21">
        <v>1</v>
      </c>
      <c r="K4527" s="21">
        <v>1</v>
      </c>
      <c r="L4527" s="21">
        <f t="shared" si="528"/>
        <v>0</v>
      </c>
      <c r="M4527" s="21" t="s">
        <v>6217</v>
      </c>
      <c r="N4527" s="30">
        <v>45983</v>
      </c>
      <c r="O4527" s="48">
        <v>161283.5</v>
      </c>
      <c r="P4527" s="21" t="s">
        <v>276</v>
      </c>
      <c r="Q4527" s="60">
        <v>58158458315</v>
      </c>
      <c r="R4527" s="21" t="s">
        <v>6108</v>
      </c>
      <c r="S4527" s="3">
        <v>4</v>
      </c>
      <c r="T4527" s="37"/>
      <c r="U4527" s="21" t="s">
        <v>5215</v>
      </c>
      <c r="V4527" s="21" t="str">
        <f>VLOOKUP(P4527,'Customer List'!B:C,2,)</f>
        <v>Pune</v>
      </c>
      <c r="W4527" s="38"/>
      <c r="X4527" s="30">
        <v>45985</v>
      </c>
      <c r="Y4527" s="21">
        <f t="shared" si="529"/>
        <v>2</v>
      </c>
      <c r="Z4527" s="21" t="str">
        <f t="shared" si="530"/>
        <v>Saturday</v>
      </c>
      <c r="AA4527" s="21" t="str">
        <f t="shared" si="531"/>
        <v>Monday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526"/>
        <v>35112</v>
      </c>
      <c r="G4528" s="48">
        <f t="shared" si="527"/>
        <v>35112</v>
      </c>
      <c r="H4528" s="21" t="s">
        <v>457</v>
      </c>
      <c r="I4528" s="21"/>
      <c r="J4528" s="21">
        <v>1</v>
      </c>
      <c r="K4528" s="21">
        <v>1</v>
      </c>
      <c r="L4528" s="21">
        <f t="shared" si="528"/>
        <v>0</v>
      </c>
      <c r="M4528" s="21" t="s">
        <v>6118</v>
      </c>
      <c r="N4528" s="30">
        <v>45986</v>
      </c>
      <c r="O4528" s="48">
        <v>57372.88</v>
      </c>
      <c r="P4528" s="21" t="s">
        <v>42</v>
      </c>
      <c r="Q4528" s="21" t="s">
        <v>5960</v>
      </c>
      <c r="R4528" s="21" t="s">
        <v>6092</v>
      </c>
      <c r="S4528" s="3">
        <v>4</v>
      </c>
      <c r="T4528" s="37"/>
      <c r="U4528" s="21" t="s">
        <v>5215</v>
      </c>
      <c r="V4528" s="21" t="str">
        <f>VLOOKUP(P4528,'Customer List'!B:C,2,)</f>
        <v>Faridabad</v>
      </c>
      <c r="W4528" s="38"/>
      <c r="X4528" s="30">
        <f t="shared" ref="X4528:X4529" si="535">IF(OR(R4528 = "PRIYANKA MADAM", R4528 = "DEEPAK", R4528 = "PORTER"),N4528,"")</f>
        <v>45986</v>
      </c>
      <c r="Y4528" s="21">
        <f t="shared" si="529"/>
        <v>0</v>
      </c>
      <c r="Z4528" s="21" t="str">
        <f t="shared" si="530"/>
        <v>Tuesday</v>
      </c>
      <c r="AA4528" s="21" t="str">
        <f t="shared" si="531"/>
        <v>Tuesday</v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526"/>
        <v>35112</v>
      </c>
      <c r="G4529" s="48">
        <f t="shared" si="527"/>
        <v>35112</v>
      </c>
      <c r="H4529" s="21" t="s">
        <v>2067</v>
      </c>
      <c r="I4529" s="21"/>
      <c r="J4529" s="21">
        <v>1</v>
      </c>
      <c r="K4529" s="21">
        <v>1</v>
      </c>
      <c r="L4529" s="21">
        <f t="shared" si="528"/>
        <v>0</v>
      </c>
      <c r="M4529" s="21" t="s">
        <v>6118</v>
      </c>
      <c r="N4529" s="30">
        <v>45986</v>
      </c>
      <c r="O4529" s="48">
        <v>57372.88</v>
      </c>
      <c r="P4529" s="21" t="s">
        <v>42</v>
      </c>
      <c r="Q4529" s="21" t="s">
        <v>5960</v>
      </c>
      <c r="R4529" s="21" t="s">
        <v>6092</v>
      </c>
      <c r="S4529" s="3">
        <v>4</v>
      </c>
      <c r="T4529" s="37"/>
      <c r="U4529" s="21" t="s">
        <v>5215</v>
      </c>
      <c r="V4529" s="21" t="str">
        <f>VLOOKUP(P4529,'Customer List'!B:C,2,)</f>
        <v>Faridabad</v>
      </c>
      <c r="W4529" s="38"/>
      <c r="X4529" s="30">
        <f t="shared" si="535"/>
        <v>45986</v>
      </c>
      <c r="Y4529" s="21">
        <f t="shared" si="529"/>
        <v>0</v>
      </c>
      <c r="Z4529" s="21" t="str">
        <f t="shared" si="530"/>
        <v>Tuesday</v>
      </c>
      <c r="AA4529" s="21" t="str">
        <f t="shared" si="531"/>
        <v>Tuesday</v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x14ac:dyDescent="0.25">
      <c r="A4530" s="21">
        <v>4529</v>
      </c>
      <c r="B4530" s="21">
        <v>182146</v>
      </c>
      <c r="C4530" s="30">
        <v>45980</v>
      </c>
      <c r="D4530" s="30">
        <v>45983</v>
      </c>
      <c r="E4530" s="47">
        <v>399</v>
      </c>
      <c r="F4530" s="47">
        <f t="shared" si="526"/>
        <v>35112</v>
      </c>
      <c r="G4530" s="48">
        <f t="shared" si="527"/>
        <v>70224</v>
      </c>
      <c r="H4530" s="21" t="s">
        <v>2067</v>
      </c>
      <c r="I4530" s="21"/>
      <c r="J4530" s="21">
        <v>2</v>
      </c>
      <c r="K4530" s="21">
        <v>2</v>
      </c>
      <c r="L4530" s="21">
        <f t="shared" si="528"/>
        <v>0</v>
      </c>
      <c r="M4530" s="21" t="s">
        <v>6217</v>
      </c>
      <c r="N4530" s="30">
        <v>45983</v>
      </c>
      <c r="O4530" s="48">
        <v>94496.5</v>
      </c>
      <c r="P4530" s="21" t="s">
        <v>276</v>
      </c>
      <c r="Q4530" s="60">
        <v>58158458315</v>
      </c>
      <c r="R4530" s="21" t="s">
        <v>6108</v>
      </c>
      <c r="S4530" s="3">
        <v>4</v>
      </c>
      <c r="T4530" s="37"/>
      <c r="U4530" s="21" t="s">
        <v>5215</v>
      </c>
      <c r="V4530" s="21" t="str">
        <f>VLOOKUP(P4530,'Customer List'!B:C,2,)</f>
        <v>Pune</v>
      </c>
      <c r="W4530" s="38"/>
      <c r="X4530" s="30">
        <v>45985</v>
      </c>
      <c r="Y4530" s="21">
        <f t="shared" si="529"/>
        <v>2</v>
      </c>
      <c r="Z4530" s="21" t="str">
        <f t="shared" si="530"/>
        <v>Saturday</v>
      </c>
      <c r="AA4530" s="21" t="str">
        <f t="shared" si="531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x14ac:dyDescent="0.25">
      <c r="A4531" s="21">
        <v>4530</v>
      </c>
      <c r="B4531" s="21">
        <v>182146</v>
      </c>
      <c r="C4531" s="30">
        <v>45980</v>
      </c>
      <c r="D4531" s="30">
        <v>45983</v>
      </c>
      <c r="E4531" s="47">
        <v>103.2</v>
      </c>
      <c r="F4531" s="47">
        <f t="shared" si="526"/>
        <v>9081.6</v>
      </c>
      <c r="G4531" s="48">
        <f t="shared" si="527"/>
        <v>9081.6</v>
      </c>
      <c r="H4531" s="21" t="s">
        <v>6078</v>
      </c>
      <c r="I4531" s="21"/>
      <c r="J4531" s="21">
        <v>1</v>
      </c>
      <c r="K4531" s="21">
        <v>1</v>
      </c>
      <c r="L4531" s="21">
        <f t="shared" si="528"/>
        <v>0</v>
      </c>
      <c r="M4531" s="21" t="s">
        <v>6217</v>
      </c>
      <c r="N4531" s="30">
        <v>45983</v>
      </c>
      <c r="O4531" s="48">
        <v>12220.6</v>
      </c>
      <c r="P4531" s="21" t="s">
        <v>276</v>
      </c>
      <c r="Q4531" s="60">
        <v>58158458315</v>
      </c>
      <c r="R4531" s="21" t="s">
        <v>6108</v>
      </c>
      <c r="S4531" s="3">
        <v>4</v>
      </c>
      <c r="T4531" s="37"/>
      <c r="U4531" s="21" t="s">
        <v>5215</v>
      </c>
      <c r="V4531" s="21" t="str">
        <f>VLOOKUP(P4531,'Customer List'!B:C,2,)</f>
        <v>Pune</v>
      </c>
      <c r="W4531" s="38"/>
      <c r="X4531" s="30">
        <v>45985</v>
      </c>
      <c r="Y4531" s="21">
        <f t="shared" si="529"/>
        <v>2</v>
      </c>
      <c r="Z4531" s="21" t="str">
        <f t="shared" si="530"/>
        <v>Saturday</v>
      </c>
      <c r="AA4531" s="21" t="str">
        <f t="shared" si="531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x14ac:dyDescent="0.25">
      <c r="A4532" s="21">
        <v>4531</v>
      </c>
      <c r="B4532" s="21">
        <v>182146</v>
      </c>
      <c r="C4532" s="30">
        <v>45980</v>
      </c>
      <c r="D4532" s="30">
        <v>45983</v>
      </c>
      <c r="E4532" s="47">
        <v>103.2</v>
      </c>
      <c r="F4532" s="47">
        <f t="shared" si="526"/>
        <v>9081.6</v>
      </c>
      <c r="G4532" s="48">
        <f t="shared" si="527"/>
        <v>9081.6</v>
      </c>
      <c r="H4532" s="21" t="s">
        <v>5218</v>
      </c>
      <c r="I4532" s="21"/>
      <c r="J4532" s="21">
        <v>1</v>
      </c>
      <c r="K4532" s="21">
        <v>1</v>
      </c>
      <c r="L4532" s="21">
        <f t="shared" si="528"/>
        <v>0</v>
      </c>
      <c r="M4532" s="21" t="s">
        <v>6217</v>
      </c>
      <c r="N4532" s="30">
        <v>45983</v>
      </c>
      <c r="O4532" s="48">
        <v>12220.6</v>
      </c>
      <c r="P4532" s="21" t="s">
        <v>276</v>
      </c>
      <c r="Q4532" s="60">
        <v>58158458315</v>
      </c>
      <c r="R4532" s="21" t="s">
        <v>6108</v>
      </c>
      <c r="S4532" s="3">
        <v>4</v>
      </c>
      <c r="T4532" s="37"/>
      <c r="U4532" s="21" t="s">
        <v>5215</v>
      </c>
      <c r="V4532" s="21" t="str">
        <f>VLOOKUP(P4532,'Customer List'!B:C,2,)</f>
        <v>Pune</v>
      </c>
      <c r="W4532" s="38"/>
      <c r="X4532" s="30">
        <v>45985</v>
      </c>
      <c r="Y4532" s="21">
        <f t="shared" si="529"/>
        <v>2</v>
      </c>
      <c r="Z4532" s="21" t="str">
        <f t="shared" si="530"/>
        <v>Saturday</v>
      </c>
      <c r="AA4532" s="21" t="str">
        <f t="shared" si="531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x14ac:dyDescent="0.25">
      <c r="A4533" s="21">
        <v>4532</v>
      </c>
      <c r="B4533" s="21">
        <v>182146</v>
      </c>
      <c r="C4533" s="30">
        <v>45980</v>
      </c>
      <c r="D4533" s="30">
        <v>45983</v>
      </c>
      <c r="E4533" s="47">
        <v>141</v>
      </c>
      <c r="F4533" s="47">
        <f t="shared" si="526"/>
        <v>12408</v>
      </c>
      <c r="G4533" s="48">
        <f t="shared" si="527"/>
        <v>12408</v>
      </c>
      <c r="H4533" s="21" t="s">
        <v>6079</v>
      </c>
      <c r="I4533" s="21"/>
      <c r="J4533" s="21">
        <v>1</v>
      </c>
      <c r="K4533" s="21">
        <v>1</v>
      </c>
      <c r="L4533" s="21">
        <f t="shared" si="528"/>
        <v>0</v>
      </c>
      <c r="M4533" s="21" t="s">
        <v>6217</v>
      </c>
      <c r="N4533" s="30">
        <v>45983</v>
      </c>
      <c r="O4533" s="48">
        <v>16696.75</v>
      </c>
      <c r="P4533" s="21" t="s">
        <v>276</v>
      </c>
      <c r="Q4533" s="60">
        <v>58158458315</v>
      </c>
      <c r="R4533" s="21" t="s">
        <v>6108</v>
      </c>
      <c r="S4533" s="3">
        <v>4</v>
      </c>
      <c r="T4533" s="37"/>
      <c r="U4533" s="21" t="s">
        <v>5215</v>
      </c>
      <c r="V4533" s="21" t="str">
        <f>VLOOKUP(P4533,'Customer List'!B:C,2,)</f>
        <v>Pune</v>
      </c>
      <c r="W4533" s="38"/>
      <c r="X4533" s="30">
        <v>45985</v>
      </c>
      <c r="Y4533" s="21">
        <f t="shared" si="529"/>
        <v>2</v>
      </c>
      <c r="Z4533" s="21" t="str">
        <f t="shared" si="530"/>
        <v>Saturday</v>
      </c>
      <c r="AA4533" s="21" t="str">
        <f t="shared" si="531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x14ac:dyDescent="0.25">
      <c r="A4534" s="21">
        <v>4533</v>
      </c>
      <c r="B4534" s="21">
        <v>182146</v>
      </c>
      <c r="C4534" s="30">
        <v>45980</v>
      </c>
      <c r="D4534" s="30">
        <v>45983</v>
      </c>
      <c r="E4534" s="47">
        <v>141</v>
      </c>
      <c r="F4534" s="47">
        <f t="shared" si="526"/>
        <v>12408</v>
      </c>
      <c r="G4534" s="48">
        <f t="shared" si="527"/>
        <v>12408</v>
      </c>
      <c r="H4534" s="21" t="s">
        <v>6080</v>
      </c>
      <c r="I4534" s="21"/>
      <c r="J4534" s="21">
        <v>1</v>
      </c>
      <c r="K4534" s="21">
        <v>1</v>
      </c>
      <c r="L4534" s="21">
        <f t="shared" si="528"/>
        <v>0</v>
      </c>
      <c r="M4534" s="21" t="s">
        <v>6217</v>
      </c>
      <c r="N4534" s="30">
        <v>45983</v>
      </c>
      <c r="O4534" s="48">
        <v>16696.75</v>
      </c>
      <c r="P4534" s="21" t="s">
        <v>276</v>
      </c>
      <c r="Q4534" s="60">
        <v>58158458315</v>
      </c>
      <c r="R4534" s="21" t="s">
        <v>6108</v>
      </c>
      <c r="S4534" s="3">
        <v>4</v>
      </c>
      <c r="T4534" s="37"/>
      <c r="U4534" s="21" t="s">
        <v>5215</v>
      </c>
      <c r="V4534" s="21" t="str">
        <f>VLOOKUP(P4534,'Customer List'!B:C,2,)</f>
        <v>Pune</v>
      </c>
      <c r="W4534" s="38"/>
      <c r="X4534" s="30">
        <v>45985</v>
      </c>
      <c r="Y4534" s="21">
        <f t="shared" si="529"/>
        <v>2</v>
      </c>
      <c r="Z4534" s="21" t="str">
        <f t="shared" si="530"/>
        <v>Saturday</v>
      </c>
      <c r="AA4534" s="21" t="str">
        <f t="shared" si="531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x14ac:dyDescent="0.25">
      <c r="A4535" s="21">
        <v>4534</v>
      </c>
      <c r="B4535" s="21" t="s">
        <v>6082</v>
      </c>
      <c r="C4535" s="30">
        <v>45982</v>
      </c>
      <c r="D4535" s="30">
        <v>45985</v>
      </c>
      <c r="E4535" s="47">
        <v>18.600000000000001</v>
      </c>
      <c r="F4535" s="47">
        <f t="shared" si="526"/>
        <v>1636.8000000000002</v>
      </c>
      <c r="G4535" s="48">
        <f t="shared" si="527"/>
        <v>1636.8000000000002</v>
      </c>
      <c r="H4535" s="21" t="s">
        <v>6083</v>
      </c>
      <c r="I4535" s="21"/>
      <c r="J4535" s="21">
        <v>1</v>
      </c>
      <c r="K4535" s="21">
        <v>1</v>
      </c>
      <c r="L4535" s="21">
        <f t="shared" si="528"/>
        <v>0</v>
      </c>
      <c r="M4535" s="21" t="s">
        <v>6400</v>
      </c>
      <c r="N4535" s="30">
        <v>45986</v>
      </c>
      <c r="O4535" s="48">
        <v>2921.75</v>
      </c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5026</v>
      </c>
      <c r="V4535" s="21" t="str">
        <f>VLOOKUP(P4535,'Customer List'!B:C,2,)</f>
        <v>Noida</v>
      </c>
      <c r="W4535" s="38"/>
      <c r="X4535" s="30">
        <f t="shared" ref="X4535:X4538" si="536">IF(OR(R4535 = "PRIYANKA MADAM", R4535 = "DEEPAK", R4535 = "PORTER"),N4535,"")</f>
        <v>45986</v>
      </c>
      <c r="Y4535" s="21">
        <f t="shared" si="529"/>
        <v>0</v>
      </c>
      <c r="Z4535" s="21" t="str">
        <f t="shared" si="530"/>
        <v>Tuesday</v>
      </c>
      <c r="AA4535" s="21" t="str">
        <f t="shared" si="531"/>
        <v>Tuesday</v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x14ac:dyDescent="0.25">
      <c r="A4536" s="21">
        <v>4535</v>
      </c>
      <c r="B4536" s="21" t="s">
        <v>6082</v>
      </c>
      <c r="C4536" s="30">
        <v>45982</v>
      </c>
      <c r="D4536" s="30">
        <v>45985</v>
      </c>
      <c r="E4536" s="47">
        <v>48</v>
      </c>
      <c r="F4536" s="47">
        <f t="shared" si="526"/>
        <v>4224</v>
      </c>
      <c r="G4536" s="48">
        <f t="shared" si="527"/>
        <v>4224</v>
      </c>
      <c r="H4536" s="21" t="s">
        <v>6084</v>
      </c>
      <c r="I4536" s="21"/>
      <c r="J4536" s="21">
        <v>1</v>
      </c>
      <c r="K4536" s="21">
        <v>1</v>
      </c>
      <c r="L4536" s="21">
        <f t="shared" si="528"/>
        <v>0</v>
      </c>
      <c r="M4536" s="21" t="s">
        <v>6400</v>
      </c>
      <c r="N4536" s="30">
        <v>45986</v>
      </c>
      <c r="O4536" s="48">
        <v>7540</v>
      </c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5026</v>
      </c>
      <c r="V4536" s="21" t="str">
        <f>VLOOKUP(P4536,'Customer List'!B:C,2,)</f>
        <v>Noida</v>
      </c>
      <c r="W4536" s="38"/>
      <c r="X4536" s="30">
        <f t="shared" si="536"/>
        <v>45986</v>
      </c>
      <c r="Y4536" s="21">
        <f t="shared" si="529"/>
        <v>0</v>
      </c>
      <c r="Z4536" s="21" t="str">
        <f t="shared" si="530"/>
        <v>Tuesday</v>
      </c>
      <c r="AA4536" s="21" t="str">
        <f t="shared" si="531"/>
        <v>Tuesday</v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x14ac:dyDescent="0.25">
      <c r="A4537" s="21">
        <v>4536</v>
      </c>
      <c r="B4537" s="21" t="s">
        <v>6082</v>
      </c>
      <c r="C4537" s="30">
        <v>45982</v>
      </c>
      <c r="D4537" s="30">
        <v>45985</v>
      </c>
      <c r="E4537" s="47">
        <v>21</v>
      </c>
      <c r="F4537" s="47">
        <f t="shared" si="526"/>
        <v>1848</v>
      </c>
      <c r="G4537" s="48">
        <f t="shared" si="527"/>
        <v>1848</v>
      </c>
      <c r="H4537" s="21" t="s">
        <v>6085</v>
      </c>
      <c r="I4537" s="21"/>
      <c r="J4537" s="21">
        <v>1</v>
      </c>
      <c r="K4537" s="21">
        <v>1</v>
      </c>
      <c r="L4537" s="21">
        <f t="shared" si="528"/>
        <v>0</v>
      </c>
      <c r="M4537" s="21" t="s">
        <v>6400</v>
      </c>
      <c r="N4537" s="30">
        <v>45986</v>
      </c>
      <c r="O4537" s="48">
        <v>3298.75</v>
      </c>
      <c r="P4537" s="21" t="s">
        <v>153</v>
      </c>
      <c r="Q4537" s="21" t="s">
        <v>1127</v>
      </c>
      <c r="R4537" s="21" t="s">
        <v>1127</v>
      </c>
      <c r="S4537" s="3">
        <v>-20</v>
      </c>
      <c r="T4537" s="37"/>
      <c r="U4537" s="21" t="s">
        <v>5026</v>
      </c>
      <c r="V4537" s="21" t="str">
        <f>VLOOKUP(P4537,'Customer List'!B:C,2,)</f>
        <v>Noida</v>
      </c>
      <c r="W4537" s="38"/>
      <c r="X4537" s="30">
        <f t="shared" si="536"/>
        <v>45986</v>
      </c>
      <c r="Y4537" s="21">
        <f t="shared" si="529"/>
        <v>0</v>
      </c>
      <c r="Z4537" s="21" t="str">
        <f t="shared" si="530"/>
        <v>Tuesday</v>
      </c>
      <c r="AA4537" s="21" t="str">
        <f t="shared" si="531"/>
        <v>Tuesday</v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x14ac:dyDescent="0.25">
      <c r="A4538" s="21">
        <v>4537</v>
      </c>
      <c r="B4538" s="21" t="s">
        <v>6082</v>
      </c>
      <c r="C4538" s="30">
        <v>45982</v>
      </c>
      <c r="D4538" s="30">
        <v>45985</v>
      </c>
      <c r="E4538" s="47">
        <v>5</v>
      </c>
      <c r="F4538" s="47">
        <f t="shared" si="526"/>
        <v>440</v>
      </c>
      <c r="G4538" s="48">
        <f t="shared" si="527"/>
        <v>440</v>
      </c>
      <c r="H4538" s="21" t="s">
        <v>6086</v>
      </c>
      <c r="I4538" s="21"/>
      <c r="J4538" s="21">
        <v>1</v>
      </c>
      <c r="K4538" s="21">
        <v>1</v>
      </c>
      <c r="L4538" s="21">
        <f t="shared" si="528"/>
        <v>0</v>
      </c>
      <c r="M4538" s="21" t="s">
        <v>6268</v>
      </c>
      <c r="N4538" s="30">
        <v>45987</v>
      </c>
      <c r="O4538" s="48">
        <v>0</v>
      </c>
      <c r="P4538" s="21" t="s">
        <v>637</v>
      </c>
      <c r="Q4538" s="21"/>
      <c r="R4538" s="21"/>
      <c r="S4538" s="3">
        <v>-20</v>
      </c>
      <c r="T4538" s="37" t="s">
        <v>6091</v>
      </c>
      <c r="U4538" s="21" t="s">
        <v>5026</v>
      </c>
      <c r="V4538" s="21" t="str">
        <f>VLOOKUP(P4538,'Customer List'!B:C,2,)</f>
        <v>Delhi</v>
      </c>
      <c r="W4538" s="38" t="s">
        <v>2577</v>
      </c>
      <c r="X4538" s="30" t="str">
        <f t="shared" si="536"/>
        <v/>
      </c>
      <c r="Y4538" s="21" t="str">
        <f t="shared" si="529"/>
        <v/>
      </c>
      <c r="Z4538" s="21" t="str">
        <f t="shared" si="530"/>
        <v>Wednesday</v>
      </c>
      <c r="AA4538" s="21" t="str">
        <f t="shared" si="531"/>
        <v/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x14ac:dyDescent="0.25">
      <c r="A4539" s="21">
        <v>4538</v>
      </c>
      <c r="B4539" s="21" t="s">
        <v>6087</v>
      </c>
      <c r="C4539" s="30">
        <v>45982</v>
      </c>
      <c r="D4539" s="30">
        <v>45985</v>
      </c>
      <c r="E4539" s="47">
        <v>22.2</v>
      </c>
      <c r="F4539" s="47">
        <f t="shared" si="526"/>
        <v>1953.6</v>
      </c>
      <c r="G4539" s="48">
        <f t="shared" si="527"/>
        <v>3907.2</v>
      </c>
      <c r="H4539" s="21" t="s">
        <v>6088</v>
      </c>
      <c r="I4539" s="21"/>
      <c r="J4539" s="21">
        <v>2</v>
      </c>
      <c r="K4539" s="21">
        <v>2</v>
      </c>
      <c r="L4539" s="21">
        <f t="shared" si="528"/>
        <v>0</v>
      </c>
      <c r="M4539" s="21" t="s">
        <v>6233</v>
      </c>
      <c r="N4539" s="30">
        <v>45986</v>
      </c>
      <c r="O4539" s="48">
        <v>7511</v>
      </c>
      <c r="P4539" s="21" t="s">
        <v>242</v>
      </c>
      <c r="Q4539" s="21">
        <v>58158547090</v>
      </c>
      <c r="R4539" s="21" t="s">
        <v>6108</v>
      </c>
      <c r="S4539" s="3">
        <v>-20</v>
      </c>
      <c r="T4539" s="37"/>
      <c r="U4539" s="21" t="s">
        <v>5026</v>
      </c>
      <c r="V4539" s="21" t="str">
        <f>VLOOKUP(P4539,'Customer List'!B:C,2,)</f>
        <v>Mumbai</v>
      </c>
      <c r="W4539" s="38"/>
      <c r="X4539" s="30">
        <v>45987</v>
      </c>
      <c r="Y4539" s="21">
        <f t="shared" si="529"/>
        <v>1</v>
      </c>
      <c r="Z4539" s="21" t="str">
        <f t="shared" si="530"/>
        <v>Tuesday</v>
      </c>
      <c r="AA4539" s="21" t="str">
        <f t="shared" si="531"/>
        <v>Wednesday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x14ac:dyDescent="0.25">
      <c r="A4540" s="21">
        <v>4539</v>
      </c>
      <c r="B4540" s="21" t="s">
        <v>6089</v>
      </c>
      <c r="C4540" s="30">
        <v>45982</v>
      </c>
      <c r="D4540" s="30">
        <v>45985</v>
      </c>
      <c r="E4540" s="47">
        <v>43.2</v>
      </c>
      <c r="F4540" s="47">
        <f t="shared" si="526"/>
        <v>3801.6000000000004</v>
      </c>
      <c r="G4540" s="48">
        <f t="shared" si="527"/>
        <v>3801.6000000000004</v>
      </c>
      <c r="H4540" s="21" t="s">
        <v>6090</v>
      </c>
      <c r="I4540" s="21"/>
      <c r="J4540" s="21">
        <v>1</v>
      </c>
      <c r="K4540" s="21">
        <v>1</v>
      </c>
      <c r="L4540" s="21">
        <f t="shared" si="528"/>
        <v>0</v>
      </c>
      <c r="M4540" s="21" t="s">
        <v>6251</v>
      </c>
      <c r="N4540" s="30">
        <v>45986</v>
      </c>
      <c r="O4540" s="48">
        <v>7308</v>
      </c>
      <c r="P4540" s="21" t="s">
        <v>298</v>
      </c>
      <c r="Q4540" s="21">
        <v>58158546316</v>
      </c>
      <c r="R4540" s="21" t="s">
        <v>6108</v>
      </c>
      <c r="S4540" s="3">
        <v>-20</v>
      </c>
      <c r="T4540" s="37"/>
      <c r="U4540" s="21" t="s">
        <v>5026</v>
      </c>
      <c r="V4540" s="21" t="str">
        <f>VLOOKUP(P4540,'Customer List'!B:C,2,)</f>
        <v>Banglore</v>
      </c>
      <c r="W4540" s="38"/>
      <c r="X4540" s="30">
        <v>45987</v>
      </c>
      <c r="Y4540" s="21">
        <f t="shared" si="529"/>
        <v>1</v>
      </c>
      <c r="Z4540" s="21" t="str">
        <f t="shared" si="530"/>
        <v>Tuesday</v>
      </c>
      <c r="AA4540" s="21" t="str">
        <f t="shared" si="531"/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x14ac:dyDescent="0.25">
      <c r="A4541" s="21">
        <v>4540</v>
      </c>
      <c r="B4541" s="21">
        <v>67303</v>
      </c>
      <c r="C4541" s="30">
        <v>45980</v>
      </c>
      <c r="D4541" s="30">
        <v>45985</v>
      </c>
      <c r="E4541" s="47">
        <v>17.5</v>
      </c>
      <c r="F4541" s="47">
        <f t="shared" si="526"/>
        <v>1540</v>
      </c>
      <c r="G4541" s="48">
        <f t="shared" si="527"/>
        <v>3080</v>
      </c>
      <c r="H4541" s="21" t="s">
        <v>2068</v>
      </c>
      <c r="I4541" s="21" t="s">
        <v>5250</v>
      </c>
      <c r="J4541" s="21">
        <v>2</v>
      </c>
      <c r="K4541" s="21"/>
      <c r="L4541" s="21">
        <f t="shared" si="528"/>
        <v>2</v>
      </c>
      <c r="M4541" s="21"/>
      <c r="N4541" s="30"/>
      <c r="O4541" s="48"/>
      <c r="P4541" s="21" t="s">
        <v>1145</v>
      </c>
      <c r="Q4541" s="21"/>
      <c r="R4541" s="21"/>
      <c r="S4541" s="3" t="s">
        <v>2051</v>
      </c>
      <c r="T4541" s="38" t="s">
        <v>6623</v>
      </c>
      <c r="U4541" s="21" t="s">
        <v>2372</v>
      </c>
      <c r="V4541" s="21" t="str">
        <f>VLOOKUP(P4541,'Customer List'!B:C,2,)</f>
        <v>STOCK</v>
      </c>
      <c r="W4541" s="38" t="s">
        <v>6432</v>
      </c>
      <c r="X4541" s="30" t="str">
        <f t="shared" ref="X4541" si="537">IF(OR(R4541 = "PRIYANKA MADAM", R4541 = "DEEPAK", R4541 = "PORTER"),N4541,"")</f>
        <v/>
      </c>
      <c r="Y4541" s="21" t="str">
        <f t="shared" si="529"/>
        <v/>
      </c>
      <c r="Z4541" s="21" t="str">
        <f t="shared" si="530"/>
        <v/>
      </c>
      <c r="AA4541" s="21" t="str">
        <f t="shared" si="531"/>
        <v/>
      </c>
      <c r="AB4541" s="21" t="str">
        <f>VLOOKUP(U4541,'Currency Sheet'!A:C,3,)</f>
        <v>DOLLAR</v>
      </c>
      <c r="AC4541" s="42" t="str">
        <f>VLOOKUP(P4541,'Customer List'!B:D,3,)</f>
        <v>STOCK</v>
      </c>
    </row>
    <row r="4542" spans="1:29" x14ac:dyDescent="0.25">
      <c r="A4542" s="21">
        <v>4541</v>
      </c>
      <c r="B4542" s="21">
        <v>182226</v>
      </c>
      <c r="C4542" s="30">
        <v>45980</v>
      </c>
      <c r="D4542" s="30">
        <v>45985</v>
      </c>
      <c r="E4542" s="47">
        <v>1905</v>
      </c>
      <c r="F4542" s="47">
        <f t="shared" ref="F4542:F4573" si="538">IF(AB4542="DOLLAR",E4542*88,E4542)</f>
        <v>167640</v>
      </c>
      <c r="G4542" s="48">
        <f t="shared" ref="G4542:G4573" si="539">F4542*J4542</f>
        <v>167640</v>
      </c>
      <c r="H4542" s="21" t="s">
        <v>6099</v>
      </c>
      <c r="I4542" s="21"/>
      <c r="J4542" s="21">
        <v>1</v>
      </c>
      <c r="K4542" s="21">
        <v>1</v>
      </c>
      <c r="L4542" s="21">
        <f t="shared" si="528"/>
        <v>0</v>
      </c>
      <c r="M4542" s="21" t="s">
        <v>6397</v>
      </c>
      <c r="N4542" s="30">
        <v>45986</v>
      </c>
      <c r="O4542" s="48">
        <v>233362.5</v>
      </c>
      <c r="P4542" s="21" t="s">
        <v>944</v>
      </c>
      <c r="Q4542" s="21">
        <v>58158551920</v>
      </c>
      <c r="R4542" s="21" t="s">
        <v>6108</v>
      </c>
      <c r="S4542" s="3">
        <v>4</v>
      </c>
      <c r="T4542" s="37"/>
      <c r="U4542" s="21" t="s">
        <v>5215</v>
      </c>
      <c r="V4542" s="21" t="str">
        <f>VLOOKUP(P4542,'Customer List'!B:C,2,)</f>
        <v>Banglore</v>
      </c>
      <c r="W4542" s="38"/>
      <c r="X4542" s="30">
        <v>45987</v>
      </c>
      <c r="Y4542" s="21">
        <f t="shared" ref="Y4542:Y4573" si="540">IF(X4542="", "", X4542-N4542)</f>
        <v>1</v>
      </c>
      <c r="Z4542" s="21" t="str">
        <f t="shared" ref="Z4542:Z4573" si="541">IF(N4542="", "", TEXT(N4542, "dddd"))</f>
        <v>Tuesday</v>
      </c>
      <c r="AA4542" s="21" t="str">
        <f t="shared" ref="AA4542:AA4573" si="542">IF(X4542="", "", TEXT(X4542, "dddd"))</f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v>4542</v>
      </c>
      <c r="B4543" s="21">
        <v>182226</v>
      </c>
      <c r="C4543" s="30">
        <v>45980</v>
      </c>
      <c r="D4543" s="30">
        <v>45985</v>
      </c>
      <c r="E4543" s="47">
        <v>1905</v>
      </c>
      <c r="F4543" s="47">
        <f t="shared" si="538"/>
        <v>167640</v>
      </c>
      <c r="G4543" s="48">
        <f t="shared" si="539"/>
        <v>167640</v>
      </c>
      <c r="H4543" s="21" t="s">
        <v>2066</v>
      </c>
      <c r="I4543" s="21"/>
      <c r="J4543" s="21">
        <v>1</v>
      </c>
      <c r="K4543" s="21">
        <v>1</v>
      </c>
      <c r="L4543" s="21">
        <f t="shared" si="528"/>
        <v>0</v>
      </c>
      <c r="M4543" s="21" t="s">
        <v>6397</v>
      </c>
      <c r="N4543" s="30">
        <v>45986</v>
      </c>
      <c r="O4543" s="48">
        <v>233362.5</v>
      </c>
      <c r="P4543" s="21" t="s">
        <v>944</v>
      </c>
      <c r="Q4543" s="21">
        <v>58158551920</v>
      </c>
      <c r="R4543" s="21" t="s">
        <v>6108</v>
      </c>
      <c r="S4543" s="3">
        <v>4</v>
      </c>
      <c r="T4543" s="37"/>
      <c r="U4543" s="21" t="s">
        <v>5215</v>
      </c>
      <c r="V4543" s="21" t="str">
        <f>VLOOKUP(P4543,'Customer List'!B:C,2,)</f>
        <v>Banglore</v>
      </c>
      <c r="W4543" s="38"/>
      <c r="X4543" s="30">
        <v>45987</v>
      </c>
      <c r="Y4543" s="21">
        <f t="shared" si="540"/>
        <v>1</v>
      </c>
      <c r="Z4543" s="21" t="str">
        <f t="shared" si="541"/>
        <v>Tuesday</v>
      </c>
      <c r="AA4543" s="21" t="str">
        <f t="shared" si="542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4543</v>
      </c>
      <c r="B4544" s="21">
        <v>45330</v>
      </c>
      <c r="C4544" s="30">
        <v>45971</v>
      </c>
      <c r="D4544" s="30">
        <v>45985</v>
      </c>
      <c r="E4544" s="47">
        <v>451.5</v>
      </c>
      <c r="F4544" s="47">
        <f t="shared" si="538"/>
        <v>39732</v>
      </c>
      <c r="G4544" s="48">
        <f t="shared" si="539"/>
        <v>79464</v>
      </c>
      <c r="H4544" s="21" t="s">
        <v>2396</v>
      </c>
      <c r="I4544" s="21"/>
      <c r="J4544" s="21">
        <v>2</v>
      </c>
      <c r="K4544" s="21">
        <v>2</v>
      </c>
      <c r="L4544" s="21">
        <f t="shared" si="528"/>
        <v>0</v>
      </c>
      <c r="M4544" s="21" t="s">
        <v>6253</v>
      </c>
      <c r="N4544" s="30">
        <v>45986</v>
      </c>
      <c r="O4544" s="48">
        <v>126420</v>
      </c>
      <c r="P4544" s="21" t="s">
        <v>398</v>
      </c>
      <c r="Q4544" s="21">
        <v>58158549853</v>
      </c>
      <c r="R4544" s="21" t="s">
        <v>6108</v>
      </c>
      <c r="S4544" s="3">
        <v>4</v>
      </c>
      <c r="T4544" s="37"/>
      <c r="U4544" s="21" t="s">
        <v>3344</v>
      </c>
      <c r="V4544" s="21" t="str">
        <f>VLOOKUP(P4544,'Customer List'!B:C,2,)</f>
        <v>Pune</v>
      </c>
      <c r="W4544" s="38"/>
      <c r="X4544" s="30">
        <v>45988</v>
      </c>
      <c r="Y4544" s="21">
        <f t="shared" si="540"/>
        <v>2</v>
      </c>
      <c r="Z4544" s="21" t="str">
        <f t="shared" si="541"/>
        <v>Tuesday</v>
      </c>
      <c r="AA4544" s="21" t="str">
        <f t="shared" si="542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v>4544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538"/>
        <v>39732</v>
      </c>
      <c r="G4545" s="48">
        <f t="shared" si="539"/>
        <v>39732</v>
      </c>
      <c r="H4545" s="21" t="s">
        <v>6100</v>
      </c>
      <c r="I4545" s="21"/>
      <c r="J4545" s="21">
        <v>1</v>
      </c>
      <c r="K4545" s="21">
        <v>1</v>
      </c>
      <c r="L4545" s="21">
        <f t="shared" si="528"/>
        <v>0</v>
      </c>
      <c r="M4545" s="21" t="s">
        <v>6254</v>
      </c>
      <c r="N4545" s="30">
        <v>45986</v>
      </c>
      <c r="O4545" s="48">
        <v>63210</v>
      </c>
      <c r="P4545" s="21" t="s">
        <v>398</v>
      </c>
      <c r="Q4545" s="21">
        <v>58158549853</v>
      </c>
      <c r="R4545" s="21" t="s">
        <v>6108</v>
      </c>
      <c r="S4545" s="3">
        <v>4</v>
      </c>
      <c r="T4545" s="37"/>
      <c r="U4545" s="21" t="s">
        <v>3344</v>
      </c>
      <c r="V4545" s="21" t="str">
        <f>VLOOKUP(P4545,'Customer List'!B:C,2,)</f>
        <v>Pune</v>
      </c>
      <c r="W4545" s="38"/>
      <c r="X4545" s="30">
        <v>45988</v>
      </c>
      <c r="Y4545" s="21">
        <f t="shared" si="540"/>
        <v>2</v>
      </c>
      <c r="Z4545" s="21" t="str">
        <f t="shared" si="541"/>
        <v>Tuesday</v>
      </c>
      <c r="AA4545" s="21" t="str">
        <f t="shared" si="542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v>4545</v>
      </c>
      <c r="B4546" s="21">
        <v>45330</v>
      </c>
      <c r="C4546" s="30">
        <v>45971</v>
      </c>
      <c r="D4546" s="30">
        <v>45985</v>
      </c>
      <c r="E4546" s="47">
        <v>371</v>
      </c>
      <c r="F4546" s="47">
        <f t="shared" si="538"/>
        <v>32648</v>
      </c>
      <c r="G4546" s="48">
        <f t="shared" si="539"/>
        <v>32648</v>
      </c>
      <c r="H4546" s="21" t="s">
        <v>1216</v>
      </c>
      <c r="I4546" s="21"/>
      <c r="J4546" s="21">
        <v>1</v>
      </c>
      <c r="K4546" s="21">
        <v>1</v>
      </c>
      <c r="L4546" s="21">
        <f t="shared" si="528"/>
        <v>0</v>
      </c>
      <c r="M4546" s="21" t="s">
        <v>6254</v>
      </c>
      <c r="N4546" s="30">
        <v>45986</v>
      </c>
      <c r="O4546" s="48">
        <v>51940</v>
      </c>
      <c r="P4546" s="21" t="s">
        <v>398</v>
      </c>
      <c r="Q4546" s="21">
        <v>58158549853</v>
      </c>
      <c r="R4546" s="21" t="s">
        <v>6108</v>
      </c>
      <c r="S4546" s="3" t="s">
        <v>3337</v>
      </c>
      <c r="T4546" s="37"/>
      <c r="U4546" s="21" t="s">
        <v>3344</v>
      </c>
      <c r="V4546" s="21" t="str">
        <f>VLOOKUP(P4546,'Customer List'!B:C,2,)</f>
        <v>Pune</v>
      </c>
      <c r="W4546" s="38"/>
      <c r="X4546" s="30">
        <v>45988</v>
      </c>
      <c r="Y4546" s="21">
        <f t="shared" si="540"/>
        <v>2</v>
      </c>
      <c r="Z4546" s="21" t="str">
        <f t="shared" si="541"/>
        <v>Tuesday</v>
      </c>
      <c r="AA4546" s="21" t="str">
        <f t="shared" si="542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4546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538"/>
        <v>39732</v>
      </c>
      <c r="G4547" s="48">
        <f t="shared" si="539"/>
        <v>79464</v>
      </c>
      <c r="H4547" s="21" t="s">
        <v>6101</v>
      </c>
      <c r="I4547" s="21"/>
      <c r="J4547" s="21">
        <v>2</v>
      </c>
      <c r="K4547" s="21">
        <v>2</v>
      </c>
      <c r="L4547" s="21">
        <f t="shared" si="528"/>
        <v>0</v>
      </c>
      <c r="M4547" s="21" t="s">
        <v>6255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6108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540"/>
        <v>2</v>
      </c>
      <c r="Z4547" s="21" t="str">
        <f t="shared" si="541"/>
        <v>Tuesday</v>
      </c>
      <c r="AA4547" s="21" t="str">
        <f t="shared" si="542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128</v>
      </c>
      <c r="F4548" s="47">
        <f t="shared" si="538"/>
        <v>11264</v>
      </c>
      <c r="G4548" s="48">
        <f t="shared" si="539"/>
        <v>22528</v>
      </c>
      <c r="H4548" s="21" t="s">
        <v>1218</v>
      </c>
      <c r="I4548" s="21"/>
      <c r="J4548" s="21">
        <v>2</v>
      </c>
      <c r="K4548" s="21">
        <v>2</v>
      </c>
      <c r="L4548" s="21">
        <f t="shared" ref="L4548:L4611" si="543">J4548-K4548</f>
        <v>0</v>
      </c>
      <c r="M4548" s="21" t="s">
        <v>6255</v>
      </c>
      <c r="N4548" s="30">
        <v>45986</v>
      </c>
      <c r="O4548" s="48">
        <v>31360</v>
      </c>
      <c r="P4548" s="21" t="s">
        <v>398</v>
      </c>
      <c r="Q4548" s="21">
        <v>58158549853</v>
      </c>
      <c r="R4548" s="21" t="s">
        <v>6108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40"/>
        <v>2</v>
      </c>
      <c r="Z4548" s="21" t="str">
        <f t="shared" si="541"/>
        <v>Tuesday</v>
      </c>
      <c r="AA4548" s="21" t="str">
        <f t="shared" si="542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385</v>
      </c>
      <c r="F4549" s="47">
        <f t="shared" si="538"/>
        <v>33880</v>
      </c>
      <c r="G4549" s="48">
        <f t="shared" si="539"/>
        <v>135520</v>
      </c>
      <c r="H4549" s="21" t="s">
        <v>1217</v>
      </c>
      <c r="I4549" s="21"/>
      <c r="J4549" s="21">
        <v>4</v>
      </c>
      <c r="K4549" s="21">
        <v>4</v>
      </c>
      <c r="L4549" s="21">
        <f t="shared" si="543"/>
        <v>0</v>
      </c>
      <c r="M4549" s="21" t="s">
        <v>6256</v>
      </c>
      <c r="N4549" s="30">
        <v>45986</v>
      </c>
      <c r="O4549" s="48">
        <v>172480</v>
      </c>
      <c r="P4549" s="21" t="s">
        <v>398</v>
      </c>
      <c r="Q4549" s="21">
        <v>58158549853</v>
      </c>
      <c r="R4549" s="21" t="s">
        <v>6108</v>
      </c>
      <c r="S4549" s="3" t="s">
        <v>299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40"/>
        <v>2</v>
      </c>
      <c r="Z4549" s="21" t="str">
        <f t="shared" si="541"/>
        <v>Tuesday</v>
      </c>
      <c r="AA4549" s="21" t="str">
        <f t="shared" si="542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538"/>
        <v>22484</v>
      </c>
      <c r="G4550" s="48">
        <f t="shared" si="539"/>
        <v>22484</v>
      </c>
      <c r="H4550" s="21" t="s">
        <v>6102</v>
      </c>
      <c r="I4550" s="21"/>
      <c r="J4550" s="21">
        <v>1</v>
      </c>
      <c r="K4550" s="21">
        <v>1</v>
      </c>
      <c r="L4550" s="21">
        <f t="shared" si="543"/>
        <v>0</v>
      </c>
      <c r="M4550" s="21" t="s">
        <v>6240</v>
      </c>
      <c r="N4550" s="30">
        <v>45987</v>
      </c>
      <c r="O4550" s="48">
        <v>40880</v>
      </c>
      <c r="P4550" s="21" t="s">
        <v>5206</v>
      </c>
      <c r="Q4550" s="21" t="s">
        <v>5960</v>
      </c>
      <c r="R4550" s="21" t="s">
        <v>847</v>
      </c>
      <c r="S4550" s="3" t="s">
        <v>3337</v>
      </c>
      <c r="T4550" s="37"/>
      <c r="U4550" s="21" t="s">
        <v>3344</v>
      </c>
      <c r="V4550" s="21" t="str">
        <f>VLOOKUP(P4550,'Customer List'!B:C,2,)</f>
        <v>Sonipat</v>
      </c>
      <c r="W4550" s="38"/>
      <c r="X4550" s="30">
        <f t="shared" ref="X4550:X4552" si="544">IF(OR(R4550 = "PRIYANKA MADAM", R4550 = "DEEPAK", R4550 = "PORTER"),N4550,"")</f>
        <v>45987</v>
      </c>
      <c r="Y4550" s="21">
        <f t="shared" si="540"/>
        <v>0</v>
      </c>
      <c r="Z4550" s="21" t="str">
        <f t="shared" si="541"/>
        <v>Wednesday</v>
      </c>
      <c r="AA4550" s="21" t="str">
        <f t="shared" si="542"/>
        <v>Wednesday</v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538"/>
        <v>22484</v>
      </c>
      <c r="G4551" s="48">
        <f t="shared" si="539"/>
        <v>22484</v>
      </c>
      <c r="H4551" s="21" t="s">
        <v>6103</v>
      </c>
      <c r="I4551" s="21"/>
      <c r="J4551" s="21">
        <v>1</v>
      </c>
      <c r="K4551" s="21">
        <v>1</v>
      </c>
      <c r="L4551" s="21">
        <f t="shared" si="543"/>
        <v>0</v>
      </c>
      <c r="M4551" s="21" t="s">
        <v>6240</v>
      </c>
      <c r="N4551" s="30">
        <v>45987</v>
      </c>
      <c r="O4551" s="48">
        <v>40880</v>
      </c>
      <c r="P4551" s="21" t="s">
        <v>5206</v>
      </c>
      <c r="Q4551" s="21" t="s">
        <v>5960</v>
      </c>
      <c r="R4551" s="21" t="s">
        <v>847</v>
      </c>
      <c r="S4551" s="3" t="s">
        <v>3337</v>
      </c>
      <c r="T4551" s="37"/>
      <c r="U4551" s="21" t="s">
        <v>3344</v>
      </c>
      <c r="V4551" s="21" t="str">
        <f>VLOOKUP(P4551,'Customer List'!B:C,2,)</f>
        <v>Sonipat</v>
      </c>
      <c r="W4551" s="38"/>
      <c r="X4551" s="30">
        <f t="shared" si="544"/>
        <v>45987</v>
      </c>
      <c r="Y4551" s="21">
        <f t="shared" si="540"/>
        <v>0</v>
      </c>
      <c r="Z4551" s="21" t="str">
        <f t="shared" si="541"/>
        <v>Wednesday</v>
      </c>
      <c r="AA4551" s="21" t="str">
        <f t="shared" si="542"/>
        <v>Wednesday</v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538"/>
        <v>22484</v>
      </c>
      <c r="G4552" s="48">
        <f t="shared" si="539"/>
        <v>22484</v>
      </c>
      <c r="H4552" s="21" t="s">
        <v>6104</v>
      </c>
      <c r="I4552" s="21"/>
      <c r="J4552" s="21">
        <v>1</v>
      </c>
      <c r="K4552" s="21">
        <v>1</v>
      </c>
      <c r="L4552" s="21">
        <f t="shared" si="543"/>
        <v>0</v>
      </c>
      <c r="M4552" s="21" t="s">
        <v>6240</v>
      </c>
      <c r="N4552" s="30">
        <v>45987</v>
      </c>
      <c r="O4552" s="48">
        <v>40880</v>
      </c>
      <c r="P4552" s="21" t="s">
        <v>5206</v>
      </c>
      <c r="Q4552" s="21" t="s">
        <v>5960</v>
      </c>
      <c r="R4552" s="21" t="s">
        <v>847</v>
      </c>
      <c r="S4552" s="3" t="s">
        <v>3337</v>
      </c>
      <c r="T4552" s="37"/>
      <c r="U4552" s="21" t="s">
        <v>3344</v>
      </c>
      <c r="V4552" s="21" t="str">
        <f>VLOOKUP(P4552,'Customer List'!B:C,2,)</f>
        <v>Sonipat</v>
      </c>
      <c r="W4552" s="38"/>
      <c r="X4552" s="30">
        <f t="shared" si="544"/>
        <v>45987</v>
      </c>
      <c r="Y4552" s="21">
        <f t="shared" si="540"/>
        <v>0</v>
      </c>
      <c r="Z4552" s="21" t="str">
        <f t="shared" si="541"/>
        <v>Wednesday</v>
      </c>
      <c r="AA4552" s="21" t="str">
        <f t="shared" si="542"/>
        <v>Wednesday</v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538"/>
        <v>22484</v>
      </c>
      <c r="G4553" s="48">
        <f t="shared" si="539"/>
        <v>44968</v>
      </c>
      <c r="H4553" s="21" t="s">
        <v>6105</v>
      </c>
      <c r="I4553" s="21"/>
      <c r="J4553" s="21">
        <v>2</v>
      </c>
      <c r="K4553" s="21">
        <v>2</v>
      </c>
      <c r="L4553" s="21">
        <f t="shared" si="543"/>
        <v>0</v>
      </c>
      <c r="M4553" s="21" t="s">
        <v>6257</v>
      </c>
      <c r="N4553" s="30">
        <v>45986</v>
      </c>
      <c r="O4553" s="48">
        <v>66300</v>
      </c>
      <c r="P4553" s="21" t="s">
        <v>5661</v>
      </c>
      <c r="Q4553" s="21">
        <v>58158548092</v>
      </c>
      <c r="R4553" s="21" t="s">
        <v>6108</v>
      </c>
      <c r="S4553" s="3" t="s">
        <v>3337</v>
      </c>
      <c r="T4553" s="37"/>
      <c r="U4553" s="21" t="s">
        <v>3344</v>
      </c>
      <c r="V4553" s="21" t="str">
        <f>VLOOKUP(P4553,'Customer List'!B:C,2,)</f>
        <v>Vishakhapatnam</v>
      </c>
      <c r="W4553" s="38"/>
      <c r="X4553" s="30">
        <v>45988</v>
      </c>
      <c r="Y4553" s="21">
        <f t="shared" si="540"/>
        <v>2</v>
      </c>
      <c r="Z4553" s="21" t="str">
        <f t="shared" si="541"/>
        <v>Tuesday</v>
      </c>
      <c r="AA4553" s="21" t="str">
        <f t="shared" si="542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395.5</v>
      </c>
      <c r="F4554" s="47">
        <f t="shared" si="538"/>
        <v>34804</v>
      </c>
      <c r="G4554" s="48">
        <f t="shared" si="539"/>
        <v>34804</v>
      </c>
      <c r="H4554" s="21" t="s">
        <v>6106</v>
      </c>
      <c r="I4554" s="21"/>
      <c r="J4554" s="21">
        <v>1</v>
      </c>
      <c r="K4554" s="21">
        <v>1</v>
      </c>
      <c r="L4554" s="21">
        <f t="shared" si="543"/>
        <v>0</v>
      </c>
      <c r="M4554" s="21" t="s">
        <v>6374</v>
      </c>
      <c r="N4554" s="30">
        <v>45995</v>
      </c>
      <c r="O4554" s="48">
        <v>71190</v>
      </c>
      <c r="P4554" s="21" t="s">
        <v>42</v>
      </c>
      <c r="Q4554" s="21" t="s">
        <v>5960</v>
      </c>
      <c r="R4554" s="21" t="s">
        <v>6092</v>
      </c>
      <c r="S4554" s="3">
        <v>4</v>
      </c>
      <c r="T4554" s="37"/>
      <c r="U4554" s="21" t="s">
        <v>3344</v>
      </c>
      <c r="V4554" s="21" t="str">
        <f>VLOOKUP(P4554,'Customer List'!B:C,2,)</f>
        <v>Faridabad</v>
      </c>
      <c r="W4554" s="38" t="s">
        <v>637</v>
      </c>
      <c r="X4554" s="30">
        <f t="shared" ref="X4554:X4555" si="545">IF(OR(R4554 = "PRIYANKA MADAM", R4554 = "DEEPAK", R4554 = "PORTER"),N4554,"")</f>
        <v>45995</v>
      </c>
      <c r="Y4554" s="21">
        <f t="shared" si="540"/>
        <v>0</v>
      </c>
      <c r="Z4554" s="21" t="str">
        <f t="shared" si="541"/>
        <v>Thursday</v>
      </c>
      <c r="AA4554" s="21" t="str">
        <f t="shared" si="542"/>
        <v>Thursday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395.5</v>
      </c>
      <c r="F4555" s="47">
        <f t="shared" si="538"/>
        <v>34804</v>
      </c>
      <c r="G4555" s="48">
        <f t="shared" si="539"/>
        <v>34804</v>
      </c>
      <c r="H4555" s="21" t="s">
        <v>6107</v>
      </c>
      <c r="I4555" s="21"/>
      <c r="J4555" s="21">
        <v>1</v>
      </c>
      <c r="K4555" s="21">
        <v>1</v>
      </c>
      <c r="L4555" s="21">
        <f t="shared" si="543"/>
        <v>0</v>
      </c>
      <c r="M4555" s="21" t="s">
        <v>6374</v>
      </c>
      <c r="N4555" s="30">
        <v>45995</v>
      </c>
      <c r="O4555" s="48">
        <v>71190</v>
      </c>
      <c r="P4555" s="21" t="s">
        <v>42</v>
      </c>
      <c r="Q4555" s="21" t="s">
        <v>5960</v>
      </c>
      <c r="R4555" s="21" t="s">
        <v>6092</v>
      </c>
      <c r="S4555" s="3">
        <v>4</v>
      </c>
      <c r="T4555" s="37"/>
      <c r="U4555" s="21" t="s">
        <v>3344</v>
      </c>
      <c r="V4555" s="21" t="str">
        <f>VLOOKUP(P4555,'Customer List'!B:C,2,)</f>
        <v>Faridabad</v>
      </c>
      <c r="W4555" s="38" t="s">
        <v>637</v>
      </c>
      <c r="X4555" s="30">
        <f t="shared" si="545"/>
        <v>45995</v>
      </c>
      <c r="Y4555" s="21">
        <f t="shared" si="540"/>
        <v>0</v>
      </c>
      <c r="Z4555" s="21" t="str">
        <f t="shared" si="541"/>
        <v>Thursday</v>
      </c>
      <c r="AA4555" s="21" t="str">
        <f t="shared" si="542"/>
        <v>Thursday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x14ac:dyDescent="0.25">
      <c r="A4556" s="21">
        <v>4555</v>
      </c>
      <c r="B4556" s="21" t="s">
        <v>6125</v>
      </c>
      <c r="C4556" s="30">
        <v>45982</v>
      </c>
      <c r="D4556" s="30">
        <v>45987</v>
      </c>
      <c r="E4556" s="47">
        <v>59.4</v>
      </c>
      <c r="F4556" s="47">
        <f t="shared" si="538"/>
        <v>5227.2</v>
      </c>
      <c r="G4556" s="48">
        <f t="shared" si="539"/>
        <v>5227.2</v>
      </c>
      <c r="H4556" s="21">
        <v>100406</v>
      </c>
      <c r="I4556" s="21" t="s">
        <v>4758</v>
      </c>
      <c r="J4556" s="21">
        <v>1</v>
      </c>
      <c r="K4556" s="21">
        <v>1</v>
      </c>
      <c r="L4556" s="21">
        <f t="shared" si="543"/>
        <v>0</v>
      </c>
      <c r="M4556" s="21" t="s">
        <v>6278</v>
      </c>
      <c r="N4556" s="30">
        <v>45990</v>
      </c>
      <c r="O4556" s="48">
        <v>8835.75</v>
      </c>
      <c r="P4556" s="21" t="s">
        <v>6126</v>
      </c>
      <c r="Q4556" s="21">
        <v>58158740474</v>
      </c>
      <c r="R4556" s="21" t="s">
        <v>6108</v>
      </c>
      <c r="S4556" s="3">
        <v>4</v>
      </c>
      <c r="T4556" s="37"/>
      <c r="U4556" s="21" t="s">
        <v>18</v>
      </c>
      <c r="V4556" s="21" t="str">
        <f>VLOOKUP(P4556,'Customer List'!B:C,2,)</f>
        <v>Hyderabad</v>
      </c>
      <c r="W4556" s="38"/>
      <c r="X4556" s="30">
        <v>45992</v>
      </c>
      <c r="Y4556" s="21">
        <f t="shared" si="540"/>
        <v>2</v>
      </c>
      <c r="Z4556" s="21" t="str">
        <f t="shared" si="541"/>
        <v>Saturday</v>
      </c>
      <c r="AA4556" s="21" t="str">
        <f t="shared" si="542"/>
        <v>Monday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x14ac:dyDescent="0.25">
      <c r="A4557" s="21">
        <v>4556</v>
      </c>
      <c r="B4557" s="21" t="s">
        <v>6125</v>
      </c>
      <c r="C4557" s="30">
        <v>45982</v>
      </c>
      <c r="D4557" s="30">
        <v>45987</v>
      </c>
      <c r="E4557" s="47">
        <v>118.8</v>
      </c>
      <c r="F4557" s="47">
        <f t="shared" si="538"/>
        <v>10454.4</v>
      </c>
      <c r="G4557" s="48">
        <f t="shared" si="539"/>
        <v>10454.4</v>
      </c>
      <c r="H4557" s="21">
        <v>100710</v>
      </c>
      <c r="I4557" s="21" t="s">
        <v>4748</v>
      </c>
      <c r="J4557" s="21">
        <v>1</v>
      </c>
      <c r="K4557" s="21">
        <v>1</v>
      </c>
      <c r="L4557" s="21">
        <f t="shared" si="543"/>
        <v>0</v>
      </c>
      <c r="M4557" s="21" t="s">
        <v>6278</v>
      </c>
      <c r="N4557" s="30">
        <v>45990</v>
      </c>
      <c r="O4557" s="48">
        <v>17671.5</v>
      </c>
      <c r="P4557" s="21" t="s">
        <v>6126</v>
      </c>
      <c r="Q4557" s="21">
        <v>58158740474</v>
      </c>
      <c r="R4557" s="21" t="s">
        <v>6108</v>
      </c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>
        <v>45992</v>
      </c>
      <c r="Y4557" s="21">
        <f t="shared" si="540"/>
        <v>2</v>
      </c>
      <c r="Z4557" s="21" t="str">
        <f t="shared" si="541"/>
        <v>Saturday</v>
      </c>
      <c r="AA4557" s="21" t="str">
        <f t="shared" si="542"/>
        <v>Monday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t="30" x14ac:dyDescent="0.25">
      <c r="A4558" s="21">
        <v>4557</v>
      </c>
      <c r="B4558" s="21" t="s">
        <v>6125</v>
      </c>
      <c r="C4558" s="30">
        <v>45982</v>
      </c>
      <c r="D4558" s="30">
        <v>45987</v>
      </c>
      <c r="E4558" s="47">
        <v>115.5</v>
      </c>
      <c r="F4558" s="47">
        <f t="shared" si="538"/>
        <v>10164</v>
      </c>
      <c r="G4558" s="48">
        <f t="shared" si="539"/>
        <v>10164</v>
      </c>
      <c r="H4558" s="21">
        <v>100751</v>
      </c>
      <c r="I4558" s="21" t="s">
        <v>4748</v>
      </c>
      <c r="J4558" s="21">
        <v>1</v>
      </c>
      <c r="K4558" s="21">
        <v>1</v>
      </c>
      <c r="L4558" s="21">
        <f t="shared" si="543"/>
        <v>0</v>
      </c>
      <c r="M4558" s="21" t="s">
        <v>6186</v>
      </c>
      <c r="N4558" s="30">
        <v>45988</v>
      </c>
      <c r="O4558" s="48">
        <v>0</v>
      </c>
      <c r="P4558" s="21" t="s">
        <v>49</v>
      </c>
      <c r="Q4558" s="21"/>
      <c r="R4558" s="21"/>
      <c r="S4558" s="3">
        <v>4</v>
      </c>
      <c r="T4558" s="37" t="s">
        <v>6187</v>
      </c>
      <c r="U4558" s="21" t="s">
        <v>18</v>
      </c>
      <c r="V4558" s="21" t="str">
        <f>VLOOKUP(P4558,'Customer List'!B:C,2,)</f>
        <v>Delhi</v>
      </c>
      <c r="W4558" s="38" t="s">
        <v>6163</v>
      </c>
      <c r="X4558" s="30" t="str">
        <f t="shared" ref="X4558" si="546">IF(OR(R4558 = "PRIYANKA MADAM", R4558 = "DEEPAK", R4558 = "PORTER"),N4558,"")</f>
        <v/>
      </c>
      <c r="Y4558" s="21" t="str">
        <f t="shared" si="540"/>
        <v/>
      </c>
      <c r="Z4558" s="21" t="str">
        <f t="shared" si="541"/>
        <v>Thursday</v>
      </c>
      <c r="AA4558" s="21" t="str">
        <f t="shared" si="542"/>
        <v/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x14ac:dyDescent="0.25">
      <c r="A4559" s="21">
        <v>4558</v>
      </c>
      <c r="B4559" s="21" t="s">
        <v>6125</v>
      </c>
      <c r="C4559" s="30">
        <v>45982</v>
      </c>
      <c r="D4559" s="30">
        <v>45987</v>
      </c>
      <c r="E4559" s="47">
        <v>191.1</v>
      </c>
      <c r="F4559" s="47">
        <f t="shared" si="538"/>
        <v>16816.8</v>
      </c>
      <c r="G4559" s="48">
        <f t="shared" si="539"/>
        <v>16816.8</v>
      </c>
      <c r="H4559" s="21">
        <v>100759</v>
      </c>
      <c r="I4559" s="21" t="s">
        <v>4748</v>
      </c>
      <c r="J4559" s="21">
        <v>1</v>
      </c>
      <c r="K4559" s="21">
        <v>1</v>
      </c>
      <c r="L4559" s="21">
        <f t="shared" si="543"/>
        <v>0</v>
      </c>
      <c r="M4559" s="21" t="s">
        <v>6277</v>
      </c>
      <c r="N4559" s="30">
        <v>45990</v>
      </c>
      <c r="O4559" s="48">
        <v>24365.25</v>
      </c>
      <c r="P4559" s="21" t="s">
        <v>6126</v>
      </c>
      <c r="Q4559" s="21">
        <v>58158740474</v>
      </c>
      <c r="R4559" s="21" t="s">
        <v>6108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540"/>
        <v>2</v>
      </c>
      <c r="Z4559" s="21" t="str">
        <f t="shared" si="541"/>
        <v>Saturday</v>
      </c>
      <c r="AA4559" s="21" t="str">
        <f t="shared" si="542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ht="30" x14ac:dyDescent="0.25">
      <c r="A4560" s="21">
        <v>4559</v>
      </c>
      <c r="B4560" s="21" t="s">
        <v>6125</v>
      </c>
      <c r="C4560" s="30">
        <v>45982</v>
      </c>
      <c r="D4560" s="30">
        <v>45987</v>
      </c>
      <c r="E4560" s="47">
        <v>46.2</v>
      </c>
      <c r="F4560" s="47">
        <f t="shared" si="538"/>
        <v>4065.6000000000004</v>
      </c>
      <c r="G4560" s="48">
        <f t="shared" si="539"/>
        <v>4065.6000000000004</v>
      </c>
      <c r="H4560" s="21">
        <v>101209</v>
      </c>
      <c r="I4560" s="21" t="s">
        <v>4749</v>
      </c>
      <c r="J4560" s="21">
        <v>1</v>
      </c>
      <c r="K4560" s="21">
        <v>1</v>
      </c>
      <c r="L4560" s="21">
        <f t="shared" si="543"/>
        <v>0</v>
      </c>
      <c r="M4560" s="21" t="s">
        <v>6186</v>
      </c>
      <c r="N4560" s="30">
        <v>45988</v>
      </c>
      <c r="O4560" s="48">
        <v>0</v>
      </c>
      <c r="P4560" s="21" t="s">
        <v>49</v>
      </c>
      <c r="Q4560" s="21"/>
      <c r="R4560" s="21"/>
      <c r="S4560" s="3">
        <v>4</v>
      </c>
      <c r="T4560" s="37" t="s">
        <v>6187</v>
      </c>
      <c r="U4560" s="21" t="s">
        <v>18</v>
      </c>
      <c r="V4560" s="21" t="str">
        <f>VLOOKUP(P4560,'Customer List'!B:C,2,)</f>
        <v>Delhi</v>
      </c>
      <c r="W4560" s="38" t="s">
        <v>6163</v>
      </c>
      <c r="X4560" s="30" t="str">
        <f t="shared" ref="X4560" si="547">IF(OR(R4560 = "PRIYANKA MADAM", R4560 = "DEEPAK", R4560 = "PORTER"),N4560,"")</f>
        <v/>
      </c>
      <c r="Y4560" s="21" t="str">
        <f t="shared" si="540"/>
        <v/>
      </c>
      <c r="Z4560" s="21" t="str">
        <f t="shared" si="541"/>
        <v>Thursday</v>
      </c>
      <c r="AA4560" s="21" t="str">
        <f t="shared" si="542"/>
        <v/>
      </c>
      <c r="AB4560" s="21" t="str">
        <f>VLOOKUP(U4560,'Currency Sheet'!A:C,3,)</f>
        <v>DOLLAR</v>
      </c>
      <c r="AC4560" s="42" t="str">
        <f>VLOOKUP(P4560,'Customer List'!B:D,3,)</f>
        <v>Local</v>
      </c>
    </row>
    <row r="4561" spans="1:29" x14ac:dyDescent="0.25">
      <c r="A4561" s="21">
        <v>4560</v>
      </c>
      <c r="B4561" s="21" t="s">
        <v>6125</v>
      </c>
      <c r="C4561" s="30">
        <v>45982</v>
      </c>
      <c r="D4561" s="30">
        <v>45987</v>
      </c>
      <c r="E4561" s="47">
        <v>129</v>
      </c>
      <c r="F4561" s="47">
        <f t="shared" si="538"/>
        <v>11352</v>
      </c>
      <c r="G4561" s="48">
        <f t="shared" si="539"/>
        <v>11352</v>
      </c>
      <c r="H4561" s="21">
        <v>101222</v>
      </c>
      <c r="I4561" s="21" t="s">
        <v>4749</v>
      </c>
      <c r="J4561" s="21">
        <v>1</v>
      </c>
      <c r="K4561" s="21">
        <v>1</v>
      </c>
      <c r="L4561" s="21">
        <f t="shared" si="543"/>
        <v>0</v>
      </c>
      <c r="M4561" s="21" t="s">
        <v>6278</v>
      </c>
      <c r="N4561" s="30">
        <v>45990</v>
      </c>
      <c r="O4561" s="48">
        <v>19188.75</v>
      </c>
      <c r="P4561" s="21" t="s">
        <v>6126</v>
      </c>
      <c r="Q4561" s="21">
        <v>58158740474</v>
      </c>
      <c r="R4561" s="21" t="s">
        <v>6108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540"/>
        <v>2</v>
      </c>
      <c r="Z4561" s="21" t="str">
        <f t="shared" si="541"/>
        <v>Saturday</v>
      </c>
      <c r="AA4561" s="21" t="str">
        <f t="shared" si="542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x14ac:dyDescent="0.25">
      <c r="A4562" s="21">
        <v>4561</v>
      </c>
      <c r="B4562" s="21" t="s">
        <v>6125</v>
      </c>
      <c r="C4562" s="30">
        <v>45982</v>
      </c>
      <c r="D4562" s="30">
        <v>45987</v>
      </c>
      <c r="E4562" s="47">
        <v>191.1</v>
      </c>
      <c r="F4562" s="47">
        <f t="shared" si="538"/>
        <v>16816.8</v>
      </c>
      <c r="G4562" s="48">
        <f t="shared" si="539"/>
        <v>16816.8</v>
      </c>
      <c r="H4562" s="21">
        <v>101242</v>
      </c>
      <c r="I4562" s="21" t="s">
        <v>4749</v>
      </c>
      <c r="J4562" s="21">
        <v>1</v>
      </c>
      <c r="K4562" s="21">
        <v>1</v>
      </c>
      <c r="L4562" s="21">
        <f t="shared" si="543"/>
        <v>0</v>
      </c>
      <c r="M4562" s="21" t="s">
        <v>6285</v>
      </c>
      <c r="N4562" s="30">
        <v>45990</v>
      </c>
      <c r="O4562" s="48">
        <v>25389</v>
      </c>
      <c r="P4562" s="21" t="s">
        <v>26</v>
      </c>
      <c r="Q4562" s="21" t="s">
        <v>6325</v>
      </c>
      <c r="R4562" s="21" t="s">
        <v>6108</v>
      </c>
      <c r="S4562" s="3">
        <v>4</v>
      </c>
      <c r="T4562" s="37"/>
      <c r="U4562" s="21" t="s">
        <v>18</v>
      </c>
      <c r="V4562" s="21" t="str">
        <f>VLOOKUP(P4562,'Customer List'!B:C,2,)</f>
        <v>Chandigarh</v>
      </c>
      <c r="W4562" s="38"/>
      <c r="X4562" s="30">
        <v>45992</v>
      </c>
      <c r="Y4562" s="21">
        <f t="shared" si="540"/>
        <v>2</v>
      </c>
      <c r="Z4562" s="21" t="str">
        <f t="shared" si="541"/>
        <v>Saturday</v>
      </c>
      <c r="AA4562" s="21" t="str">
        <f t="shared" si="542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x14ac:dyDescent="0.25">
      <c r="A4563" s="21">
        <v>4562</v>
      </c>
      <c r="B4563" s="21" t="s">
        <v>6125</v>
      </c>
      <c r="C4563" s="30">
        <v>45982</v>
      </c>
      <c r="D4563" s="30">
        <v>45987</v>
      </c>
      <c r="E4563" s="47">
        <v>69</v>
      </c>
      <c r="F4563" s="47">
        <f t="shared" si="538"/>
        <v>6072</v>
      </c>
      <c r="G4563" s="48">
        <f t="shared" si="539"/>
        <v>6072</v>
      </c>
      <c r="H4563" s="21">
        <v>101302</v>
      </c>
      <c r="I4563" s="21" t="s">
        <v>6127</v>
      </c>
      <c r="J4563" s="21">
        <v>1</v>
      </c>
      <c r="K4563" s="21">
        <v>1</v>
      </c>
      <c r="L4563" s="21">
        <f t="shared" si="543"/>
        <v>0</v>
      </c>
      <c r="M4563" s="21" t="s">
        <v>6277</v>
      </c>
      <c r="N4563" s="30">
        <v>45990</v>
      </c>
      <c r="O4563" s="48">
        <v>10263.75</v>
      </c>
      <c r="P4563" s="21" t="s">
        <v>6126</v>
      </c>
      <c r="Q4563" s="21">
        <v>58158740474</v>
      </c>
      <c r="R4563" s="21" t="s">
        <v>6108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540"/>
        <v>2</v>
      </c>
      <c r="Z4563" s="21" t="str">
        <f t="shared" si="541"/>
        <v>Saturday</v>
      </c>
      <c r="AA4563" s="21" t="str">
        <f t="shared" si="542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x14ac:dyDescent="0.25">
      <c r="A4564" s="21">
        <v>4563</v>
      </c>
      <c r="B4564" s="21" t="s">
        <v>6125</v>
      </c>
      <c r="C4564" s="30">
        <v>45982</v>
      </c>
      <c r="D4564" s="30">
        <v>45987</v>
      </c>
      <c r="E4564" s="47">
        <v>137.4</v>
      </c>
      <c r="F4564" s="47">
        <f t="shared" si="538"/>
        <v>12091.2</v>
      </c>
      <c r="G4564" s="48">
        <f t="shared" si="539"/>
        <v>12091.2</v>
      </c>
      <c r="H4564" s="21">
        <v>101916</v>
      </c>
      <c r="I4564" s="21" t="s">
        <v>5162</v>
      </c>
      <c r="J4564" s="21">
        <v>1</v>
      </c>
      <c r="K4564" s="21">
        <v>1</v>
      </c>
      <c r="L4564" s="21">
        <f t="shared" si="543"/>
        <v>0</v>
      </c>
      <c r="M4564" s="21" t="s">
        <v>6276</v>
      </c>
      <c r="N4564" s="30">
        <v>45990</v>
      </c>
      <c r="O4564" s="48">
        <v>20438.25</v>
      </c>
      <c r="P4564" s="21" t="s">
        <v>6126</v>
      </c>
      <c r="Q4564" s="21">
        <v>58158740474</v>
      </c>
      <c r="R4564" s="21" t="s">
        <v>6108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540"/>
        <v>2</v>
      </c>
      <c r="Z4564" s="21" t="str">
        <f t="shared" si="541"/>
        <v>Saturday</v>
      </c>
      <c r="AA4564" s="21" t="str">
        <f t="shared" si="542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x14ac:dyDescent="0.25">
      <c r="A4565" s="21">
        <v>4564</v>
      </c>
      <c r="B4565" s="21" t="s">
        <v>6125</v>
      </c>
      <c r="C4565" s="30">
        <v>45982</v>
      </c>
      <c r="D4565" s="30">
        <v>45987</v>
      </c>
      <c r="E4565" s="47">
        <v>135.6</v>
      </c>
      <c r="F4565" s="47">
        <f t="shared" si="538"/>
        <v>11932.8</v>
      </c>
      <c r="G4565" s="48">
        <f t="shared" si="539"/>
        <v>11932.8</v>
      </c>
      <c r="H4565" s="21">
        <v>102008</v>
      </c>
      <c r="I4565" s="21" t="s">
        <v>5162</v>
      </c>
      <c r="J4565" s="21">
        <v>1</v>
      </c>
      <c r="K4565" s="21">
        <v>1</v>
      </c>
      <c r="L4565" s="21">
        <f t="shared" si="543"/>
        <v>0</v>
      </c>
      <c r="M4565" s="21" t="s">
        <v>6280</v>
      </c>
      <c r="N4565" s="30">
        <v>45990</v>
      </c>
      <c r="O4565" s="48">
        <v>22769.5</v>
      </c>
      <c r="P4565" s="21" t="s">
        <v>6128</v>
      </c>
      <c r="Q4565" s="21">
        <v>58158740312</v>
      </c>
      <c r="R4565" s="21" t="s">
        <v>6108</v>
      </c>
      <c r="S4565" s="3">
        <v>4</v>
      </c>
      <c r="T4565" s="37"/>
      <c r="U4565" s="21" t="s">
        <v>18</v>
      </c>
      <c r="V4565" s="21" t="str">
        <f>VLOOKUP(P4565,'Customer List'!B:C,2,)</f>
        <v>BANGALORE</v>
      </c>
      <c r="W4565" s="38"/>
      <c r="X4565" s="30">
        <v>45992</v>
      </c>
      <c r="Y4565" s="21">
        <f t="shared" si="540"/>
        <v>2</v>
      </c>
      <c r="Z4565" s="21" t="str">
        <f t="shared" si="541"/>
        <v>Saturday</v>
      </c>
      <c r="AA4565" s="21" t="str">
        <f t="shared" si="542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4565</v>
      </c>
      <c r="B4566" s="21" t="s">
        <v>6125</v>
      </c>
      <c r="C4566" s="30">
        <v>45982</v>
      </c>
      <c r="D4566" s="30">
        <v>45987</v>
      </c>
      <c r="E4566" s="47">
        <v>218.4</v>
      </c>
      <c r="F4566" s="47">
        <f t="shared" si="538"/>
        <v>19219.2</v>
      </c>
      <c r="G4566" s="48">
        <f t="shared" si="539"/>
        <v>19219.2</v>
      </c>
      <c r="H4566" s="21">
        <v>102618</v>
      </c>
      <c r="I4566" s="21" t="s">
        <v>6129</v>
      </c>
      <c r="J4566" s="21">
        <v>1</v>
      </c>
      <c r="K4566" s="21">
        <v>1</v>
      </c>
      <c r="L4566" s="21">
        <f t="shared" si="543"/>
        <v>0</v>
      </c>
      <c r="M4566" s="21" t="s">
        <v>6284</v>
      </c>
      <c r="N4566" s="30">
        <v>45990</v>
      </c>
      <c r="O4566" s="48">
        <v>33852</v>
      </c>
      <c r="P4566" s="21" t="s">
        <v>26</v>
      </c>
      <c r="Q4566" s="21" t="s">
        <v>6325</v>
      </c>
      <c r="R4566" s="21" t="s">
        <v>6108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540"/>
        <v>2</v>
      </c>
      <c r="Z4566" s="21" t="str">
        <f t="shared" si="541"/>
        <v>Saturday</v>
      </c>
      <c r="AA4566" s="21" t="str">
        <f t="shared" si="542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4566</v>
      </c>
      <c r="B4567" s="21" t="s">
        <v>6125</v>
      </c>
      <c r="C4567" s="30">
        <v>45982</v>
      </c>
      <c r="D4567" s="30">
        <v>45987</v>
      </c>
      <c r="E4567" s="47">
        <v>159</v>
      </c>
      <c r="F4567" s="47">
        <f t="shared" si="538"/>
        <v>13992</v>
      </c>
      <c r="G4567" s="48">
        <f t="shared" si="539"/>
        <v>13992</v>
      </c>
      <c r="H4567" s="21">
        <v>103032</v>
      </c>
      <c r="I4567" s="21" t="s">
        <v>5164</v>
      </c>
      <c r="J4567" s="21">
        <v>1</v>
      </c>
      <c r="K4567" s="21">
        <v>1</v>
      </c>
      <c r="L4567" s="21">
        <f t="shared" si="543"/>
        <v>0</v>
      </c>
      <c r="M4567" s="21" t="s">
        <v>6278</v>
      </c>
      <c r="N4567" s="30">
        <v>45990</v>
      </c>
      <c r="O4567" s="48">
        <v>23651.25</v>
      </c>
      <c r="P4567" s="21" t="s">
        <v>6126</v>
      </c>
      <c r="Q4567" s="21">
        <v>58158740474</v>
      </c>
      <c r="R4567" s="21" t="s">
        <v>6108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40"/>
        <v>2</v>
      </c>
      <c r="Z4567" s="21" t="str">
        <f t="shared" si="541"/>
        <v>Saturday</v>
      </c>
      <c r="AA4567" s="21" t="str">
        <f t="shared" si="542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4567</v>
      </c>
      <c r="B4568" s="21" t="s">
        <v>6125</v>
      </c>
      <c r="C4568" s="30">
        <v>45982</v>
      </c>
      <c r="D4568" s="30">
        <v>45987</v>
      </c>
      <c r="E4568" s="47">
        <v>51.6</v>
      </c>
      <c r="F4568" s="47">
        <f t="shared" si="538"/>
        <v>4540.8</v>
      </c>
      <c r="G4568" s="48">
        <f t="shared" si="539"/>
        <v>4540.8</v>
      </c>
      <c r="H4568" s="21">
        <v>103106</v>
      </c>
      <c r="I4568" s="21" t="s">
        <v>4751</v>
      </c>
      <c r="J4568" s="21">
        <v>1</v>
      </c>
      <c r="K4568" s="21">
        <v>1</v>
      </c>
      <c r="L4568" s="21">
        <f t="shared" si="543"/>
        <v>0</v>
      </c>
      <c r="M4568" s="21" t="s">
        <v>6189</v>
      </c>
      <c r="N4568" s="30">
        <v>45987</v>
      </c>
      <c r="O4568" s="48">
        <v>7998</v>
      </c>
      <c r="P4568" s="21" t="s">
        <v>213</v>
      </c>
      <c r="Q4568" s="21" t="s">
        <v>1127</v>
      </c>
      <c r="R4568" s="21" t="s">
        <v>1127</v>
      </c>
      <c r="S4568" s="3">
        <v>4</v>
      </c>
      <c r="T4568" s="37" t="s">
        <v>6624</v>
      </c>
      <c r="U4568" s="21" t="s">
        <v>18</v>
      </c>
      <c r="V4568" s="21" t="str">
        <f>VLOOKUP(P4568,'Customer List'!B:C,2,)</f>
        <v>Delhi</v>
      </c>
      <c r="W4568" s="38"/>
      <c r="X4568" s="30">
        <f t="shared" ref="X4568" si="548">IF(OR(R4568 = "PRIYANKA MADAM", R4568 = "DEEPAK", R4568 = "PORTER"),N4568,"")</f>
        <v>45987</v>
      </c>
      <c r="Y4568" s="21">
        <f t="shared" si="540"/>
        <v>0</v>
      </c>
      <c r="Z4568" s="21" t="str">
        <f t="shared" si="541"/>
        <v>Wednesday</v>
      </c>
      <c r="AA4568" s="21" t="str">
        <f t="shared" si="542"/>
        <v>Wednesday</v>
      </c>
      <c r="AB4568" s="21" t="str">
        <f>VLOOKUP(U4568,'Currency Sheet'!A:C,3,)</f>
        <v>DOLLAR</v>
      </c>
      <c r="AC4568" s="42" t="str">
        <f>VLOOKUP(P4568,'Customer List'!B:D,3,)</f>
        <v>Local</v>
      </c>
    </row>
    <row r="4569" spans="1:29" x14ac:dyDescent="0.25">
      <c r="A4569" s="21">
        <v>4568</v>
      </c>
      <c r="B4569" s="21" t="s">
        <v>6125</v>
      </c>
      <c r="C4569" s="30">
        <v>45982</v>
      </c>
      <c r="D4569" s="30">
        <v>45987</v>
      </c>
      <c r="E4569" s="47">
        <v>114</v>
      </c>
      <c r="F4569" s="47">
        <f t="shared" si="538"/>
        <v>10032</v>
      </c>
      <c r="G4569" s="48">
        <f t="shared" si="539"/>
        <v>20064</v>
      </c>
      <c r="H4569" s="21">
        <v>103114</v>
      </c>
      <c r="I4569" s="21" t="s">
        <v>4751</v>
      </c>
      <c r="J4569" s="21">
        <v>2</v>
      </c>
      <c r="K4569" s="21">
        <v>2</v>
      </c>
      <c r="L4569" s="21">
        <f t="shared" si="543"/>
        <v>0</v>
      </c>
      <c r="M4569" s="21" t="s">
        <v>6295</v>
      </c>
      <c r="N4569" s="30">
        <v>45990</v>
      </c>
      <c r="O4569" s="48">
        <v>44175</v>
      </c>
      <c r="P4569" s="21" t="s">
        <v>319</v>
      </c>
      <c r="Q4569" s="21">
        <v>58158739214</v>
      </c>
      <c r="R4569" s="21" t="s">
        <v>6108</v>
      </c>
      <c r="S4569" s="3">
        <v>4</v>
      </c>
      <c r="T4569" s="37"/>
      <c r="U4569" s="21" t="s">
        <v>18</v>
      </c>
      <c r="V4569" s="21" t="str">
        <f>VLOOKUP(P4569,'Customer List'!B:C,2,)</f>
        <v>Gujrat</v>
      </c>
      <c r="W4569" s="38"/>
      <c r="X4569" s="30">
        <v>45992</v>
      </c>
      <c r="Y4569" s="21">
        <f t="shared" si="540"/>
        <v>2</v>
      </c>
      <c r="Z4569" s="21" t="str">
        <f t="shared" si="541"/>
        <v>Saturday</v>
      </c>
      <c r="AA4569" s="21" t="str">
        <f t="shared" si="542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4569</v>
      </c>
      <c r="B4570" s="21" t="s">
        <v>6125</v>
      </c>
      <c r="C4570" s="30">
        <v>45982</v>
      </c>
      <c r="D4570" s="30">
        <v>45987</v>
      </c>
      <c r="E4570" s="47">
        <v>114</v>
      </c>
      <c r="F4570" s="47">
        <f t="shared" si="538"/>
        <v>10032</v>
      </c>
      <c r="G4570" s="48">
        <f t="shared" si="539"/>
        <v>10032</v>
      </c>
      <c r="H4570" s="21">
        <v>104512</v>
      </c>
      <c r="I4570" s="21" t="s">
        <v>5166</v>
      </c>
      <c r="J4570" s="21">
        <v>1</v>
      </c>
      <c r="K4570" s="21">
        <v>1</v>
      </c>
      <c r="L4570" s="21">
        <f t="shared" si="543"/>
        <v>0</v>
      </c>
      <c r="M4570" s="21" t="s">
        <v>6278</v>
      </c>
      <c r="N4570" s="30">
        <v>45990</v>
      </c>
      <c r="O4570" s="48">
        <v>16957.5</v>
      </c>
      <c r="P4570" s="21" t="s">
        <v>6126</v>
      </c>
      <c r="Q4570" s="21">
        <v>58158740474</v>
      </c>
      <c r="R4570" s="21" t="s">
        <v>6108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540"/>
        <v>2</v>
      </c>
      <c r="Z4570" s="21" t="str">
        <f t="shared" si="541"/>
        <v>Saturday</v>
      </c>
      <c r="AA4570" s="21" t="str">
        <f t="shared" si="542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4570</v>
      </c>
      <c r="B4571" s="21" t="s">
        <v>6125</v>
      </c>
      <c r="C4571" s="30">
        <v>45982</v>
      </c>
      <c r="D4571" s="30">
        <v>45987</v>
      </c>
      <c r="E4571" s="47">
        <v>135.1</v>
      </c>
      <c r="F4571" s="47">
        <f t="shared" si="538"/>
        <v>11888.8</v>
      </c>
      <c r="G4571" s="48">
        <f t="shared" si="539"/>
        <v>11888.8</v>
      </c>
      <c r="H4571" s="21">
        <v>104527</v>
      </c>
      <c r="I4571" s="21" t="s">
        <v>5166</v>
      </c>
      <c r="J4571" s="21">
        <v>1</v>
      </c>
      <c r="K4571" s="21">
        <v>1</v>
      </c>
      <c r="L4571" s="21">
        <f t="shared" si="543"/>
        <v>0</v>
      </c>
      <c r="M4571" s="21" t="s">
        <v>6280</v>
      </c>
      <c r="N4571" s="30">
        <v>45990</v>
      </c>
      <c r="O4571" s="48">
        <v>19444.75</v>
      </c>
      <c r="P4571" s="21" t="s">
        <v>6128</v>
      </c>
      <c r="Q4571" s="21">
        <v>58158740312</v>
      </c>
      <c r="R4571" s="21" t="s">
        <v>6108</v>
      </c>
      <c r="S4571" s="3">
        <v>4</v>
      </c>
      <c r="T4571" s="37"/>
      <c r="U4571" s="21" t="s">
        <v>18</v>
      </c>
      <c r="V4571" s="21" t="str">
        <f>VLOOKUP(P4571,'Customer List'!B:C,2,)</f>
        <v>BANGALORE</v>
      </c>
      <c r="W4571" s="38"/>
      <c r="X4571" s="30">
        <v>45992</v>
      </c>
      <c r="Y4571" s="21">
        <f t="shared" si="540"/>
        <v>2</v>
      </c>
      <c r="Z4571" s="21" t="str">
        <f t="shared" si="541"/>
        <v>Saturday</v>
      </c>
      <c r="AA4571" s="21" t="str">
        <f t="shared" si="542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x14ac:dyDescent="0.25">
      <c r="A4572" s="21">
        <v>4571</v>
      </c>
      <c r="B4572" s="21" t="s">
        <v>6125</v>
      </c>
      <c r="C4572" s="30">
        <v>45982</v>
      </c>
      <c r="D4572" s="30">
        <v>45987</v>
      </c>
      <c r="E4572" s="47">
        <v>169.2</v>
      </c>
      <c r="F4572" s="47">
        <f t="shared" si="538"/>
        <v>14889.599999999999</v>
      </c>
      <c r="G4572" s="48">
        <f t="shared" si="539"/>
        <v>14889.599999999999</v>
      </c>
      <c r="H4572" s="21">
        <v>105016</v>
      </c>
      <c r="I4572" s="21" t="s">
        <v>4753</v>
      </c>
      <c r="J4572" s="21">
        <v>1</v>
      </c>
      <c r="K4572" s="21">
        <v>1</v>
      </c>
      <c r="L4572" s="21">
        <f t="shared" si="543"/>
        <v>0</v>
      </c>
      <c r="M4572" s="21" t="s">
        <v>6276</v>
      </c>
      <c r="N4572" s="30">
        <v>45990</v>
      </c>
      <c r="O4572" s="48">
        <v>25168.5</v>
      </c>
      <c r="P4572" s="21" t="s">
        <v>6126</v>
      </c>
      <c r="Q4572" s="21">
        <v>58158740474</v>
      </c>
      <c r="R4572" s="21" t="s">
        <v>6108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540"/>
        <v>2</v>
      </c>
      <c r="Z4572" s="21" t="str">
        <f t="shared" si="541"/>
        <v>Saturday</v>
      </c>
      <c r="AA4572" s="21" t="str">
        <f t="shared" si="542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x14ac:dyDescent="0.25">
      <c r="A4573" s="21">
        <v>4572</v>
      </c>
      <c r="B4573" s="21" t="s">
        <v>6125</v>
      </c>
      <c r="C4573" s="30">
        <v>45982</v>
      </c>
      <c r="D4573" s="30">
        <v>45987</v>
      </c>
      <c r="E4573" s="47">
        <v>191.1</v>
      </c>
      <c r="F4573" s="47">
        <f t="shared" si="538"/>
        <v>16816.8</v>
      </c>
      <c r="G4573" s="48">
        <f t="shared" si="539"/>
        <v>16816.8</v>
      </c>
      <c r="H4573" s="21">
        <v>107643</v>
      </c>
      <c r="I4573" s="21" t="s">
        <v>4755</v>
      </c>
      <c r="J4573" s="21">
        <v>1</v>
      </c>
      <c r="K4573" s="21">
        <v>1</v>
      </c>
      <c r="L4573" s="21">
        <f t="shared" si="543"/>
        <v>0</v>
      </c>
      <c r="M4573" s="21" t="s">
        <v>6277</v>
      </c>
      <c r="N4573" s="30">
        <v>45990</v>
      </c>
      <c r="O4573" s="48">
        <v>24365.25</v>
      </c>
      <c r="P4573" s="21" t="s">
        <v>6126</v>
      </c>
      <c r="Q4573" s="21">
        <v>58158740474</v>
      </c>
      <c r="R4573" s="21" t="s">
        <v>6108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540"/>
        <v>2</v>
      </c>
      <c r="Z4573" s="21" t="str">
        <f t="shared" si="541"/>
        <v>Saturday</v>
      </c>
      <c r="AA4573" s="21" t="str">
        <f t="shared" si="542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4573</v>
      </c>
      <c r="B4574" s="21" t="s">
        <v>6125</v>
      </c>
      <c r="C4574" s="30">
        <v>45982</v>
      </c>
      <c r="D4574" s="30">
        <v>45987</v>
      </c>
      <c r="E4574" s="47">
        <v>178.2</v>
      </c>
      <c r="F4574" s="47">
        <f t="shared" ref="F4574:F4605" si="549">IF(AB4574="DOLLAR",E4574*88,E4574)</f>
        <v>15681.599999999999</v>
      </c>
      <c r="G4574" s="48">
        <f t="shared" ref="G4574:G4605" si="550">F4574*J4574</f>
        <v>15681.599999999999</v>
      </c>
      <c r="H4574" s="21">
        <v>108924</v>
      </c>
      <c r="I4574" s="21" t="s">
        <v>6130</v>
      </c>
      <c r="J4574" s="21">
        <v>1</v>
      </c>
      <c r="K4574" s="21">
        <v>1</v>
      </c>
      <c r="L4574" s="21">
        <f t="shared" si="543"/>
        <v>0</v>
      </c>
      <c r="M4574" s="21" t="s">
        <v>6278</v>
      </c>
      <c r="N4574" s="30">
        <v>45990</v>
      </c>
      <c r="O4574" s="48">
        <v>26507.25</v>
      </c>
      <c r="P4574" s="21" t="s">
        <v>6126</v>
      </c>
      <c r="Q4574" s="21">
        <v>58158740474</v>
      </c>
      <c r="R4574" s="21" t="s">
        <v>6108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ref="Y4574:Y4605" si="551">IF(X4574="", "", X4574-N4574)</f>
        <v>2</v>
      </c>
      <c r="Z4574" s="21" t="str">
        <f t="shared" ref="Z4574:Z4605" si="552">IF(N4574="", "", TEXT(N4574, "dddd"))</f>
        <v>Saturday</v>
      </c>
      <c r="AA4574" s="21" t="str">
        <f t="shared" ref="AA4574:AA4605" si="553">IF(X4574="", "", TEXT(X4574, "dddd"))</f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4574</v>
      </c>
      <c r="B4575" s="21" t="s">
        <v>6125</v>
      </c>
      <c r="C4575" s="30">
        <v>45982</v>
      </c>
      <c r="D4575" s="30">
        <v>45987</v>
      </c>
      <c r="E4575" s="47">
        <v>139.19999999999999</v>
      </c>
      <c r="F4575" s="47">
        <f t="shared" si="549"/>
        <v>12249.599999999999</v>
      </c>
      <c r="G4575" s="48">
        <f t="shared" si="550"/>
        <v>12249.599999999999</v>
      </c>
      <c r="H4575" s="21">
        <v>121614</v>
      </c>
      <c r="I4575" s="21" t="s">
        <v>5824</v>
      </c>
      <c r="J4575" s="21">
        <v>1</v>
      </c>
      <c r="K4575" s="21">
        <v>1</v>
      </c>
      <c r="L4575" s="21">
        <f t="shared" si="543"/>
        <v>0</v>
      </c>
      <c r="M4575" s="21" t="s">
        <v>6276</v>
      </c>
      <c r="N4575" s="30">
        <v>45990</v>
      </c>
      <c r="O4575" s="48">
        <v>20706</v>
      </c>
      <c r="P4575" s="21" t="s">
        <v>6126</v>
      </c>
      <c r="Q4575" s="21">
        <v>58158740474</v>
      </c>
      <c r="R4575" s="21" t="s">
        <v>6108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551"/>
        <v>2</v>
      </c>
      <c r="Z4575" s="21" t="str">
        <f t="shared" si="552"/>
        <v>Saturday</v>
      </c>
      <c r="AA4575" s="21" t="str">
        <f t="shared" si="553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4575</v>
      </c>
      <c r="B4576" s="21" t="s">
        <v>6125</v>
      </c>
      <c r="C4576" s="30">
        <v>45982</v>
      </c>
      <c r="D4576" s="30">
        <v>45987</v>
      </c>
      <c r="E4576" s="47">
        <v>181.8</v>
      </c>
      <c r="F4576" s="47">
        <f t="shared" si="549"/>
        <v>15998.400000000001</v>
      </c>
      <c r="G4576" s="48">
        <f t="shared" si="550"/>
        <v>15998.400000000001</v>
      </c>
      <c r="H4576" s="21">
        <v>123114</v>
      </c>
      <c r="I4576" s="21" t="s">
        <v>4761</v>
      </c>
      <c r="J4576" s="21">
        <v>1</v>
      </c>
      <c r="K4576" s="21">
        <v>1</v>
      </c>
      <c r="L4576" s="21">
        <f t="shared" si="543"/>
        <v>0</v>
      </c>
      <c r="M4576" s="21" t="s">
        <v>6277</v>
      </c>
      <c r="N4576" s="30">
        <v>45990</v>
      </c>
      <c r="O4576" s="48">
        <v>27042.75</v>
      </c>
      <c r="P4576" s="21" t="s">
        <v>6126</v>
      </c>
      <c r="Q4576" s="21">
        <v>58158740474</v>
      </c>
      <c r="R4576" s="21" t="s">
        <v>6108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51"/>
        <v>2</v>
      </c>
      <c r="Z4576" s="21" t="str">
        <f t="shared" si="552"/>
        <v>Saturday</v>
      </c>
      <c r="AA4576" s="21" t="str">
        <f t="shared" si="553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4576</v>
      </c>
      <c r="B4577" s="21" t="s">
        <v>6125</v>
      </c>
      <c r="C4577" s="30">
        <v>45982</v>
      </c>
      <c r="D4577" s="30">
        <v>45987</v>
      </c>
      <c r="E4577" s="47">
        <v>85.8</v>
      </c>
      <c r="F4577" s="47">
        <f t="shared" si="549"/>
        <v>7550.4</v>
      </c>
      <c r="G4577" s="48">
        <f t="shared" si="550"/>
        <v>7550.4</v>
      </c>
      <c r="H4577" s="21">
        <v>123116</v>
      </c>
      <c r="I4577" s="21" t="s">
        <v>4761</v>
      </c>
      <c r="J4577" s="21">
        <v>1</v>
      </c>
      <c r="K4577" s="21">
        <v>1</v>
      </c>
      <c r="L4577" s="21">
        <f t="shared" si="543"/>
        <v>0</v>
      </c>
      <c r="M4577" s="21" t="s">
        <v>6284</v>
      </c>
      <c r="N4577" s="30">
        <v>45990</v>
      </c>
      <c r="O4577" s="48">
        <v>13299</v>
      </c>
      <c r="P4577" s="21" t="s">
        <v>26</v>
      </c>
      <c r="Q4577" s="21" t="s">
        <v>6325</v>
      </c>
      <c r="R4577" s="21" t="s">
        <v>6108</v>
      </c>
      <c r="S4577" s="3">
        <v>4</v>
      </c>
      <c r="T4577" s="37"/>
      <c r="U4577" s="21" t="s">
        <v>18</v>
      </c>
      <c r="V4577" s="21" t="str">
        <f>VLOOKUP(P4577,'Customer List'!B:C,2,)</f>
        <v>Chandigarh</v>
      </c>
      <c r="W4577" s="38"/>
      <c r="X4577" s="30">
        <v>45992</v>
      </c>
      <c r="Y4577" s="21">
        <f t="shared" si="551"/>
        <v>2</v>
      </c>
      <c r="Z4577" s="21" t="str">
        <f t="shared" si="552"/>
        <v>Saturday</v>
      </c>
      <c r="AA4577" s="21" t="str">
        <f t="shared" si="553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4577</v>
      </c>
      <c r="B4578" s="21" t="s">
        <v>6125</v>
      </c>
      <c r="C4578" s="30">
        <v>45982</v>
      </c>
      <c r="D4578" s="30">
        <v>45987</v>
      </c>
      <c r="E4578" s="47">
        <v>49.8</v>
      </c>
      <c r="F4578" s="47">
        <f t="shared" si="549"/>
        <v>4382.3999999999996</v>
      </c>
      <c r="G4578" s="48">
        <f t="shared" si="550"/>
        <v>4382.3999999999996</v>
      </c>
      <c r="H4578" s="21">
        <v>124207</v>
      </c>
      <c r="I4578" s="21" t="s">
        <v>6131</v>
      </c>
      <c r="J4578" s="21">
        <v>1</v>
      </c>
      <c r="K4578" s="21">
        <v>1</v>
      </c>
      <c r="L4578" s="21">
        <f t="shared" si="543"/>
        <v>0</v>
      </c>
      <c r="M4578" s="21" t="s">
        <v>6277</v>
      </c>
      <c r="N4578" s="30">
        <v>45990</v>
      </c>
      <c r="O4578" s="48">
        <v>7407.75</v>
      </c>
      <c r="P4578" s="21" t="s">
        <v>6126</v>
      </c>
      <c r="Q4578" s="21">
        <v>58158740474</v>
      </c>
      <c r="R4578" s="21" t="s">
        <v>6108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551"/>
        <v>2</v>
      </c>
      <c r="Z4578" s="21" t="str">
        <f t="shared" si="552"/>
        <v>Saturday</v>
      </c>
      <c r="AA4578" s="21" t="str">
        <f t="shared" si="553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4578</v>
      </c>
      <c r="B4579" s="21" t="s">
        <v>6125</v>
      </c>
      <c r="C4579" s="30">
        <v>45982</v>
      </c>
      <c r="D4579" s="30">
        <v>45987</v>
      </c>
      <c r="E4579" s="47">
        <v>177.1</v>
      </c>
      <c r="F4579" s="47">
        <f t="shared" si="549"/>
        <v>15584.8</v>
      </c>
      <c r="G4579" s="48">
        <f t="shared" si="550"/>
        <v>15584.8</v>
      </c>
      <c r="H4579" s="21">
        <v>126419</v>
      </c>
      <c r="I4579" s="21" t="s">
        <v>4763</v>
      </c>
      <c r="J4579" s="21">
        <v>1</v>
      </c>
      <c r="K4579" s="21">
        <v>1</v>
      </c>
      <c r="L4579" s="21">
        <f t="shared" si="543"/>
        <v>0</v>
      </c>
      <c r="M4579" s="21" t="s">
        <v>6278</v>
      </c>
      <c r="N4579" s="30">
        <v>45990</v>
      </c>
      <c r="O4579" s="48">
        <v>22580.25</v>
      </c>
      <c r="P4579" s="21" t="s">
        <v>6126</v>
      </c>
      <c r="Q4579" s="21">
        <v>58158740474</v>
      </c>
      <c r="R4579" s="21" t="s">
        <v>6108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51"/>
        <v>2</v>
      </c>
      <c r="Z4579" s="21" t="str">
        <f t="shared" si="552"/>
        <v>Saturday</v>
      </c>
      <c r="AA4579" s="21" t="str">
        <f t="shared" si="553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4579</v>
      </c>
      <c r="B4580" s="21" t="s">
        <v>6125</v>
      </c>
      <c r="C4580" s="30">
        <v>45982</v>
      </c>
      <c r="D4580" s="30">
        <v>45987</v>
      </c>
      <c r="E4580" s="47">
        <v>52.8</v>
      </c>
      <c r="F4580" s="47">
        <f t="shared" si="549"/>
        <v>4646.3999999999996</v>
      </c>
      <c r="G4580" s="48">
        <f t="shared" si="550"/>
        <v>4646.3999999999996</v>
      </c>
      <c r="H4580" s="21">
        <v>127613</v>
      </c>
      <c r="I4580" s="21" t="s">
        <v>5172</v>
      </c>
      <c r="J4580" s="21">
        <v>1</v>
      </c>
      <c r="K4580" s="21">
        <v>1</v>
      </c>
      <c r="L4580" s="21">
        <f t="shared" si="543"/>
        <v>0</v>
      </c>
      <c r="M4580" s="21" t="s">
        <v>6277</v>
      </c>
      <c r="N4580" s="30">
        <v>45990</v>
      </c>
      <c r="O4580" s="48">
        <v>7854</v>
      </c>
      <c r="P4580" s="21" t="s">
        <v>6126</v>
      </c>
      <c r="Q4580" s="21">
        <v>58158740474</v>
      </c>
      <c r="R4580" s="21" t="s">
        <v>6108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51"/>
        <v>2</v>
      </c>
      <c r="Z4580" s="21" t="str">
        <f t="shared" si="552"/>
        <v>Saturday</v>
      </c>
      <c r="AA4580" s="21" t="str">
        <f t="shared" si="553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4580</v>
      </c>
      <c r="B4581" s="21" t="s">
        <v>6125</v>
      </c>
      <c r="C4581" s="30">
        <v>45982</v>
      </c>
      <c r="D4581" s="30">
        <v>45987</v>
      </c>
      <c r="E4581" s="47">
        <v>207.9</v>
      </c>
      <c r="F4581" s="47">
        <f t="shared" si="549"/>
        <v>18295.2</v>
      </c>
      <c r="G4581" s="48">
        <f t="shared" si="550"/>
        <v>18295.2</v>
      </c>
      <c r="H4581" s="21">
        <v>127633</v>
      </c>
      <c r="I4581" s="21" t="s">
        <v>5172</v>
      </c>
      <c r="J4581" s="21">
        <v>1</v>
      </c>
      <c r="K4581" s="21">
        <v>1</v>
      </c>
      <c r="L4581" s="21">
        <f t="shared" si="543"/>
        <v>0</v>
      </c>
      <c r="M4581" s="21" t="s">
        <v>6284</v>
      </c>
      <c r="N4581" s="30">
        <v>45990</v>
      </c>
      <c r="O4581" s="48">
        <v>27621</v>
      </c>
      <c r="P4581" s="21" t="s">
        <v>26</v>
      </c>
      <c r="Q4581" s="21" t="s">
        <v>6325</v>
      </c>
      <c r="R4581" s="21" t="s">
        <v>6108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551"/>
        <v>2</v>
      </c>
      <c r="Z4581" s="21" t="str">
        <f t="shared" si="552"/>
        <v>Saturday</v>
      </c>
      <c r="AA4581" s="21" t="str">
        <f t="shared" si="553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4581</v>
      </c>
      <c r="B4582" s="21" t="s">
        <v>6125</v>
      </c>
      <c r="C4582" s="30">
        <v>45982</v>
      </c>
      <c r="D4582" s="30">
        <v>45987</v>
      </c>
      <c r="E4582" s="47">
        <v>300.3</v>
      </c>
      <c r="F4582" s="47">
        <f t="shared" si="549"/>
        <v>26426.400000000001</v>
      </c>
      <c r="G4582" s="48">
        <f t="shared" si="550"/>
        <v>26426.400000000001</v>
      </c>
      <c r="H4582" s="21">
        <v>128036</v>
      </c>
      <c r="I4582" s="21" t="s">
        <v>5840</v>
      </c>
      <c r="J4582" s="21">
        <v>1</v>
      </c>
      <c r="K4582" s="21">
        <v>1</v>
      </c>
      <c r="L4582" s="21">
        <f t="shared" si="543"/>
        <v>0</v>
      </c>
      <c r="M4582" s="21" t="s">
        <v>6284</v>
      </c>
      <c r="N4582" s="30">
        <v>45990</v>
      </c>
      <c r="O4582" s="48">
        <v>39897</v>
      </c>
      <c r="P4582" s="21" t="s">
        <v>26</v>
      </c>
      <c r="Q4582" s="21" t="s">
        <v>6325</v>
      </c>
      <c r="R4582" s="21" t="s">
        <v>6108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551"/>
        <v>2</v>
      </c>
      <c r="Z4582" s="21" t="str">
        <f t="shared" si="552"/>
        <v>Saturday</v>
      </c>
      <c r="AA4582" s="21" t="str">
        <f t="shared" si="553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4582</v>
      </c>
      <c r="B4583" s="21" t="s">
        <v>6125</v>
      </c>
      <c r="C4583" s="30">
        <v>45982</v>
      </c>
      <c r="D4583" s="30">
        <v>45987</v>
      </c>
      <c r="E4583" s="47">
        <v>243</v>
      </c>
      <c r="F4583" s="47">
        <f t="shared" si="549"/>
        <v>21384</v>
      </c>
      <c r="G4583" s="48">
        <f t="shared" si="550"/>
        <v>21384</v>
      </c>
      <c r="H4583" s="21">
        <v>130020</v>
      </c>
      <c r="I4583" s="21" t="s">
        <v>6132</v>
      </c>
      <c r="J4583" s="21">
        <v>1</v>
      </c>
      <c r="K4583" s="21">
        <v>1</v>
      </c>
      <c r="L4583" s="21">
        <f t="shared" si="543"/>
        <v>0</v>
      </c>
      <c r="M4583" s="21" t="s">
        <v>6285</v>
      </c>
      <c r="N4583" s="30">
        <v>45990</v>
      </c>
      <c r="O4583" s="48">
        <v>37665</v>
      </c>
      <c r="P4583" s="21" t="s">
        <v>26</v>
      </c>
      <c r="Q4583" s="21" t="s">
        <v>6325</v>
      </c>
      <c r="R4583" s="21" t="s">
        <v>6108</v>
      </c>
      <c r="S4583" s="3">
        <v>4</v>
      </c>
      <c r="T4583" s="37"/>
      <c r="U4583" s="21" t="s">
        <v>18</v>
      </c>
      <c r="V4583" s="21" t="str">
        <f>VLOOKUP(P4583,'Customer List'!B:C,2,)</f>
        <v>Chandigarh</v>
      </c>
      <c r="W4583" s="38"/>
      <c r="X4583" s="30">
        <v>45992</v>
      </c>
      <c r="Y4583" s="21">
        <f t="shared" si="551"/>
        <v>2</v>
      </c>
      <c r="Z4583" s="21" t="str">
        <f t="shared" si="552"/>
        <v>Saturday</v>
      </c>
      <c r="AA4583" s="21" t="str">
        <f t="shared" si="553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4583</v>
      </c>
      <c r="B4584" s="21" t="s">
        <v>6125</v>
      </c>
      <c r="C4584" s="30">
        <v>45982</v>
      </c>
      <c r="D4584" s="30">
        <v>45987</v>
      </c>
      <c r="E4584" s="47">
        <v>177.6</v>
      </c>
      <c r="F4584" s="47">
        <f t="shared" si="549"/>
        <v>15628.8</v>
      </c>
      <c r="G4584" s="48">
        <f t="shared" si="550"/>
        <v>15628.8</v>
      </c>
      <c r="H4584" s="21">
        <v>135210</v>
      </c>
      <c r="I4584" s="21" t="s">
        <v>5173</v>
      </c>
      <c r="J4584" s="21">
        <v>1</v>
      </c>
      <c r="K4584" s="21">
        <v>1</v>
      </c>
      <c r="L4584" s="21">
        <f t="shared" si="543"/>
        <v>0</v>
      </c>
      <c r="M4584" s="21" t="s">
        <v>6277</v>
      </c>
      <c r="N4584" s="30">
        <v>45990</v>
      </c>
      <c r="O4584" s="48">
        <v>26418</v>
      </c>
      <c r="P4584" s="21" t="s">
        <v>6126</v>
      </c>
      <c r="Q4584" s="21">
        <v>58158740474</v>
      </c>
      <c r="R4584" s="21" t="s">
        <v>6108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551"/>
        <v>2</v>
      </c>
      <c r="Z4584" s="21" t="str">
        <f t="shared" si="552"/>
        <v>Saturday</v>
      </c>
      <c r="AA4584" s="21" t="str">
        <f t="shared" si="553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4584</v>
      </c>
      <c r="B4585" s="21" t="s">
        <v>6125</v>
      </c>
      <c r="C4585" s="30">
        <v>45982</v>
      </c>
      <c r="D4585" s="30">
        <v>45987</v>
      </c>
      <c r="E4585" s="47">
        <v>193.8</v>
      </c>
      <c r="F4585" s="47">
        <f t="shared" si="549"/>
        <v>17054.400000000001</v>
      </c>
      <c r="G4585" s="48">
        <f t="shared" si="550"/>
        <v>17054.400000000001</v>
      </c>
      <c r="H4585" s="21">
        <v>141704</v>
      </c>
      <c r="I4585" s="21" t="s">
        <v>4764</v>
      </c>
      <c r="J4585" s="21">
        <v>1</v>
      </c>
      <c r="K4585" s="21">
        <v>1</v>
      </c>
      <c r="L4585" s="21">
        <f t="shared" si="543"/>
        <v>0</v>
      </c>
      <c r="M4585" s="21" t="s">
        <v>6276</v>
      </c>
      <c r="N4585" s="30">
        <v>45990</v>
      </c>
      <c r="O4585" s="48">
        <v>28827.75</v>
      </c>
      <c r="P4585" s="21" t="s">
        <v>6126</v>
      </c>
      <c r="Q4585" s="21">
        <v>58158740474</v>
      </c>
      <c r="R4585" s="21" t="s">
        <v>6108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551"/>
        <v>2</v>
      </c>
      <c r="Z4585" s="21" t="str">
        <f t="shared" si="552"/>
        <v>Saturday</v>
      </c>
      <c r="AA4585" s="21" t="str">
        <f t="shared" si="553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4585</v>
      </c>
      <c r="B4586" s="21" t="s">
        <v>6125</v>
      </c>
      <c r="C4586" s="30">
        <v>45982</v>
      </c>
      <c r="D4586" s="30">
        <v>45987</v>
      </c>
      <c r="E4586" s="47">
        <v>179.4</v>
      </c>
      <c r="F4586" s="47">
        <f t="shared" si="549"/>
        <v>15787.2</v>
      </c>
      <c r="G4586" s="48">
        <f t="shared" si="550"/>
        <v>15787.2</v>
      </c>
      <c r="H4586" s="21">
        <v>141706</v>
      </c>
      <c r="I4586" s="21" t="s">
        <v>4764</v>
      </c>
      <c r="J4586" s="21">
        <v>1</v>
      </c>
      <c r="K4586" s="21">
        <v>1</v>
      </c>
      <c r="L4586" s="21">
        <f t="shared" si="543"/>
        <v>0</v>
      </c>
      <c r="M4586" s="21" t="s">
        <v>6284</v>
      </c>
      <c r="N4586" s="30">
        <v>45990</v>
      </c>
      <c r="O4586" s="48">
        <v>27807</v>
      </c>
      <c r="P4586" s="21" t="s">
        <v>26</v>
      </c>
      <c r="Q4586" s="21" t="s">
        <v>6325</v>
      </c>
      <c r="R4586" s="21" t="s">
        <v>6108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51"/>
        <v>2</v>
      </c>
      <c r="Z4586" s="21" t="str">
        <f t="shared" si="552"/>
        <v>Saturday</v>
      </c>
      <c r="AA4586" s="21" t="str">
        <f t="shared" si="553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4586</v>
      </c>
      <c r="B4587" s="21" t="s">
        <v>6125</v>
      </c>
      <c r="C4587" s="30">
        <v>45982</v>
      </c>
      <c r="D4587" s="30">
        <v>45987</v>
      </c>
      <c r="E4587" s="47">
        <v>276.75</v>
      </c>
      <c r="F4587" s="47">
        <f t="shared" si="549"/>
        <v>24354</v>
      </c>
      <c r="G4587" s="48">
        <f t="shared" si="550"/>
        <v>24354</v>
      </c>
      <c r="H4587" s="21">
        <v>144207</v>
      </c>
      <c r="I4587" s="21" t="s">
        <v>6133</v>
      </c>
      <c r="J4587" s="21">
        <v>1</v>
      </c>
      <c r="K4587" s="21">
        <v>1</v>
      </c>
      <c r="L4587" s="21">
        <f t="shared" si="543"/>
        <v>0</v>
      </c>
      <c r="M4587" s="21" t="s">
        <v>6276</v>
      </c>
      <c r="N4587" s="30">
        <v>45990</v>
      </c>
      <c r="O4587" s="48">
        <v>12138</v>
      </c>
      <c r="P4587" s="21" t="s">
        <v>6126</v>
      </c>
      <c r="Q4587" s="21">
        <v>58158740474</v>
      </c>
      <c r="R4587" s="21" t="s">
        <v>6108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551"/>
        <v>2</v>
      </c>
      <c r="Z4587" s="21" t="str">
        <f t="shared" si="552"/>
        <v>Saturday</v>
      </c>
      <c r="AA4587" s="21" t="str">
        <f t="shared" si="553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4587</v>
      </c>
      <c r="B4588" s="21" t="s">
        <v>6125</v>
      </c>
      <c r="C4588" s="30">
        <v>45982</v>
      </c>
      <c r="D4588" s="30">
        <v>45987</v>
      </c>
      <c r="E4588" s="47">
        <v>222</v>
      </c>
      <c r="F4588" s="47">
        <f t="shared" si="549"/>
        <v>19536</v>
      </c>
      <c r="G4588" s="48">
        <f t="shared" si="550"/>
        <v>19536</v>
      </c>
      <c r="H4588" s="21">
        <v>150612</v>
      </c>
      <c r="I4588" s="21" t="s">
        <v>6134</v>
      </c>
      <c r="J4588" s="21">
        <v>1</v>
      </c>
      <c r="K4588" s="21">
        <v>1</v>
      </c>
      <c r="L4588" s="21">
        <f t="shared" si="543"/>
        <v>0</v>
      </c>
      <c r="M4588" s="21" t="s">
        <v>6284</v>
      </c>
      <c r="N4588" s="30">
        <v>45990</v>
      </c>
      <c r="O4588" s="48">
        <v>34410</v>
      </c>
      <c r="P4588" s="21" t="s">
        <v>26</v>
      </c>
      <c r="Q4588" s="21" t="s">
        <v>6325</v>
      </c>
      <c r="R4588" s="21" t="s">
        <v>6108</v>
      </c>
      <c r="S4588" s="3">
        <v>4</v>
      </c>
      <c r="T4588" s="37"/>
      <c r="U4588" s="21" t="s">
        <v>18</v>
      </c>
      <c r="V4588" s="21" t="str">
        <f>VLOOKUP(P4588,'Customer List'!B:C,2,)</f>
        <v>Chandigarh</v>
      </c>
      <c r="W4588" s="38"/>
      <c r="X4588" s="30">
        <v>45992</v>
      </c>
      <c r="Y4588" s="21">
        <f t="shared" si="551"/>
        <v>2</v>
      </c>
      <c r="Z4588" s="21" t="str">
        <f t="shared" si="552"/>
        <v>Saturday</v>
      </c>
      <c r="AA4588" s="21" t="str">
        <f t="shared" si="553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4588</v>
      </c>
      <c r="B4589" s="21" t="s">
        <v>6125</v>
      </c>
      <c r="C4589" s="30">
        <v>45982</v>
      </c>
      <c r="D4589" s="30">
        <v>45987</v>
      </c>
      <c r="E4589" s="47">
        <v>183</v>
      </c>
      <c r="F4589" s="47">
        <f t="shared" si="549"/>
        <v>16104</v>
      </c>
      <c r="G4589" s="48">
        <f t="shared" si="550"/>
        <v>16104</v>
      </c>
      <c r="H4589" s="21">
        <v>151206</v>
      </c>
      <c r="I4589" s="21" t="s">
        <v>6135</v>
      </c>
      <c r="J4589" s="21">
        <v>1</v>
      </c>
      <c r="K4589" s="21">
        <v>1</v>
      </c>
      <c r="L4589" s="21">
        <f t="shared" si="543"/>
        <v>0</v>
      </c>
      <c r="M4589" s="21" t="s">
        <v>6280</v>
      </c>
      <c r="N4589" s="30">
        <v>45990</v>
      </c>
      <c r="O4589" s="48">
        <v>30728.75</v>
      </c>
      <c r="P4589" s="21" t="s">
        <v>6128</v>
      </c>
      <c r="Q4589" s="21">
        <v>58158740312</v>
      </c>
      <c r="R4589" s="21" t="s">
        <v>6108</v>
      </c>
      <c r="S4589" s="3">
        <v>4</v>
      </c>
      <c r="T4589" s="37"/>
      <c r="U4589" s="21" t="s">
        <v>18</v>
      </c>
      <c r="V4589" s="21" t="str">
        <f>VLOOKUP(P4589,'Customer List'!B:C,2,)</f>
        <v>BANGALORE</v>
      </c>
      <c r="W4589" s="38"/>
      <c r="X4589" s="30">
        <v>45992</v>
      </c>
      <c r="Y4589" s="21">
        <f t="shared" si="551"/>
        <v>2</v>
      </c>
      <c r="Z4589" s="21" t="str">
        <f t="shared" si="552"/>
        <v>Saturday</v>
      </c>
      <c r="AA4589" s="21" t="str">
        <f t="shared" si="553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4589</v>
      </c>
      <c r="B4590" s="21" t="s">
        <v>6125</v>
      </c>
      <c r="C4590" s="30">
        <v>45982</v>
      </c>
      <c r="D4590" s="30">
        <v>45987</v>
      </c>
      <c r="E4590" s="47">
        <v>128.4</v>
      </c>
      <c r="F4590" s="47">
        <f t="shared" si="549"/>
        <v>11299.2</v>
      </c>
      <c r="G4590" s="48">
        <f t="shared" si="550"/>
        <v>11299.2</v>
      </c>
      <c r="H4590" s="21">
        <v>152408</v>
      </c>
      <c r="I4590" s="21" t="s">
        <v>5167</v>
      </c>
      <c r="J4590" s="21">
        <v>1</v>
      </c>
      <c r="K4590" s="21">
        <v>1</v>
      </c>
      <c r="L4590" s="21">
        <f t="shared" si="543"/>
        <v>0</v>
      </c>
      <c r="M4590" s="21" t="s">
        <v>6278</v>
      </c>
      <c r="N4590" s="30">
        <v>45990</v>
      </c>
      <c r="O4590" s="48">
        <v>19099.5</v>
      </c>
      <c r="P4590" s="21" t="s">
        <v>6126</v>
      </c>
      <c r="Q4590" s="21">
        <v>58158740474</v>
      </c>
      <c r="R4590" s="21" t="s">
        <v>6108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551"/>
        <v>2</v>
      </c>
      <c r="Z4590" s="21" t="str">
        <f t="shared" si="552"/>
        <v>Saturday</v>
      </c>
      <c r="AA4590" s="21" t="str">
        <f t="shared" si="553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4590</v>
      </c>
      <c r="B4591" s="21" t="s">
        <v>6125</v>
      </c>
      <c r="C4591" s="30">
        <v>45982</v>
      </c>
      <c r="D4591" s="30">
        <v>45987</v>
      </c>
      <c r="E4591" s="47">
        <v>260.39999999999998</v>
      </c>
      <c r="F4591" s="47">
        <f t="shared" si="549"/>
        <v>22915.199999999997</v>
      </c>
      <c r="G4591" s="48">
        <f t="shared" si="550"/>
        <v>22915.199999999997</v>
      </c>
      <c r="H4591" s="21">
        <v>159104</v>
      </c>
      <c r="I4591" s="21" t="s">
        <v>6136</v>
      </c>
      <c r="J4591" s="21">
        <v>1</v>
      </c>
      <c r="K4591" s="21">
        <v>1</v>
      </c>
      <c r="L4591" s="21">
        <f t="shared" si="543"/>
        <v>0</v>
      </c>
      <c r="M4591" s="21" t="s">
        <v>6362</v>
      </c>
      <c r="N4591" s="30">
        <v>45993</v>
      </c>
      <c r="O4591" s="48">
        <v>54777</v>
      </c>
      <c r="P4591" s="21" t="s">
        <v>30</v>
      </c>
      <c r="Q4591" s="21" t="s">
        <v>5960</v>
      </c>
      <c r="R4591" s="21" t="s">
        <v>6092</v>
      </c>
      <c r="S4591" s="3">
        <v>4</v>
      </c>
      <c r="T4591" s="37"/>
      <c r="U4591" s="21" t="s">
        <v>18</v>
      </c>
      <c r="V4591" s="21" t="str">
        <f>VLOOKUP(P4591,'Customer List'!B:C,2,)</f>
        <v>Delhi</v>
      </c>
      <c r="W4591" s="38" t="s">
        <v>637</v>
      </c>
      <c r="X4591" s="30">
        <f t="shared" ref="X4591" si="554">IF(OR(R4591 = "PRIYANKA MADAM", R4591 = "DEEPAK", R4591 = "PORTER"),N4591,"")</f>
        <v>45993</v>
      </c>
      <c r="Y4591" s="21">
        <f t="shared" si="551"/>
        <v>0</v>
      </c>
      <c r="Z4591" s="21" t="str">
        <f t="shared" si="552"/>
        <v>Tuesday</v>
      </c>
      <c r="AA4591" s="21" t="str">
        <f t="shared" si="553"/>
        <v>Tuesday</v>
      </c>
      <c r="AB4591" s="21" t="str">
        <f>VLOOKUP(U4591,'Currency Sheet'!A:C,3,)</f>
        <v>DOLLAR</v>
      </c>
      <c r="AC4591" s="42" t="str">
        <f>VLOOKUP(P4591,'Customer List'!B:D,3,)</f>
        <v>Local</v>
      </c>
    </row>
    <row r="4592" spans="1:29" x14ac:dyDescent="0.25">
      <c r="A4592" s="21">
        <v>4591</v>
      </c>
      <c r="B4592" s="21" t="s">
        <v>6125</v>
      </c>
      <c r="C4592" s="30">
        <v>45982</v>
      </c>
      <c r="D4592" s="30">
        <v>45987</v>
      </c>
      <c r="E4592" s="47">
        <v>13.2</v>
      </c>
      <c r="F4592" s="47">
        <f t="shared" si="549"/>
        <v>1161.5999999999999</v>
      </c>
      <c r="G4592" s="48">
        <f t="shared" si="550"/>
        <v>1161.5999999999999</v>
      </c>
      <c r="H4592" s="21">
        <v>300405</v>
      </c>
      <c r="I4592" s="21" t="s">
        <v>4768</v>
      </c>
      <c r="J4592" s="21">
        <v>1</v>
      </c>
      <c r="K4592" s="21">
        <v>1</v>
      </c>
      <c r="L4592" s="21">
        <f t="shared" si="543"/>
        <v>0</v>
      </c>
      <c r="M4592" s="21" t="s">
        <v>6275</v>
      </c>
      <c r="N4592" s="30">
        <v>45990</v>
      </c>
      <c r="O4592" s="48">
        <v>2455.1999999999998</v>
      </c>
      <c r="P4592" s="21" t="s">
        <v>211</v>
      </c>
      <c r="Q4592" s="21">
        <v>58158736823</v>
      </c>
      <c r="R4592" s="21" t="s">
        <v>6108</v>
      </c>
      <c r="S4592" s="3">
        <v>4</v>
      </c>
      <c r="T4592" s="37"/>
      <c r="U4592" s="21" t="s">
        <v>18</v>
      </c>
      <c r="V4592" s="21" t="str">
        <f>VLOOKUP(P4592,'Customer List'!B:C,2,)</f>
        <v>Banglore</v>
      </c>
      <c r="W4592" s="38"/>
      <c r="X4592" s="30">
        <v>45992</v>
      </c>
      <c r="Y4592" s="21">
        <f t="shared" si="551"/>
        <v>2</v>
      </c>
      <c r="Z4592" s="21" t="str">
        <f t="shared" si="552"/>
        <v>Saturday</v>
      </c>
      <c r="AA4592" s="21" t="str">
        <f t="shared" si="553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4592</v>
      </c>
      <c r="B4593" s="21" t="s">
        <v>6125</v>
      </c>
      <c r="C4593" s="30">
        <v>45982</v>
      </c>
      <c r="D4593" s="30">
        <v>45987</v>
      </c>
      <c r="E4593" s="47">
        <v>85.8</v>
      </c>
      <c r="F4593" s="47">
        <f t="shared" si="549"/>
        <v>7550.4</v>
      </c>
      <c r="G4593" s="48">
        <f t="shared" si="550"/>
        <v>7550.4</v>
      </c>
      <c r="H4593" s="21">
        <v>300511</v>
      </c>
      <c r="I4593" s="21" t="s">
        <v>4779</v>
      </c>
      <c r="J4593" s="21">
        <v>1</v>
      </c>
      <c r="K4593" s="21">
        <v>1</v>
      </c>
      <c r="L4593" s="21">
        <f t="shared" si="543"/>
        <v>0</v>
      </c>
      <c r="M4593" s="21" t="s">
        <v>6270</v>
      </c>
      <c r="N4593" s="30">
        <v>45990</v>
      </c>
      <c r="O4593" s="48">
        <v>13299</v>
      </c>
      <c r="P4593" s="21" t="s">
        <v>228</v>
      </c>
      <c r="Q4593" s="21">
        <v>58158736930</v>
      </c>
      <c r="R4593" s="21" t="s">
        <v>6108</v>
      </c>
      <c r="S4593" s="3">
        <v>4</v>
      </c>
      <c r="T4593" s="37"/>
      <c r="U4593" s="21" t="s">
        <v>18</v>
      </c>
      <c r="V4593" s="21" t="str">
        <f>VLOOKUP(P4593,'Customer List'!B:C,2,)</f>
        <v>Kolkata</v>
      </c>
      <c r="W4593" s="38"/>
      <c r="X4593" s="30">
        <v>45992</v>
      </c>
      <c r="Y4593" s="21">
        <f t="shared" si="551"/>
        <v>2</v>
      </c>
      <c r="Z4593" s="21" t="str">
        <f t="shared" si="552"/>
        <v>Saturday</v>
      </c>
      <c r="AA4593" s="21" t="str">
        <f t="shared" si="553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4593</v>
      </c>
      <c r="B4594" s="21" t="s">
        <v>6125</v>
      </c>
      <c r="C4594" s="30">
        <v>45982</v>
      </c>
      <c r="D4594" s="30">
        <v>45987</v>
      </c>
      <c r="E4594" s="47">
        <v>177.6</v>
      </c>
      <c r="F4594" s="47">
        <f t="shared" si="549"/>
        <v>15628.8</v>
      </c>
      <c r="G4594" s="48">
        <f t="shared" si="550"/>
        <v>31257.599999999999</v>
      </c>
      <c r="H4594" s="21">
        <v>301350</v>
      </c>
      <c r="I4594" s="21" t="s">
        <v>5178</v>
      </c>
      <c r="J4594" s="21">
        <v>2</v>
      </c>
      <c r="K4594" s="21">
        <v>2</v>
      </c>
      <c r="L4594" s="21">
        <f t="shared" si="543"/>
        <v>0</v>
      </c>
      <c r="M4594" s="21" t="s">
        <v>6272</v>
      </c>
      <c r="N4594" s="30">
        <v>45990</v>
      </c>
      <c r="O4594" s="48">
        <v>55056</v>
      </c>
      <c r="P4594" s="21" t="s">
        <v>2046</v>
      </c>
      <c r="Q4594" s="21">
        <v>58158739730</v>
      </c>
      <c r="R4594" s="21" t="s">
        <v>6108</v>
      </c>
      <c r="S4594" s="3">
        <v>4</v>
      </c>
      <c r="T4594" s="37"/>
      <c r="U4594" s="21" t="s">
        <v>18</v>
      </c>
      <c r="V4594" s="21" t="str">
        <f>VLOOKUP(P4594,'Customer List'!B:C,2,)</f>
        <v>Banglore</v>
      </c>
      <c r="W4594" s="38"/>
      <c r="X4594" s="30">
        <v>45992</v>
      </c>
      <c r="Y4594" s="21">
        <f t="shared" si="551"/>
        <v>2</v>
      </c>
      <c r="Z4594" s="21" t="str">
        <f t="shared" si="552"/>
        <v>Saturday</v>
      </c>
      <c r="AA4594" s="21" t="str">
        <f t="shared" si="553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x14ac:dyDescent="0.25">
      <c r="A4595" s="21">
        <v>4594</v>
      </c>
      <c r="B4595" s="21" t="s">
        <v>6125</v>
      </c>
      <c r="C4595" s="30">
        <v>45982</v>
      </c>
      <c r="D4595" s="30">
        <v>45987</v>
      </c>
      <c r="E4595" s="47">
        <v>145.19999999999999</v>
      </c>
      <c r="F4595" s="47">
        <f t="shared" si="549"/>
        <v>12777.599999999999</v>
      </c>
      <c r="G4595" s="48">
        <f t="shared" si="550"/>
        <v>12777.599999999999</v>
      </c>
      <c r="H4595" s="21">
        <v>302008</v>
      </c>
      <c r="I4595" s="21" t="s">
        <v>5180</v>
      </c>
      <c r="J4595" s="21">
        <v>1</v>
      </c>
      <c r="K4595" s="21">
        <v>1</v>
      </c>
      <c r="L4595" s="21">
        <f t="shared" si="543"/>
        <v>0</v>
      </c>
      <c r="M4595" s="21" t="s">
        <v>6286</v>
      </c>
      <c r="N4595" s="30">
        <v>45990</v>
      </c>
      <c r="O4595" s="48">
        <v>26257</v>
      </c>
      <c r="P4595" s="21" t="s">
        <v>298</v>
      </c>
      <c r="Q4595" s="21">
        <v>58158737641</v>
      </c>
      <c r="R4595" s="21" t="s">
        <v>6108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551"/>
        <v>2</v>
      </c>
      <c r="Z4595" s="21" t="str">
        <f t="shared" si="552"/>
        <v>Saturday</v>
      </c>
      <c r="AA4595" s="21" t="str">
        <f t="shared" si="553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x14ac:dyDescent="0.25">
      <c r="A4596" s="21">
        <v>4595</v>
      </c>
      <c r="B4596" s="21" t="s">
        <v>6125</v>
      </c>
      <c r="C4596" s="30">
        <v>45982</v>
      </c>
      <c r="D4596" s="30">
        <v>45987</v>
      </c>
      <c r="E4596" s="47">
        <v>263.2</v>
      </c>
      <c r="F4596" s="47">
        <f t="shared" si="549"/>
        <v>23161.599999999999</v>
      </c>
      <c r="G4596" s="48">
        <f t="shared" si="550"/>
        <v>46323.199999999997</v>
      </c>
      <c r="H4596" s="21">
        <v>302048</v>
      </c>
      <c r="I4596" s="21" t="s">
        <v>5180</v>
      </c>
      <c r="J4596" s="21">
        <v>2</v>
      </c>
      <c r="K4596" s="21">
        <v>2</v>
      </c>
      <c r="L4596" s="21">
        <f t="shared" si="543"/>
        <v>0</v>
      </c>
      <c r="M4596" s="21" t="s">
        <v>6290</v>
      </c>
      <c r="N4596" s="30">
        <v>45990</v>
      </c>
      <c r="O4596" s="48">
        <v>69936</v>
      </c>
      <c r="P4596" s="21" t="s">
        <v>6165</v>
      </c>
      <c r="Q4596" s="21">
        <v>58158740743</v>
      </c>
      <c r="R4596" s="21" t="s">
        <v>6108</v>
      </c>
      <c r="S4596" s="3">
        <v>4</v>
      </c>
      <c r="T4596" s="37"/>
      <c r="U4596" s="21" t="s">
        <v>18</v>
      </c>
      <c r="V4596" s="21" t="str">
        <f>VLOOKUP(P4596,'Customer List'!B:C,2,)</f>
        <v>Chennai</v>
      </c>
      <c r="W4596" s="38"/>
      <c r="X4596" s="30">
        <v>45992</v>
      </c>
      <c r="Y4596" s="21">
        <f t="shared" si="551"/>
        <v>2</v>
      </c>
      <c r="Z4596" s="21" t="str">
        <f t="shared" si="552"/>
        <v>Saturday</v>
      </c>
      <c r="AA4596" s="21" t="str">
        <f t="shared" si="553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4596</v>
      </c>
      <c r="B4597" s="21" t="s">
        <v>6125</v>
      </c>
      <c r="C4597" s="30">
        <v>45982</v>
      </c>
      <c r="D4597" s="30">
        <v>45987</v>
      </c>
      <c r="E4597" s="47">
        <v>43.2</v>
      </c>
      <c r="F4597" s="47">
        <f t="shared" si="549"/>
        <v>3801.6000000000004</v>
      </c>
      <c r="G4597" s="48">
        <f t="shared" si="550"/>
        <v>3801.6000000000004</v>
      </c>
      <c r="H4597" s="21">
        <v>304006</v>
      </c>
      <c r="I4597" s="21" t="s">
        <v>4796</v>
      </c>
      <c r="J4597" s="21">
        <v>1</v>
      </c>
      <c r="K4597" s="21">
        <v>1</v>
      </c>
      <c r="L4597" s="21">
        <f t="shared" si="543"/>
        <v>0</v>
      </c>
      <c r="M4597" s="21" t="s">
        <v>6298</v>
      </c>
      <c r="N4597" s="30">
        <v>45990</v>
      </c>
      <c r="O4597" s="48">
        <v>8370</v>
      </c>
      <c r="P4597" s="21" t="s">
        <v>627</v>
      </c>
      <c r="Q4597" s="21">
        <v>58158738035</v>
      </c>
      <c r="R4597" s="21" t="s">
        <v>6108</v>
      </c>
      <c r="S4597" s="3">
        <v>4</v>
      </c>
      <c r="T4597" s="37"/>
      <c r="U4597" s="21" t="s">
        <v>18</v>
      </c>
      <c r="V4597" s="21" t="str">
        <f>VLOOKUP(P4597,'Customer List'!B:C,2,)</f>
        <v>Mumbai</v>
      </c>
      <c r="W4597" s="38"/>
      <c r="X4597" s="30">
        <v>45992</v>
      </c>
      <c r="Y4597" s="21">
        <f t="shared" si="551"/>
        <v>2</v>
      </c>
      <c r="Z4597" s="21" t="str">
        <f t="shared" si="552"/>
        <v>Saturday</v>
      </c>
      <c r="AA4597" s="21" t="str">
        <f t="shared" si="553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4597</v>
      </c>
      <c r="B4598" s="21" t="s">
        <v>6125</v>
      </c>
      <c r="C4598" s="30">
        <v>45982</v>
      </c>
      <c r="D4598" s="30">
        <v>45987</v>
      </c>
      <c r="E4598" s="47">
        <v>159</v>
      </c>
      <c r="F4598" s="47">
        <f t="shared" si="549"/>
        <v>13992</v>
      </c>
      <c r="G4598" s="48">
        <f t="shared" si="550"/>
        <v>13992</v>
      </c>
      <c r="H4598" s="21">
        <v>304024</v>
      </c>
      <c r="I4598" s="21" t="s">
        <v>4796</v>
      </c>
      <c r="J4598" s="21">
        <v>1</v>
      </c>
      <c r="K4598" s="21">
        <v>1</v>
      </c>
      <c r="L4598" s="21">
        <f t="shared" si="543"/>
        <v>0</v>
      </c>
      <c r="M4598" s="21" t="s">
        <v>6281</v>
      </c>
      <c r="N4598" s="30">
        <v>45990</v>
      </c>
      <c r="O4598" s="48">
        <v>24645</v>
      </c>
      <c r="P4598" s="21" t="s">
        <v>288</v>
      </c>
      <c r="Q4598" s="21">
        <v>58158738201</v>
      </c>
      <c r="R4598" s="21" t="s">
        <v>6108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51"/>
        <v>2</v>
      </c>
      <c r="Z4598" s="21" t="str">
        <f t="shared" si="552"/>
        <v>Saturday</v>
      </c>
      <c r="AA4598" s="21" t="str">
        <f t="shared" si="553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4598</v>
      </c>
      <c r="B4599" s="21" t="s">
        <v>6125</v>
      </c>
      <c r="C4599" s="30">
        <v>45982</v>
      </c>
      <c r="D4599" s="30">
        <v>45987</v>
      </c>
      <c r="E4599" s="47">
        <v>138.6</v>
      </c>
      <c r="F4599" s="47">
        <f t="shared" si="549"/>
        <v>12196.8</v>
      </c>
      <c r="G4599" s="48">
        <f t="shared" si="550"/>
        <v>12196.8</v>
      </c>
      <c r="H4599" s="21">
        <v>304035</v>
      </c>
      <c r="I4599" s="21" t="s">
        <v>4796</v>
      </c>
      <c r="J4599" s="21">
        <v>1</v>
      </c>
      <c r="K4599" s="21">
        <v>1</v>
      </c>
      <c r="L4599" s="21">
        <f t="shared" si="543"/>
        <v>0</v>
      </c>
      <c r="M4599" s="21" t="s">
        <v>6188</v>
      </c>
      <c r="N4599" s="30">
        <v>45987</v>
      </c>
      <c r="O4599" s="48">
        <v>18414</v>
      </c>
      <c r="P4599" s="21" t="s">
        <v>213</v>
      </c>
      <c r="Q4599" s="21" t="s">
        <v>1127</v>
      </c>
      <c r="R4599" s="21" t="s">
        <v>1127</v>
      </c>
      <c r="S4599" s="3">
        <v>4</v>
      </c>
      <c r="T4599" s="37" t="s">
        <v>6624</v>
      </c>
      <c r="U4599" s="21" t="s">
        <v>18</v>
      </c>
      <c r="V4599" s="21" t="str">
        <f>VLOOKUP(P4599,'Customer List'!B:C,2,)</f>
        <v>Delhi</v>
      </c>
      <c r="W4599" s="38"/>
      <c r="X4599" s="30">
        <f t="shared" ref="X4599" si="555">IF(OR(R4599 = "PRIYANKA MADAM", R4599 = "DEEPAK", R4599 = "PORTER"),N4599,"")</f>
        <v>45987</v>
      </c>
      <c r="Y4599" s="21">
        <f t="shared" si="551"/>
        <v>0</v>
      </c>
      <c r="Z4599" s="21" t="str">
        <f t="shared" si="552"/>
        <v>Wednesday</v>
      </c>
      <c r="AA4599" s="21" t="str">
        <f t="shared" si="553"/>
        <v>Wednesday</v>
      </c>
      <c r="AB4599" s="21" t="str">
        <f>VLOOKUP(U4599,'Currency Sheet'!A:C,3,)</f>
        <v>DOLLAR</v>
      </c>
      <c r="AC4599" s="42" t="str">
        <f>VLOOKUP(P4599,'Customer List'!B:D,3,)</f>
        <v>Local</v>
      </c>
    </row>
    <row r="4600" spans="1:29" x14ac:dyDescent="0.25">
      <c r="A4600" s="21">
        <v>4599</v>
      </c>
      <c r="B4600" s="21" t="s">
        <v>6125</v>
      </c>
      <c r="C4600" s="30">
        <v>45982</v>
      </c>
      <c r="D4600" s="30">
        <v>45987</v>
      </c>
      <c r="E4600" s="47">
        <v>61.2</v>
      </c>
      <c r="F4600" s="47">
        <f t="shared" si="549"/>
        <v>5385.6</v>
      </c>
      <c r="G4600" s="48">
        <f t="shared" si="550"/>
        <v>5385.6</v>
      </c>
      <c r="H4600" s="21">
        <v>304402</v>
      </c>
      <c r="I4600" s="21" t="s">
        <v>6137</v>
      </c>
      <c r="J4600" s="21">
        <v>1</v>
      </c>
      <c r="K4600" s="21">
        <v>1</v>
      </c>
      <c r="L4600" s="21">
        <f t="shared" si="543"/>
        <v>0</v>
      </c>
      <c r="M4600" s="21" t="s">
        <v>6296</v>
      </c>
      <c r="N4600" s="30">
        <v>45990</v>
      </c>
      <c r="O4600" s="48">
        <v>10200</v>
      </c>
      <c r="P4600" s="21" t="s">
        <v>629</v>
      </c>
      <c r="Q4600" s="21">
        <v>58158737836</v>
      </c>
      <c r="R4600" s="21" t="s">
        <v>6108</v>
      </c>
      <c r="S4600" s="3">
        <v>4</v>
      </c>
      <c r="T4600" s="37"/>
      <c r="U4600" s="21" t="s">
        <v>18</v>
      </c>
      <c r="V4600" s="21" t="str">
        <f>VLOOKUP(P4600,'Customer List'!B:C,2,)</f>
        <v>Gujrat</v>
      </c>
      <c r="W4600" s="38"/>
      <c r="X4600" s="30">
        <v>45992</v>
      </c>
      <c r="Y4600" s="21">
        <f t="shared" si="551"/>
        <v>2</v>
      </c>
      <c r="Z4600" s="21" t="str">
        <f t="shared" si="552"/>
        <v>Saturday</v>
      </c>
      <c r="AA4600" s="21" t="str">
        <f t="shared" si="553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4600</v>
      </c>
      <c r="B4601" s="21" t="s">
        <v>6125</v>
      </c>
      <c r="C4601" s="30">
        <v>45982</v>
      </c>
      <c r="D4601" s="30">
        <v>45987</v>
      </c>
      <c r="E4601" s="47">
        <v>123.6</v>
      </c>
      <c r="F4601" s="47">
        <f t="shared" si="549"/>
        <v>10876.8</v>
      </c>
      <c r="G4601" s="48">
        <f t="shared" si="550"/>
        <v>10876.8</v>
      </c>
      <c r="H4601" s="21">
        <v>308102</v>
      </c>
      <c r="I4601" s="21" t="s">
        <v>5075</v>
      </c>
      <c r="J4601" s="21">
        <v>1</v>
      </c>
      <c r="K4601" s="21">
        <v>1</v>
      </c>
      <c r="L4601" s="21">
        <f t="shared" si="543"/>
        <v>0</v>
      </c>
      <c r="M4601" s="21" t="s">
        <v>6283</v>
      </c>
      <c r="N4601" s="30">
        <v>45990</v>
      </c>
      <c r="O4601" s="48">
        <v>19158</v>
      </c>
      <c r="P4601" s="21" t="s">
        <v>295</v>
      </c>
      <c r="Q4601" s="21">
        <v>58158738912</v>
      </c>
      <c r="R4601" s="21" t="s">
        <v>6108</v>
      </c>
      <c r="S4601" s="3">
        <v>4</v>
      </c>
      <c r="T4601" s="37"/>
      <c r="U4601" s="21" t="s">
        <v>18</v>
      </c>
      <c r="V4601" s="21" t="str">
        <f>VLOOKUP(P4601,'Customer List'!B:C,2,)</f>
        <v>Kerala</v>
      </c>
      <c r="W4601" s="38"/>
      <c r="X4601" s="30">
        <v>45994</v>
      </c>
      <c r="Y4601" s="21">
        <f t="shared" si="551"/>
        <v>4</v>
      </c>
      <c r="Z4601" s="21" t="str">
        <f t="shared" si="552"/>
        <v>Saturday</v>
      </c>
      <c r="AA4601" s="21" t="str">
        <f t="shared" si="553"/>
        <v>Wednesday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4601</v>
      </c>
      <c r="B4602" s="21" t="s">
        <v>6125</v>
      </c>
      <c r="C4602" s="30">
        <v>45982</v>
      </c>
      <c r="D4602" s="30">
        <v>45987</v>
      </c>
      <c r="E4602" s="47">
        <v>154.80000000000001</v>
      </c>
      <c r="F4602" s="47">
        <f t="shared" si="549"/>
        <v>13622.400000000001</v>
      </c>
      <c r="G4602" s="48">
        <f t="shared" si="550"/>
        <v>13622.400000000001</v>
      </c>
      <c r="H4602" s="21">
        <v>308104</v>
      </c>
      <c r="I4602" s="21" t="s">
        <v>5075</v>
      </c>
      <c r="J4602" s="21">
        <v>1</v>
      </c>
      <c r="K4602" s="21">
        <v>1</v>
      </c>
      <c r="L4602" s="21">
        <f t="shared" si="543"/>
        <v>0</v>
      </c>
      <c r="M4602" s="21" t="s">
        <v>6293</v>
      </c>
      <c r="N4602" s="30">
        <v>45990</v>
      </c>
      <c r="O4602" s="48">
        <v>27993</v>
      </c>
      <c r="P4602" s="21" t="s">
        <v>630</v>
      </c>
      <c r="Q4602" s="21">
        <v>58158738691</v>
      </c>
      <c r="R4602" s="21" t="s">
        <v>6108</v>
      </c>
      <c r="S4602" s="3">
        <v>4</v>
      </c>
      <c r="T4602" s="37"/>
      <c r="U4602" s="21" t="s">
        <v>18</v>
      </c>
      <c r="V4602" s="21" t="str">
        <f>VLOOKUP(P4602,'Customer List'!B:C,2,)</f>
        <v>Telangana</v>
      </c>
      <c r="W4602" s="38"/>
      <c r="X4602" s="30">
        <v>45992</v>
      </c>
      <c r="Y4602" s="21">
        <f t="shared" si="551"/>
        <v>2</v>
      </c>
      <c r="Z4602" s="21" t="str">
        <f t="shared" si="552"/>
        <v>Saturday</v>
      </c>
      <c r="AA4602" s="21" t="str">
        <f>IF(X4602="", "", TEXT(X4602, "dddd"))</f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x14ac:dyDescent="0.25">
      <c r="A4603" s="21">
        <v>4602</v>
      </c>
      <c r="B4603" s="21" t="s">
        <v>6125</v>
      </c>
      <c r="C4603" s="30">
        <v>45982</v>
      </c>
      <c r="D4603" s="30">
        <v>45987</v>
      </c>
      <c r="E4603" s="47">
        <v>266.7</v>
      </c>
      <c r="F4603" s="47">
        <f t="shared" si="549"/>
        <v>23469.599999999999</v>
      </c>
      <c r="G4603" s="48">
        <f t="shared" si="550"/>
        <v>23469.599999999999</v>
      </c>
      <c r="H4603" s="21">
        <v>310930</v>
      </c>
      <c r="I4603" s="21" t="s">
        <v>4778</v>
      </c>
      <c r="J4603" s="21">
        <v>1</v>
      </c>
      <c r="K4603" s="21">
        <v>1</v>
      </c>
      <c r="L4603" s="21">
        <f t="shared" si="543"/>
        <v>0</v>
      </c>
      <c r="M4603" s="21" t="s">
        <v>6280</v>
      </c>
      <c r="N4603" s="30">
        <v>45990</v>
      </c>
      <c r="O4603" s="48">
        <v>38385.75</v>
      </c>
      <c r="P4603" s="21" t="s">
        <v>6128</v>
      </c>
      <c r="Q4603" s="21">
        <v>58158740312</v>
      </c>
      <c r="R4603" s="21" t="s">
        <v>6108</v>
      </c>
      <c r="S4603" s="3">
        <v>4</v>
      </c>
      <c r="T4603" s="37"/>
      <c r="U4603" s="21" t="s">
        <v>18</v>
      </c>
      <c r="V4603" s="21" t="str">
        <f>VLOOKUP(P4603,'Customer List'!B:C,2,)</f>
        <v>BANGALORE</v>
      </c>
      <c r="W4603" s="38"/>
      <c r="X4603" s="30">
        <v>45992</v>
      </c>
      <c r="Y4603" s="21">
        <f t="shared" si="551"/>
        <v>2</v>
      </c>
      <c r="Z4603" s="21" t="str">
        <f t="shared" si="552"/>
        <v>Saturday</v>
      </c>
      <c r="AA4603" s="21" t="str">
        <f t="shared" si="553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x14ac:dyDescent="0.25">
      <c r="A4604" s="21">
        <v>4603</v>
      </c>
      <c r="B4604" s="21" t="s">
        <v>6125</v>
      </c>
      <c r="C4604" s="30">
        <v>45982</v>
      </c>
      <c r="D4604" s="30">
        <v>45987</v>
      </c>
      <c r="E4604" s="47">
        <v>109.8</v>
      </c>
      <c r="F4604" s="47">
        <f t="shared" si="549"/>
        <v>9662.4</v>
      </c>
      <c r="G4604" s="48">
        <f t="shared" si="550"/>
        <v>9662.4</v>
      </c>
      <c r="H4604" s="21">
        <v>313402</v>
      </c>
      <c r="I4604" s="21" t="s">
        <v>6138</v>
      </c>
      <c r="J4604" s="21">
        <v>1</v>
      </c>
      <c r="K4604" s="21">
        <v>1</v>
      </c>
      <c r="L4604" s="21">
        <f t="shared" si="543"/>
        <v>0</v>
      </c>
      <c r="M4604" s="21" t="s">
        <v>6283</v>
      </c>
      <c r="N4604" s="30">
        <v>45990</v>
      </c>
      <c r="O4604" s="48">
        <v>17019</v>
      </c>
      <c r="P4604" s="21" t="s">
        <v>295</v>
      </c>
      <c r="Q4604" s="21">
        <v>58158738912</v>
      </c>
      <c r="R4604" s="21" t="s">
        <v>6108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551"/>
        <v>4</v>
      </c>
      <c r="Z4604" s="21" t="str">
        <f t="shared" si="552"/>
        <v>Saturday</v>
      </c>
      <c r="AA4604" s="21" t="str">
        <f t="shared" si="553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4604</v>
      </c>
      <c r="B4605" s="21" t="s">
        <v>6125</v>
      </c>
      <c r="C4605" s="30">
        <v>45982</v>
      </c>
      <c r="D4605" s="30">
        <v>45987</v>
      </c>
      <c r="E4605" s="47">
        <v>16.8</v>
      </c>
      <c r="F4605" s="47">
        <f t="shared" si="549"/>
        <v>1478.4</v>
      </c>
      <c r="G4605" s="48">
        <f t="shared" si="550"/>
        <v>1478.4</v>
      </c>
      <c r="H4605" s="21">
        <v>317307</v>
      </c>
      <c r="I4605" s="21" t="s">
        <v>4768</v>
      </c>
      <c r="J4605" s="21">
        <v>1</v>
      </c>
      <c r="K4605" s="21">
        <v>1</v>
      </c>
      <c r="L4605" s="21">
        <f t="shared" si="543"/>
        <v>0</v>
      </c>
      <c r="M4605" s="21" t="s">
        <v>6292</v>
      </c>
      <c r="N4605" s="30">
        <v>45990</v>
      </c>
      <c r="O4605" s="48">
        <v>2604</v>
      </c>
      <c r="P4605" s="21" t="s">
        <v>626</v>
      </c>
      <c r="Q4605" s="21">
        <v>58158741826</v>
      </c>
      <c r="R4605" s="21" t="s">
        <v>6108</v>
      </c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>
        <v>45992</v>
      </c>
      <c r="Y4605" s="21">
        <f t="shared" si="551"/>
        <v>2</v>
      </c>
      <c r="Z4605" s="21" t="str">
        <f t="shared" si="552"/>
        <v>Saturday</v>
      </c>
      <c r="AA4605" s="21" t="str">
        <f t="shared" si="553"/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4605</v>
      </c>
      <c r="B4606" s="21" t="s">
        <v>6125</v>
      </c>
      <c r="C4606" s="30">
        <v>45982</v>
      </c>
      <c r="D4606" s="30">
        <v>45987</v>
      </c>
      <c r="E4606" s="47">
        <v>19.8</v>
      </c>
      <c r="F4606" s="47">
        <f t="shared" ref="F4606:F4637" si="556">IF(AB4606="DOLLAR",E4606*88,E4606)</f>
        <v>1742.4</v>
      </c>
      <c r="G4606" s="48">
        <f t="shared" ref="G4606:G4637" si="557">F4606*J4606</f>
        <v>1742.4</v>
      </c>
      <c r="H4606" s="21">
        <v>317317</v>
      </c>
      <c r="I4606" s="21" t="s">
        <v>4768</v>
      </c>
      <c r="J4606" s="21">
        <v>1</v>
      </c>
      <c r="K4606" s="21">
        <v>1</v>
      </c>
      <c r="L4606" s="21">
        <f t="shared" si="543"/>
        <v>0</v>
      </c>
      <c r="M4606" s="21" t="s">
        <v>6292</v>
      </c>
      <c r="N4606" s="30">
        <v>45990</v>
      </c>
      <c r="O4606" s="48">
        <v>3069</v>
      </c>
      <c r="P4606" s="21" t="s">
        <v>626</v>
      </c>
      <c r="Q4606" s="21">
        <v>58158741826</v>
      </c>
      <c r="R4606" s="21" t="s">
        <v>6108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ref="Y4606:Y4637" si="558">IF(X4606="", "", X4606-N4606)</f>
        <v>2</v>
      </c>
      <c r="Z4606" s="21" t="str">
        <f t="shared" ref="Z4606:Z4637" si="559">IF(N4606="", "", TEXT(N4606, "dddd"))</f>
        <v>Saturday</v>
      </c>
      <c r="AA4606" s="21" t="str">
        <f t="shared" ref="AA4606:AA4637" si="560"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4606</v>
      </c>
      <c r="B4607" s="21" t="s">
        <v>6125</v>
      </c>
      <c r="C4607" s="30">
        <v>45982</v>
      </c>
      <c r="D4607" s="30">
        <v>45987</v>
      </c>
      <c r="E4607" s="47">
        <v>150.5</v>
      </c>
      <c r="F4607" s="47">
        <f t="shared" si="556"/>
        <v>13244</v>
      </c>
      <c r="G4607" s="48">
        <f t="shared" si="557"/>
        <v>13244</v>
      </c>
      <c r="H4607" s="21">
        <v>317323</v>
      </c>
      <c r="I4607" s="21" t="s">
        <v>4768</v>
      </c>
      <c r="J4607" s="21">
        <v>1</v>
      </c>
      <c r="K4607" s="21">
        <v>1</v>
      </c>
      <c r="L4607" s="21">
        <f t="shared" si="543"/>
        <v>0</v>
      </c>
      <c r="M4607" s="21" t="s">
        <v>6292</v>
      </c>
      <c r="N4607" s="30">
        <v>45990</v>
      </c>
      <c r="O4607" s="48">
        <v>19995</v>
      </c>
      <c r="P4607" s="21" t="s">
        <v>626</v>
      </c>
      <c r="Q4607" s="21">
        <v>58158741826</v>
      </c>
      <c r="R4607" s="21" t="s">
        <v>6108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si="558"/>
        <v>2</v>
      </c>
      <c r="Z4607" s="21" t="str">
        <f t="shared" si="559"/>
        <v>Saturday</v>
      </c>
      <c r="AA4607" s="21" t="str">
        <f t="shared" si="560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4607</v>
      </c>
      <c r="B4608" s="21" t="s">
        <v>6125</v>
      </c>
      <c r="C4608" s="30">
        <v>45982</v>
      </c>
      <c r="D4608" s="30">
        <v>45987</v>
      </c>
      <c r="E4608" s="47">
        <v>150.5</v>
      </c>
      <c r="F4608" s="47">
        <f t="shared" si="556"/>
        <v>13244</v>
      </c>
      <c r="G4608" s="48">
        <f t="shared" si="557"/>
        <v>13244</v>
      </c>
      <c r="H4608" s="21">
        <v>317327</v>
      </c>
      <c r="I4608" s="21" t="s">
        <v>4768</v>
      </c>
      <c r="J4608" s="21">
        <v>1</v>
      </c>
      <c r="K4608" s="21">
        <v>1</v>
      </c>
      <c r="L4608" s="21">
        <f t="shared" si="543"/>
        <v>0</v>
      </c>
      <c r="M4608" s="21" t="s">
        <v>6292</v>
      </c>
      <c r="N4608" s="30">
        <v>45990</v>
      </c>
      <c r="O4608" s="48">
        <v>19995</v>
      </c>
      <c r="P4608" s="21" t="s">
        <v>626</v>
      </c>
      <c r="Q4608" s="21">
        <v>58158741826</v>
      </c>
      <c r="R4608" s="21" t="s">
        <v>6108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558"/>
        <v>2</v>
      </c>
      <c r="Z4608" s="21" t="str">
        <f t="shared" si="559"/>
        <v>Saturday</v>
      </c>
      <c r="AA4608" s="21" t="str">
        <f t="shared" si="560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4608</v>
      </c>
      <c r="B4609" s="21" t="s">
        <v>6125</v>
      </c>
      <c r="C4609" s="30">
        <v>45982</v>
      </c>
      <c r="D4609" s="30">
        <v>45987</v>
      </c>
      <c r="E4609" s="47">
        <v>140.69999999999999</v>
      </c>
      <c r="F4609" s="47">
        <f t="shared" si="556"/>
        <v>12381.599999999999</v>
      </c>
      <c r="G4609" s="48">
        <f t="shared" si="557"/>
        <v>12381.599999999999</v>
      </c>
      <c r="H4609" s="21">
        <v>317329</v>
      </c>
      <c r="I4609" s="21" t="s">
        <v>4768</v>
      </c>
      <c r="J4609" s="21">
        <v>1</v>
      </c>
      <c r="K4609" s="21">
        <v>1</v>
      </c>
      <c r="L4609" s="21">
        <f t="shared" si="543"/>
        <v>0</v>
      </c>
      <c r="M4609" s="21" t="s">
        <v>6292</v>
      </c>
      <c r="N4609" s="30">
        <v>45990</v>
      </c>
      <c r="O4609" s="48">
        <v>18693</v>
      </c>
      <c r="P4609" s="21" t="s">
        <v>626</v>
      </c>
      <c r="Q4609" s="21">
        <v>58158741826</v>
      </c>
      <c r="R4609" s="21" t="s">
        <v>6108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558"/>
        <v>2</v>
      </c>
      <c r="Z4609" s="21" t="str">
        <f t="shared" si="559"/>
        <v>Saturday</v>
      </c>
      <c r="AA4609" s="21" t="str">
        <f t="shared" si="560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4609</v>
      </c>
      <c r="B4610" s="21" t="s">
        <v>6125</v>
      </c>
      <c r="C4610" s="30">
        <v>45982</v>
      </c>
      <c r="D4610" s="30">
        <v>45987</v>
      </c>
      <c r="E4610" s="47">
        <v>84.6</v>
      </c>
      <c r="F4610" s="47">
        <f t="shared" si="556"/>
        <v>7444.7999999999993</v>
      </c>
      <c r="G4610" s="48">
        <f t="shared" si="557"/>
        <v>7444.7999999999993</v>
      </c>
      <c r="H4610" s="21">
        <v>317337</v>
      </c>
      <c r="I4610" s="21" t="s">
        <v>4768</v>
      </c>
      <c r="J4610" s="21">
        <v>1</v>
      </c>
      <c r="K4610" s="21">
        <v>1</v>
      </c>
      <c r="L4610" s="21">
        <f t="shared" si="543"/>
        <v>0</v>
      </c>
      <c r="M4610" s="21" t="s">
        <v>6292</v>
      </c>
      <c r="N4610" s="30">
        <v>45990</v>
      </c>
      <c r="O4610" s="48">
        <v>13113</v>
      </c>
      <c r="P4610" s="21" t="s">
        <v>626</v>
      </c>
      <c r="Q4610" s="21">
        <v>58158741826</v>
      </c>
      <c r="R4610" s="21" t="s">
        <v>6108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558"/>
        <v>2</v>
      </c>
      <c r="Z4610" s="21" t="str">
        <f t="shared" si="559"/>
        <v>Saturday</v>
      </c>
      <c r="AA4610" s="21" t="str">
        <f t="shared" si="560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4610</v>
      </c>
      <c r="B4611" s="21" t="s">
        <v>6125</v>
      </c>
      <c r="C4611" s="30">
        <v>45982</v>
      </c>
      <c r="D4611" s="30">
        <v>45987</v>
      </c>
      <c r="E4611" s="47">
        <v>84.6</v>
      </c>
      <c r="F4611" s="47">
        <f t="shared" si="556"/>
        <v>7444.7999999999993</v>
      </c>
      <c r="G4611" s="48">
        <f t="shared" si="557"/>
        <v>7444.7999999999993</v>
      </c>
      <c r="H4611" s="21">
        <v>317341</v>
      </c>
      <c r="I4611" s="21" t="s">
        <v>4768</v>
      </c>
      <c r="J4611" s="21">
        <v>1</v>
      </c>
      <c r="K4611" s="21">
        <v>1</v>
      </c>
      <c r="L4611" s="21">
        <f t="shared" si="543"/>
        <v>0</v>
      </c>
      <c r="M4611" s="21" t="s">
        <v>6292</v>
      </c>
      <c r="N4611" s="30">
        <v>45990</v>
      </c>
      <c r="O4611" s="48">
        <v>13113</v>
      </c>
      <c r="P4611" s="21" t="s">
        <v>626</v>
      </c>
      <c r="Q4611" s="21">
        <v>58158741826</v>
      </c>
      <c r="R4611" s="21" t="s">
        <v>6108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58"/>
        <v>2</v>
      </c>
      <c r="Z4611" s="21" t="str">
        <f t="shared" si="559"/>
        <v>Saturday</v>
      </c>
      <c r="AA4611" s="21" t="str">
        <f t="shared" si="560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4611</v>
      </c>
      <c r="B4612" s="21" t="s">
        <v>6125</v>
      </c>
      <c r="C4612" s="30">
        <v>45982</v>
      </c>
      <c r="D4612" s="30">
        <v>45987</v>
      </c>
      <c r="E4612" s="47">
        <v>119</v>
      </c>
      <c r="F4612" s="47">
        <f t="shared" si="556"/>
        <v>10472</v>
      </c>
      <c r="G4612" s="48">
        <f t="shared" si="557"/>
        <v>10472</v>
      </c>
      <c r="H4612" s="21">
        <v>317343</v>
      </c>
      <c r="I4612" s="21" t="s">
        <v>4768</v>
      </c>
      <c r="J4612" s="21">
        <v>1</v>
      </c>
      <c r="K4612" s="21">
        <v>1</v>
      </c>
      <c r="L4612" s="21">
        <f t="shared" ref="L4612:L4676" si="561">J4612-K4612</f>
        <v>0</v>
      </c>
      <c r="M4612" s="21" t="s">
        <v>6292</v>
      </c>
      <c r="N4612" s="30">
        <v>45990</v>
      </c>
      <c r="O4612" s="48">
        <v>15810</v>
      </c>
      <c r="P4612" s="21" t="s">
        <v>626</v>
      </c>
      <c r="Q4612" s="21">
        <v>58158741826</v>
      </c>
      <c r="R4612" s="21" t="s">
        <v>6108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58"/>
        <v>2</v>
      </c>
      <c r="Z4612" s="21" t="str">
        <f t="shared" si="559"/>
        <v>Saturday</v>
      </c>
      <c r="AA4612" s="21" t="str">
        <f t="shared" si="560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4612</v>
      </c>
      <c r="B4613" s="21" t="s">
        <v>6125</v>
      </c>
      <c r="C4613" s="30">
        <v>45982</v>
      </c>
      <c r="D4613" s="30">
        <v>45987</v>
      </c>
      <c r="E4613" s="47">
        <v>284.89999999999998</v>
      </c>
      <c r="F4613" s="47">
        <f t="shared" si="556"/>
        <v>25071.199999999997</v>
      </c>
      <c r="G4613" s="48">
        <f t="shared" si="557"/>
        <v>50142.399999999994</v>
      </c>
      <c r="H4613" s="21">
        <v>318340</v>
      </c>
      <c r="I4613" s="21" t="s">
        <v>4780</v>
      </c>
      <c r="J4613" s="21">
        <v>2</v>
      </c>
      <c r="K4613" s="21">
        <v>2</v>
      </c>
      <c r="L4613" s="21">
        <f t="shared" si="561"/>
        <v>0</v>
      </c>
      <c r="M4613" s="21" t="s">
        <v>6290</v>
      </c>
      <c r="N4613" s="30">
        <v>45990</v>
      </c>
      <c r="O4613" s="48">
        <v>75702</v>
      </c>
      <c r="P4613" s="21" t="s">
        <v>6165</v>
      </c>
      <c r="Q4613" s="21">
        <v>58158740743</v>
      </c>
      <c r="R4613" s="21" t="s">
        <v>6108</v>
      </c>
      <c r="S4613" s="3">
        <v>4</v>
      </c>
      <c r="T4613" s="37"/>
      <c r="U4613" s="21" t="s">
        <v>18</v>
      </c>
      <c r="V4613" s="21" t="str">
        <f>VLOOKUP(P4613,'Customer List'!B:C,2,)</f>
        <v>Chennai</v>
      </c>
      <c r="W4613" s="38"/>
      <c r="X4613" s="30">
        <v>45992</v>
      </c>
      <c r="Y4613" s="21">
        <f t="shared" si="558"/>
        <v>2</v>
      </c>
      <c r="Z4613" s="21" t="str">
        <f t="shared" si="559"/>
        <v>Saturday</v>
      </c>
      <c r="AA4613" s="21" t="str">
        <f t="shared" si="560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4613</v>
      </c>
      <c r="B4614" s="21" t="s">
        <v>6125</v>
      </c>
      <c r="C4614" s="30">
        <v>45982</v>
      </c>
      <c r="D4614" s="30">
        <v>45987</v>
      </c>
      <c r="E4614" s="47">
        <v>292.60000000000002</v>
      </c>
      <c r="F4614" s="47">
        <f t="shared" si="556"/>
        <v>25748.800000000003</v>
      </c>
      <c r="G4614" s="48">
        <f t="shared" si="557"/>
        <v>25748.800000000003</v>
      </c>
      <c r="H4614" s="21">
        <v>323050</v>
      </c>
      <c r="I4614" s="21" t="s">
        <v>6139</v>
      </c>
      <c r="J4614" s="21">
        <v>1</v>
      </c>
      <c r="K4614" s="21">
        <v>1</v>
      </c>
      <c r="L4614" s="21">
        <f t="shared" si="561"/>
        <v>0</v>
      </c>
      <c r="M4614" s="21" t="s">
        <v>6281</v>
      </c>
      <c r="N4614" s="30">
        <v>45990</v>
      </c>
      <c r="O4614" s="48">
        <v>38874</v>
      </c>
      <c r="P4614" s="21" t="s">
        <v>288</v>
      </c>
      <c r="Q4614" s="21">
        <v>58158738201</v>
      </c>
      <c r="R4614" s="21" t="s">
        <v>6108</v>
      </c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>
        <v>45992</v>
      </c>
      <c r="Y4614" s="21">
        <f t="shared" si="558"/>
        <v>2</v>
      </c>
      <c r="Z4614" s="21" t="str">
        <f t="shared" si="559"/>
        <v>Saturday</v>
      </c>
      <c r="AA4614" s="21" t="str">
        <f t="shared" si="560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4614</v>
      </c>
      <c r="B4615" s="21" t="s">
        <v>6125</v>
      </c>
      <c r="C4615" s="30">
        <v>45982</v>
      </c>
      <c r="D4615" s="30">
        <v>45987</v>
      </c>
      <c r="E4615" s="47">
        <v>229.2</v>
      </c>
      <c r="F4615" s="47">
        <f t="shared" si="556"/>
        <v>20169.599999999999</v>
      </c>
      <c r="G4615" s="48">
        <f t="shared" si="557"/>
        <v>20169.599999999999</v>
      </c>
      <c r="H4615" s="21">
        <v>325622</v>
      </c>
      <c r="I4615" s="21" t="s">
        <v>5179</v>
      </c>
      <c r="J4615" s="21">
        <v>1</v>
      </c>
      <c r="K4615" s="21">
        <v>1</v>
      </c>
      <c r="L4615" s="21">
        <f t="shared" si="561"/>
        <v>0</v>
      </c>
      <c r="M4615" s="21" t="s">
        <v>6281</v>
      </c>
      <c r="N4615" s="30">
        <v>45990</v>
      </c>
      <c r="O4615" s="48">
        <v>35526</v>
      </c>
      <c r="P4615" s="21" t="s">
        <v>288</v>
      </c>
      <c r="Q4615" s="21">
        <v>58158738201</v>
      </c>
      <c r="R4615" s="21" t="s">
        <v>6108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558"/>
        <v>2</v>
      </c>
      <c r="Z4615" s="21" t="str">
        <f t="shared" si="559"/>
        <v>Saturday</v>
      </c>
      <c r="AA4615" s="21" t="str">
        <f t="shared" si="560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4615</v>
      </c>
      <c r="B4616" s="21" t="s">
        <v>6125</v>
      </c>
      <c r="C4616" s="30">
        <v>45982</v>
      </c>
      <c r="D4616" s="30">
        <v>45987</v>
      </c>
      <c r="E4616" s="47">
        <v>296.8</v>
      </c>
      <c r="F4616" s="47">
        <f t="shared" si="556"/>
        <v>26118.400000000001</v>
      </c>
      <c r="G4616" s="48">
        <f t="shared" si="557"/>
        <v>26118.400000000001</v>
      </c>
      <c r="H4616" s="21">
        <v>329740</v>
      </c>
      <c r="I4616" s="21" t="s">
        <v>5386</v>
      </c>
      <c r="J4616" s="21">
        <v>1</v>
      </c>
      <c r="K4616" s="21">
        <v>1</v>
      </c>
      <c r="L4616" s="21">
        <f t="shared" si="561"/>
        <v>0</v>
      </c>
      <c r="M4616" s="21" t="s">
        <v>6281</v>
      </c>
      <c r="N4616" s="30">
        <v>45990</v>
      </c>
      <c r="O4616" s="48">
        <v>39432</v>
      </c>
      <c r="P4616" s="21" t="s">
        <v>288</v>
      </c>
      <c r="Q4616" s="21">
        <v>58158738201</v>
      </c>
      <c r="R4616" s="21" t="s">
        <v>6108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558"/>
        <v>2</v>
      </c>
      <c r="Z4616" s="21" t="str">
        <f t="shared" si="559"/>
        <v>Saturday</v>
      </c>
      <c r="AA4616" s="21" t="str">
        <f t="shared" si="560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4616</v>
      </c>
      <c r="B4617" s="21" t="s">
        <v>6125</v>
      </c>
      <c r="C4617" s="30">
        <v>45982</v>
      </c>
      <c r="D4617" s="30">
        <v>45987</v>
      </c>
      <c r="E4617" s="47">
        <v>281.39999999999998</v>
      </c>
      <c r="F4617" s="47">
        <f t="shared" si="556"/>
        <v>24763.199999999997</v>
      </c>
      <c r="G4617" s="48">
        <f t="shared" si="557"/>
        <v>24763.199999999997</v>
      </c>
      <c r="H4617" s="21">
        <v>329920</v>
      </c>
      <c r="I4617" s="21" t="s">
        <v>4782</v>
      </c>
      <c r="J4617" s="21">
        <v>1</v>
      </c>
      <c r="K4617" s="21">
        <v>1</v>
      </c>
      <c r="L4617" s="21">
        <f t="shared" si="561"/>
        <v>0</v>
      </c>
      <c r="M4617" s="21" t="s">
        <v>6281</v>
      </c>
      <c r="N4617" s="30">
        <v>45990</v>
      </c>
      <c r="O4617" s="48">
        <v>37386</v>
      </c>
      <c r="P4617" s="21" t="s">
        <v>288</v>
      </c>
      <c r="Q4617" s="21">
        <v>58158738201</v>
      </c>
      <c r="R4617" s="21" t="s">
        <v>6108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558"/>
        <v>2</v>
      </c>
      <c r="Z4617" s="21" t="str">
        <f t="shared" si="559"/>
        <v>Saturday</v>
      </c>
      <c r="AA4617" s="21" t="str">
        <f t="shared" si="560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4617</v>
      </c>
      <c r="B4618" s="21" t="s">
        <v>6125</v>
      </c>
      <c r="C4618" s="30">
        <v>45982</v>
      </c>
      <c r="D4618" s="30">
        <v>45987</v>
      </c>
      <c r="E4618" s="47">
        <v>91.8</v>
      </c>
      <c r="F4618" s="47">
        <f t="shared" si="556"/>
        <v>8078.4</v>
      </c>
      <c r="G4618" s="48">
        <f t="shared" si="557"/>
        <v>8078.4</v>
      </c>
      <c r="H4618" s="21">
        <v>339203</v>
      </c>
      <c r="I4618" s="21" t="s">
        <v>6140</v>
      </c>
      <c r="J4618" s="21">
        <v>1</v>
      </c>
      <c r="K4618" s="21">
        <v>1</v>
      </c>
      <c r="L4618" s="21">
        <f t="shared" si="561"/>
        <v>0</v>
      </c>
      <c r="M4618" s="21" t="s">
        <v>6294</v>
      </c>
      <c r="N4618" s="30">
        <v>45990</v>
      </c>
      <c r="O4618" s="48">
        <v>14229</v>
      </c>
      <c r="P4618" s="21" t="s">
        <v>658</v>
      </c>
      <c r="Q4618" s="21">
        <v>58158742600</v>
      </c>
      <c r="R4618" s="21" t="s">
        <v>6108</v>
      </c>
      <c r="S4618" s="3">
        <v>4</v>
      </c>
      <c r="T4618" s="37"/>
      <c r="U4618" s="21" t="s">
        <v>18</v>
      </c>
      <c r="V4618" s="21" t="str">
        <f>VLOOKUP(P4618,'Customer List'!B:C,2,)</f>
        <v>Bhopal</v>
      </c>
      <c r="W4618" s="38"/>
      <c r="X4618" s="30">
        <v>45992</v>
      </c>
      <c r="Y4618" s="21">
        <f t="shared" si="558"/>
        <v>2</v>
      </c>
      <c r="Z4618" s="21" t="str">
        <f t="shared" si="559"/>
        <v>Saturday</v>
      </c>
      <c r="AA4618" s="21" t="str">
        <f t="shared" si="560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4618</v>
      </c>
      <c r="B4619" s="21" t="s">
        <v>6125</v>
      </c>
      <c r="C4619" s="30">
        <v>45982</v>
      </c>
      <c r="D4619" s="30">
        <v>45987</v>
      </c>
      <c r="E4619" s="47">
        <v>193.8</v>
      </c>
      <c r="F4619" s="47">
        <f t="shared" si="556"/>
        <v>17054.400000000001</v>
      </c>
      <c r="G4619" s="48">
        <f t="shared" si="557"/>
        <v>17054.400000000001</v>
      </c>
      <c r="H4619" s="21">
        <v>350510</v>
      </c>
      <c r="I4619" s="21" t="s">
        <v>5849</v>
      </c>
      <c r="J4619" s="21">
        <v>1</v>
      </c>
      <c r="K4619" s="21">
        <v>1</v>
      </c>
      <c r="L4619" s="21">
        <f t="shared" si="561"/>
        <v>0</v>
      </c>
      <c r="M4619" s="21" t="s">
        <v>6280</v>
      </c>
      <c r="N4619" s="30">
        <v>45990</v>
      </c>
      <c r="O4619" s="48">
        <v>32542.25</v>
      </c>
      <c r="P4619" s="21" t="s">
        <v>6128</v>
      </c>
      <c r="Q4619" s="21">
        <v>58158740312</v>
      </c>
      <c r="R4619" s="21" t="s">
        <v>6108</v>
      </c>
      <c r="S4619" s="3">
        <v>4</v>
      </c>
      <c r="T4619" s="37"/>
      <c r="U4619" s="21" t="s">
        <v>18</v>
      </c>
      <c r="V4619" s="21" t="str">
        <f>VLOOKUP(P4619,'Customer List'!B:C,2,)</f>
        <v>BANGALORE</v>
      </c>
      <c r="W4619" s="38"/>
      <c r="X4619" s="30">
        <v>45992</v>
      </c>
      <c r="Y4619" s="21">
        <f t="shared" si="558"/>
        <v>2</v>
      </c>
      <c r="Z4619" s="21" t="str">
        <f t="shared" si="559"/>
        <v>Saturday</v>
      </c>
      <c r="AA4619" s="21" t="str">
        <f t="shared" si="560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4619</v>
      </c>
      <c r="B4620" s="21" t="s">
        <v>6125</v>
      </c>
      <c r="C4620" s="30">
        <v>45982</v>
      </c>
      <c r="D4620" s="30">
        <v>45987</v>
      </c>
      <c r="E4620" s="47">
        <v>75</v>
      </c>
      <c r="F4620" s="47">
        <f t="shared" si="556"/>
        <v>6600</v>
      </c>
      <c r="G4620" s="48">
        <f t="shared" si="557"/>
        <v>6600</v>
      </c>
      <c r="H4620" s="21">
        <v>351503</v>
      </c>
      <c r="I4620" s="21" t="s">
        <v>6141</v>
      </c>
      <c r="J4620" s="21">
        <v>1</v>
      </c>
      <c r="K4620" s="21">
        <v>1</v>
      </c>
      <c r="L4620" s="21">
        <f t="shared" si="561"/>
        <v>0</v>
      </c>
      <c r="M4620" s="21" t="s">
        <v>6294</v>
      </c>
      <c r="N4620" s="30">
        <v>45990</v>
      </c>
      <c r="O4620" s="48">
        <v>11625</v>
      </c>
      <c r="P4620" s="21" t="s">
        <v>658</v>
      </c>
      <c r="Q4620" s="21">
        <v>58158742600</v>
      </c>
      <c r="R4620" s="21" t="s">
        <v>6108</v>
      </c>
      <c r="S4620" s="3">
        <v>4</v>
      </c>
      <c r="T4620" s="37"/>
      <c r="U4620" s="21" t="s">
        <v>18</v>
      </c>
      <c r="V4620" s="21" t="str">
        <f>VLOOKUP(P4620,'Customer List'!B:C,2,)</f>
        <v>Bhopal</v>
      </c>
      <c r="W4620" s="38"/>
      <c r="X4620" s="30">
        <v>45992</v>
      </c>
      <c r="Y4620" s="21">
        <f t="shared" si="558"/>
        <v>2</v>
      </c>
      <c r="Z4620" s="21" t="str">
        <f t="shared" si="559"/>
        <v>Saturday</v>
      </c>
      <c r="AA4620" s="21" t="str">
        <f t="shared" si="560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4620</v>
      </c>
      <c r="B4621" s="21" t="s">
        <v>6125</v>
      </c>
      <c r="C4621" s="30">
        <v>45982</v>
      </c>
      <c r="D4621" s="30">
        <v>45987</v>
      </c>
      <c r="E4621" s="47">
        <v>77.399999999999991</v>
      </c>
      <c r="F4621" s="47">
        <f t="shared" si="556"/>
        <v>6811.1999999999989</v>
      </c>
      <c r="G4621" s="48">
        <f t="shared" si="557"/>
        <v>74923.199999999983</v>
      </c>
      <c r="H4621" s="21">
        <v>353603</v>
      </c>
      <c r="I4621" s="21" t="s">
        <v>6142</v>
      </c>
      <c r="J4621" s="21">
        <v>11</v>
      </c>
      <c r="K4621" s="21">
        <v>11</v>
      </c>
      <c r="L4621" s="21">
        <f t="shared" si="561"/>
        <v>0</v>
      </c>
      <c r="M4621" s="21" t="s">
        <v>6179</v>
      </c>
      <c r="N4621" s="30">
        <v>45988</v>
      </c>
      <c r="O4621" s="48">
        <v>130407.2</v>
      </c>
      <c r="P4621" s="21" t="s">
        <v>652</v>
      </c>
      <c r="Q4621" s="21"/>
      <c r="R4621" s="21"/>
      <c r="S4621" s="3">
        <v>4</v>
      </c>
      <c r="T4621" s="37"/>
      <c r="U4621" s="21" t="s">
        <v>18</v>
      </c>
      <c r="V4621" s="21" t="str">
        <f>VLOOKUP(P4621,'Customer List'!B:C,2,)</f>
        <v>Delhi</v>
      </c>
      <c r="W4621" s="38"/>
      <c r="X4621" s="30" t="str">
        <f t="shared" ref="X4621" si="562">IF(OR(R4621 = "PRIYANKA MADAM", R4621 = "DEEPAK", R4621 = "PORTER"),N4621,"")</f>
        <v/>
      </c>
      <c r="Y4621" s="21" t="str">
        <f t="shared" si="558"/>
        <v/>
      </c>
      <c r="Z4621" s="21" t="str">
        <f t="shared" si="559"/>
        <v>Thursday</v>
      </c>
      <c r="AA4621" s="21" t="str">
        <f t="shared" si="560"/>
        <v/>
      </c>
      <c r="AB4621" s="21" t="str">
        <f>VLOOKUP(U4621,'Currency Sheet'!A:C,3,)</f>
        <v>DOLLAR</v>
      </c>
      <c r="AC4621" s="42" t="str">
        <f>VLOOKUP(P4621,'Customer List'!B:D,3,)</f>
        <v>Local</v>
      </c>
    </row>
    <row r="4622" spans="1:29" x14ac:dyDescent="0.25">
      <c r="A4622" s="21">
        <v>4621</v>
      </c>
      <c r="B4622" s="21" t="s">
        <v>6125</v>
      </c>
      <c r="C4622" s="30">
        <v>45982</v>
      </c>
      <c r="D4622" s="30">
        <v>45987</v>
      </c>
      <c r="E4622" s="47">
        <v>202.79999999999998</v>
      </c>
      <c r="F4622" s="47">
        <f t="shared" si="556"/>
        <v>17846.399999999998</v>
      </c>
      <c r="G4622" s="48">
        <f t="shared" si="557"/>
        <v>53539.199999999997</v>
      </c>
      <c r="H4622" s="21">
        <v>353606</v>
      </c>
      <c r="I4622" s="21" t="s">
        <v>6142</v>
      </c>
      <c r="J4622" s="21">
        <v>3</v>
      </c>
      <c r="K4622" s="21">
        <v>3</v>
      </c>
      <c r="L4622" s="21">
        <f t="shared" si="561"/>
        <v>0</v>
      </c>
      <c r="M4622" s="21" t="s">
        <v>6290</v>
      </c>
      <c r="N4622" s="30">
        <v>45990</v>
      </c>
      <c r="O4622" s="48">
        <v>94302</v>
      </c>
      <c r="P4622" s="21" t="s">
        <v>6165</v>
      </c>
      <c r="Q4622" s="21">
        <v>58158740743</v>
      </c>
      <c r="R4622" s="21" t="s">
        <v>6108</v>
      </c>
      <c r="S4622" s="3">
        <v>4</v>
      </c>
      <c r="T4622" s="37"/>
      <c r="U4622" s="21" t="s">
        <v>18</v>
      </c>
      <c r="V4622" s="21" t="str">
        <f>VLOOKUP(P4622,'Customer List'!B:C,2,)</f>
        <v>Chennai</v>
      </c>
      <c r="W4622" s="38"/>
      <c r="X4622" s="30">
        <v>45992</v>
      </c>
      <c r="Y4622" s="21">
        <f t="shared" si="558"/>
        <v>2</v>
      </c>
      <c r="Z4622" s="21" t="str">
        <f t="shared" si="559"/>
        <v>Saturday</v>
      </c>
      <c r="AA4622" s="21" t="str">
        <f t="shared" si="560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4622</v>
      </c>
      <c r="B4623" s="21" t="s">
        <v>6125</v>
      </c>
      <c r="C4623" s="30">
        <v>45982</v>
      </c>
      <c r="D4623" s="30">
        <v>45987</v>
      </c>
      <c r="E4623" s="47">
        <v>197.4</v>
      </c>
      <c r="F4623" s="47">
        <f t="shared" si="556"/>
        <v>17371.2</v>
      </c>
      <c r="G4623" s="48">
        <f t="shared" si="557"/>
        <v>17371.2</v>
      </c>
      <c r="H4623" s="21">
        <v>357226</v>
      </c>
      <c r="I4623" s="21" t="s">
        <v>5806</v>
      </c>
      <c r="J4623" s="21">
        <v>1</v>
      </c>
      <c r="K4623" s="21">
        <v>1</v>
      </c>
      <c r="L4623" s="21">
        <f t="shared" si="561"/>
        <v>0</v>
      </c>
      <c r="M4623" s="21" t="s">
        <v>6285</v>
      </c>
      <c r="N4623" s="30">
        <v>45990</v>
      </c>
      <c r="O4623" s="48">
        <v>30597</v>
      </c>
      <c r="P4623" s="21" t="s">
        <v>26</v>
      </c>
      <c r="Q4623" s="21" t="s">
        <v>6325</v>
      </c>
      <c r="R4623" s="21" t="s">
        <v>6108</v>
      </c>
      <c r="S4623" s="3">
        <v>4</v>
      </c>
      <c r="T4623" s="37"/>
      <c r="U4623" s="21" t="s">
        <v>18</v>
      </c>
      <c r="V4623" s="21" t="str">
        <f>VLOOKUP(P4623,'Customer List'!B:C,2,)</f>
        <v>Chandigarh</v>
      </c>
      <c r="W4623" s="38"/>
      <c r="X4623" s="30">
        <v>45992</v>
      </c>
      <c r="Y4623" s="21">
        <f t="shared" si="558"/>
        <v>2</v>
      </c>
      <c r="Z4623" s="21" t="str">
        <f t="shared" si="559"/>
        <v>Saturday</v>
      </c>
      <c r="AA4623" s="21" t="str">
        <f t="shared" si="560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4623</v>
      </c>
      <c r="B4624" s="21" t="s">
        <v>6125</v>
      </c>
      <c r="C4624" s="30">
        <v>45982</v>
      </c>
      <c r="D4624" s="30">
        <v>45987</v>
      </c>
      <c r="E4624" s="47">
        <v>53.4</v>
      </c>
      <c r="F4624" s="47">
        <f t="shared" si="556"/>
        <v>4699.2</v>
      </c>
      <c r="G4624" s="48">
        <f t="shared" si="557"/>
        <v>4699.2</v>
      </c>
      <c r="H4624" s="21">
        <v>362601</v>
      </c>
      <c r="I4624" s="21" t="s">
        <v>6014</v>
      </c>
      <c r="J4624" s="21">
        <v>1</v>
      </c>
      <c r="K4624" s="21">
        <v>1</v>
      </c>
      <c r="L4624" s="21">
        <f t="shared" si="561"/>
        <v>0</v>
      </c>
      <c r="M4624" s="21" t="s">
        <v>6294</v>
      </c>
      <c r="N4624" s="30">
        <v>45990</v>
      </c>
      <c r="O4624" s="48">
        <v>8277</v>
      </c>
      <c r="P4624" s="21" t="s">
        <v>658</v>
      </c>
      <c r="Q4624" s="21">
        <v>58158742600</v>
      </c>
      <c r="R4624" s="21" t="s">
        <v>6108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558"/>
        <v>2</v>
      </c>
      <c r="Z4624" s="21" t="str">
        <f t="shared" si="559"/>
        <v>Saturday</v>
      </c>
      <c r="AA4624" s="21" t="str">
        <f t="shared" si="560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x14ac:dyDescent="0.25">
      <c r="A4625" s="21">
        <v>4624</v>
      </c>
      <c r="B4625" s="21" t="s">
        <v>6125</v>
      </c>
      <c r="C4625" s="30">
        <v>45982</v>
      </c>
      <c r="D4625" s="30">
        <v>45987</v>
      </c>
      <c r="E4625" s="47">
        <v>95.4</v>
      </c>
      <c r="F4625" s="47">
        <f t="shared" si="556"/>
        <v>8395.2000000000007</v>
      </c>
      <c r="G4625" s="48">
        <f t="shared" si="557"/>
        <v>8395.2000000000007</v>
      </c>
      <c r="H4625" s="21">
        <v>362607</v>
      </c>
      <c r="I4625" s="21" t="s">
        <v>6014</v>
      </c>
      <c r="J4625" s="21">
        <v>1</v>
      </c>
      <c r="K4625" s="21">
        <v>1</v>
      </c>
      <c r="L4625" s="21">
        <f t="shared" si="561"/>
        <v>0</v>
      </c>
      <c r="M4625" s="21" t="s">
        <v>6294</v>
      </c>
      <c r="N4625" s="30">
        <v>45990</v>
      </c>
      <c r="O4625" s="48">
        <v>14787</v>
      </c>
      <c r="P4625" s="21" t="s">
        <v>658</v>
      </c>
      <c r="Q4625" s="21">
        <v>58158742600</v>
      </c>
      <c r="R4625" s="21" t="s">
        <v>6108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558"/>
        <v>2</v>
      </c>
      <c r="Z4625" s="21" t="str">
        <f t="shared" si="559"/>
        <v>Saturday</v>
      </c>
      <c r="AA4625" s="21" t="str">
        <f t="shared" si="560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x14ac:dyDescent="0.25">
      <c r="A4626" s="21">
        <v>4625</v>
      </c>
      <c r="B4626" s="21" t="s">
        <v>6125</v>
      </c>
      <c r="C4626" s="30">
        <v>45982</v>
      </c>
      <c r="D4626" s="30">
        <v>45987</v>
      </c>
      <c r="E4626" s="47">
        <v>60.6</v>
      </c>
      <c r="F4626" s="47">
        <f t="shared" si="556"/>
        <v>5332.8</v>
      </c>
      <c r="G4626" s="48">
        <f t="shared" si="557"/>
        <v>5332.8</v>
      </c>
      <c r="H4626" s="21">
        <v>362613</v>
      </c>
      <c r="I4626" s="21" t="s">
        <v>6014</v>
      </c>
      <c r="J4626" s="21">
        <v>1</v>
      </c>
      <c r="K4626" s="21">
        <v>1</v>
      </c>
      <c r="L4626" s="21">
        <f t="shared" si="561"/>
        <v>0</v>
      </c>
      <c r="M4626" s="21" t="s">
        <v>6294</v>
      </c>
      <c r="N4626" s="30">
        <v>45990</v>
      </c>
      <c r="O4626" s="48">
        <v>9393</v>
      </c>
      <c r="P4626" s="21" t="s">
        <v>658</v>
      </c>
      <c r="Q4626" s="21">
        <v>58158742600</v>
      </c>
      <c r="R4626" s="21" t="s">
        <v>6108</v>
      </c>
      <c r="S4626" s="3">
        <v>-20</v>
      </c>
      <c r="T4626" s="37"/>
      <c r="U4626" s="21" t="s">
        <v>18</v>
      </c>
      <c r="V4626" s="21" t="str">
        <f>VLOOKUP(P4626,'Customer List'!B:C,2,)</f>
        <v>Bhopal</v>
      </c>
      <c r="W4626" s="38"/>
      <c r="X4626" s="30">
        <v>45992</v>
      </c>
      <c r="Y4626" s="21">
        <f t="shared" si="558"/>
        <v>2</v>
      </c>
      <c r="Z4626" s="21" t="str">
        <f t="shared" si="559"/>
        <v>Saturday</v>
      </c>
      <c r="AA4626" s="21" t="str">
        <f t="shared" si="560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4626</v>
      </c>
      <c r="B4627" s="21" t="s">
        <v>6125</v>
      </c>
      <c r="C4627" s="30">
        <v>45982</v>
      </c>
      <c r="D4627" s="30">
        <v>45987</v>
      </c>
      <c r="E4627" s="47">
        <v>267.39999999999998</v>
      </c>
      <c r="F4627" s="47">
        <f t="shared" si="556"/>
        <v>23531.199999999997</v>
      </c>
      <c r="G4627" s="48">
        <f t="shared" si="557"/>
        <v>23531.199999999997</v>
      </c>
      <c r="H4627" s="21">
        <v>369804</v>
      </c>
      <c r="I4627" s="21" t="s">
        <v>6143</v>
      </c>
      <c r="J4627" s="21">
        <v>1</v>
      </c>
      <c r="K4627" s="21">
        <v>1</v>
      </c>
      <c r="L4627" s="21">
        <f t="shared" si="561"/>
        <v>0</v>
      </c>
      <c r="M4627" s="21" t="s">
        <v>6271</v>
      </c>
      <c r="N4627" s="30">
        <v>45990</v>
      </c>
      <c r="O4627" s="48">
        <v>32661</v>
      </c>
      <c r="P4627" s="21" t="s">
        <v>242</v>
      </c>
      <c r="Q4627" s="21">
        <v>58158737523</v>
      </c>
      <c r="R4627" s="21" t="s">
        <v>6108</v>
      </c>
      <c r="S4627" s="3">
        <v>4</v>
      </c>
      <c r="T4627" s="37"/>
      <c r="U4627" s="21" t="s">
        <v>18</v>
      </c>
      <c r="V4627" s="21" t="str">
        <f>VLOOKUP(P4627,'Customer List'!B:C,2,)</f>
        <v>Mumbai</v>
      </c>
      <c r="W4627" s="38"/>
      <c r="X4627" s="30">
        <v>45992</v>
      </c>
      <c r="Y4627" s="21">
        <f t="shared" si="558"/>
        <v>2</v>
      </c>
      <c r="Z4627" s="21" t="str">
        <f t="shared" si="559"/>
        <v>Saturday</v>
      </c>
      <c r="AA4627" s="21" t="str">
        <f t="shared" si="560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4627</v>
      </c>
      <c r="B4628" s="21" t="s">
        <v>6125</v>
      </c>
      <c r="C4628" s="30">
        <v>45982</v>
      </c>
      <c r="D4628" s="30">
        <v>45987</v>
      </c>
      <c r="E4628" s="47">
        <v>195.6</v>
      </c>
      <c r="F4628" s="47">
        <f t="shared" si="556"/>
        <v>17212.8</v>
      </c>
      <c r="G4628" s="48">
        <f t="shared" si="557"/>
        <v>17212.8</v>
      </c>
      <c r="H4628" s="21">
        <v>372204</v>
      </c>
      <c r="I4628" s="21" t="s">
        <v>5078</v>
      </c>
      <c r="J4628" s="21">
        <v>1</v>
      </c>
      <c r="K4628" s="21">
        <v>1</v>
      </c>
      <c r="L4628" s="21">
        <f t="shared" si="561"/>
        <v>0</v>
      </c>
      <c r="M4628" s="21" t="s">
        <v>6293</v>
      </c>
      <c r="N4628" s="30">
        <v>45990</v>
      </c>
      <c r="O4628" s="48">
        <v>35371</v>
      </c>
      <c r="P4628" s="21" t="s">
        <v>630</v>
      </c>
      <c r="Q4628" s="21">
        <v>58158738691</v>
      </c>
      <c r="R4628" s="21" t="s">
        <v>6108</v>
      </c>
      <c r="S4628" s="3">
        <v>4</v>
      </c>
      <c r="T4628" s="37"/>
      <c r="U4628" s="21" t="s">
        <v>18</v>
      </c>
      <c r="V4628" s="21" t="str">
        <f>VLOOKUP(P4628,'Customer List'!B:C,2,)</f>
        <v>Telangana</v>
      </c>
      <c r="W4628" s="38"/>
      <c r="X4628" s="30">
        <v>45992</v>
      </c>
      <c r="Y4628" s="21">
        <f t="shared" si="558"/>
        <v>2</v>
      </c>
      <c r="Z4628" s="21" t="str">
        <f t="shared" si="559"/>
        <v>Saturday</v>
      </c>
      <c r="AA4628" s="21" t="str">
        <f>IF(X4628="", "", TEXT(X4628, "dddd"))</f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4628</v>
      </c>
      <c r="B4629" s="21" t="s">
        <v>6125</v>
      </c>
      <c r="C4629" s="30">
        <v>45982</v>
      </c>
      <c r="D4629" s="30">
        <v>45987</v>
      </c>
      <c r="E4629" s="47">
        <v>208.2</v>
      </c>
      <c r="F4629" s="47">
        <f t="shared" si="556"/>
        <v>18321.599999999999</v>
      </c>
      <c r="G4629" s="48">
        <f t="shared" si="557"/>
        <v>18321.599999999999</v>
      </c>
      <c r="H4629" s="21">
        <v>396428</v>
      </c>
      <c r="I4629" s="21" t="s">
        <v>5078</v>
      </c>
      <c r="J4629" s="21">
        <v>1</v>
      </c>
      <c r="K4629" s="21">
        <v>1</v>
      </c>
      <c r="L4629" s="21">
        <f t="shared" si="561"/>
        <v>0</v>
      </c>
      <c r="M4629" s="21" t="s">
        <v>6276</v>
      </c>
      <c r="N4629" s="30">
        <v>45990</v>
      </c>
      <c r="O4629" s="48">
        <v>30969.75</v>
      </c>
      <c r="P4629" s="21" t="s">
        <v>6126</v>
      </c>
      <c r="Q4629" s="21">
        <v>58158740474</v>
      </c>
      <c r="R4629" s="21" t="s">
        <v>6108</v>
      </c>
      <c r="S4629" s="3">
        <v>4</v>
      </c>
      <c r="T4629" s="37"/>
      <c r="U4629" s="21" t="s">
        <v>18</v>
      </c>
      <c r="V4629" s="21" t="str">
        <f>VLOOKUP(P4629,'Customer List'!B:C,2,)</f>
        <v>Hyderabad</v>
      </c>
      <c r="W4629" s="38"/>
      <c r="X4629" s="30">
        <v>45992</v>
      </c>
      <c r="Y4629" s="21">
        <f t="shared" si="558"/>
        <v>2</v>
      </c>
      <c r="Z4629" s="21" t="str">
        <f t="shared" si="559"/>
        <v>Saturday</v>
      </c>
      <c r="AA4629" s="21" t="str">
        <f t="shared" si="560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4629</v>
      </c>
      <c r="B4630" s="21" t="s">
        <v>6125</v>
      </c>
      <c r="C4630" s="30">
        <v>45982</v>
      </c>
      <c r="D4630" s="30">
        <v>45987</v>
      </c>
      <c r="E4630" s="47">
        <v>67.2</v>
      </c>
      <c r="F4630" s="47">
        <f t="shared" si="556"/>
        <v>5913.6</v>
      </c>
      <c r="G4630" s="48">
        <f t="shared" si="557"/>
        <v>5913.6</v>
      </c>
      <c r="H4630" s="21">
        <v>405324</v>
      </c>
      <c r="I4630" s="21" t="s">
        <v>4806</v>
      </c>
      <c r="J4630" s="21">
        <v>1</v>
      </c>
      <c r="K4630" s="21">
        <v>1</v>
      </c>
      <c r="L4630" s="21">
        <f t="shared" si="561"/>
        <v>0</v>
      </c>
      <c r="M4630" s="21" t="s">
        <v>6270</v>
      </c>
      <c r="N4630" s="30">
        <v>45990</v>
      </c>
      <c r="O4630" s="48">
        <v>10416</v>
      </c>
      <c r="P4630" s="21" t="s">
        <v>228</v>
      </c>
      <c r="Q4630" s="21">
        <v>58158736930</v>
      </c>
      <c r="R4630" s="21" t="s">
        <v>6108</v>
      </c>
      <c r="S4630" s="3">
        <v>4</v>
      </c>
      <c r="T4630" s="37"/>
      <c r="U4630" s="21" t="s">
        <v>18</v>
      </c>
      <c r="V4630" s="21" t="str">
        <f>VLOOKUP(P4630,'Customer List'!B:C,2,)</f>
        <v>Kolkata</v>
      </c>
      <c r="W4630" s="38"/>
      <c r="X4630" s="30">
        <v>45992</v>
      </c>
      <c r="Y4630" s="21">
        <f t="shared" si="558"/>
        <v>2</v>
      </c>
      <c r="Z4630" s="21" t="str">
        <f t="shared" si="559"/>
        <v>Saturday</v>
      </c>
      <c r="AA4630" s="21" t="str">
        <f t="shared" si="560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4630</v>
      </c>
      <c r="B4631" s="21" t="s">
        <v>6125</v>
      </c>
      <c r="C4631" s="30">
        <v>45982</v>
      </c>
      <c r="D4631" s="30">
        <v>45987</v>
      </c>
      <c r="E4631" s="47">
        <v>63.6</v>
      </c>
      <c r="F4631" s="47">
        <f t="shared" si="556"/>
        <v>5596.8</v>
      </c>
      <c r="G4631" s="48">
        <f t="shared" si="557"/>
        <v>5596.8</v>
      </c>
      <c r="H4631" s="21">
        <v>405505</v>
      </c>
      <c r="I4631" s="21" t="s">
        <v>6144</v>
      </c>
      <c r="J4631" s="21">
        <v>1</v>
      </c>
      <c r="K4631" s="21">
        <v>1</v>
      </c>
      <c r="L4631" s="21">
        <f t="shared" si="561"/>
        <v>0</v>
      </c>
      <c r="M4631" s="21" t="s">
        <v>6289</v>
      </c>
      <c r="N4631" s="30">
        <v>45990</v>
      </c>
      <c r="O4631" s="48">
        <v>8051.76</v>
      </c>
      <c r="P4631" s="21" t="s">
        <v>276</v>
      </c>
      <c r="Q4631" s="21">
        <v>58158738315</v>
      </c>
      <c r="R4631" s="21" t="s">
        <v>6108</v>
      </c>
      <c r="S4631" s="3">
        <v>4</v>
      </c>
      <c r="T4631" s="37"/>
      <c r="U4631" s="21" t="s">
        <v>18</v>
      </c>
      <c r="V4631" s="21" t="str">
        <f>VLOOKUP(P4631,'Customer List'!B:C,2,)</f>
        <v>Pune</v>
      </c>
      <c r="W4631" s="38"/>
      <c r="X4631" s="30">
        <v>45992</v>
      </c>
      <c r="Y4631" s="21">
        <f t="shared" si="558"/>
        <v>2</v>
      </c>
      <c r="Z4631" s="21" t="str">
        <f t="shared" si="559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4631</v>
      </c>
      <c r="B4632" s="21" t="s">
        <v>6125</v>
      </c>
      <c r="C4632" s="30">
        <v>45982</v>
      </c>
      <c r="D4632" s="30">
        <v>45987</v>
      </c>
      <c r="E4632" s="47">
        <v>151.80000000000001</v>
      </c>
      <c r="F4632" s="47">
        <f t="shared" si="556"/>
        <v>13358.400000000001</v>
      </c>
      <c r="G4632" s="48">
        <f t="shared" si="557"/>
        <v>13358.400000000001</v>
      </c>
      <c r="H4632" s="21">
        <v>405734</v>
      </c>
      <c r="I4632" s="21" t="s">
        <v>5194</v>
      </c>
      <c r="J4632" s="21">
        <v>1</v>
      </c>
      <c r="K4632" s="21">
        <v>1</v>
      </c>
      <c r="L4632" s="21">
        <f t="shared" si="561"/>
        <v>0</v>
      </c>
      <c r="M4632" s="21" t="s">
        <v>6280</v>
      </c>
      <c r="N4632" s="30">
        <v>45990</v>
      </c>
      <c r="O4632" s="48">
        <v>25489.75</v>
      </c>
      <c r="P4632" s="21" t="s">
        <v>6128</v>
      </c>
      <c r="Q4632" s="21">
        <v>58158740312</v>
      </c>
      <c r="R4632" s="21" t="s">
        <v>6108</v>
      </c>
      <c r="S4632" s="3">
        <v>4</v>
      </c>
      <c r="T4632" s="37"/>
      <c r="U4632" s="21" t="s">
        <v>18</v>
      </c>
      <c r="V4632" s="21" t="str">
        <f>VLOOKUP(P4632,'Customer List'!B:C,2,)</f>
        <v>BANGALORE</v>
      </c>
      <c r="W4632" s="38"/>
      <c r="X4632" s="30">
        <v>45992</v>
      </c>
      <c r="Y4632" s="21">
        <f t="shared" si="558"/>
        <v>2</v>
      </c>
      <c r="Z4632" s="21" t="str">
        <f t="shared" si="559"/>
        <v>Saturday</v>
      </c>
      <c r="AA4632" s="21" t="str">
        <f t="shared" si="560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4632</v>
      </c>
      <c r="B4633" s="21" t="s">
        <v>6125</v>
      </c>
      <c r="C4633" s="30">
        <v>45982</v>
      </c>
      <c r="D4633" s="30">
        <v>45987</v>
      </c>
      <c r="E4633" s="47">
        <v>53.4</v>
      </c>
      <c r="F4633" s="47">
        <f t="shared" si="556"/>
        <v>4699.2</v>
      </c>
      <c r="G4633" s="48">
        <f t="shared" si="557"/>
        <v>46992</v>
      </c>
      <c r="H4633" s="21">
        <v>420201</v>
      </c>
      <c r="I4633" s="21" t="s">
        <v>1605</v>
      </c>
      <c r="J4633" s="21">
        <v>10</v>
      </c>
      <c r="K4633" s="21">
        <v>10</v>
      </c>
      <c r="L4633" s="21">
        <f t="shared" si="561"/>
        <v>0</v>
      </c>
      <c r="M4633" s="21" t="s">
        <v>6273</v>
      </c>
      <c r="N4633" s="30">
        <v>45990</v>
      </c>
      <c r="O4633" s="48">
        <v>82770</v>
      </c>
      <c r="P4633" s="21" t="s">
        <v>2046</v>
      </c>
      <c r="Q4633" s="21">
        <v>58158739730</v>
      </c>
      <c r="R4633" s="21" t="s">
        <v>6108</v>
      </c>
      <c r="S4633" s="3">
        <v>4</v>
      </c>
      <c r="T4633" s="37"/>
      <c r="U4633" s="21" t="s">
        <v>18</v>
      </c>
      <c r="V4633" s="21" t="str">
        <f>VLOOKUP(P4633,'Customer List'!B:C,2,)</f>
        <v>Banglore</v>
      </c>
      <c r="W4633" s="38"/>
      <c r="X4633" s="30">
        <v>45992</v>
      </c>
      <c r="Y4633" s="21">
        <f t="shared" si="558"/>
        <v>2</v>
      </c>
      <c r="Z4633" s="21" t="str">
        <f t="shared" si="559"/>
        <v>Saturday</v>
      </c>
      <c r="AA4633" s="21" t="str">
        <f t="shared" si="560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4633</v>
      </c>
      <c r="B4634" s="21" t="s">
        <v>6125</v>
      </c>
      <c r="C4634" s="30">
        <v>45982</v>
      </c>
      <c r="D4634" s="30">
        <v>45987</v>
      </c>
      <c r="E4634" s="47">
        <v>35.4</v>
      </c>
      <c r="F4634" s="47">
        <f t="shared" si="556"/>
        <v>3115.2</v>
      </c>
      <c r="G4634" s="48">
        <f t="shared" si="557"/>
        <v>3115.2</v>
      </c>
      <c r="H4634" s="21">
        <v>420801</v>
      </c>
      <c r="I4634" s="21" t="s">
        <v>1242</v>
      </c>
      <c r="J4634" s="21">
        <v>1</v>
      </c>
      <c r="K4634" s="21">
        <v>1</v>
      </c>
      <c r="L4634" s="21">
        <f t="shared" si="561"/>
        <v>0</v>
      </c>
      <c r="M4634" s="21" t="s">
        <v>6291</v>
      </c>
      <c r="N4634" s="30">
        <v>45990</v>
      </c>
      <c r="O4634" s="48">
        <v>5487</v>
      </c>
      <c r="P4634" s="21" t="s">
        <v>626</v>
      </c>
      <c r="Q4634" s="21">
        <v>58158741826</v>
      </c>
      <c r="R4634" s="21" t="s">
        <v>6108</v>
      </c>
      <c r="S4634" s="3">
        <v>4</v>
      </c>
      <c r="T4634" s="37"/>
      <c r="U4634" s="21" t="s">
        <v>18</v>
      </c>
      <c r="V4634" s="21" t="str">
        <f>VLOOKUP(P4634,'Customer List'!B:C,2,)</f>
        <v>Hyderabad</v>
      </c>
      <c r="W4634" s="38"/>
      <c r="X4634" s="30">
        <v>45992</v>
      </c>
      <c r="Y4634" s="21">
        <f t="shared" si="558"/>
        <v>2</v>
      </c>
      <c r="Z4634" s="21" t="str">
        <f t="shared" si="559"/>
        <v>Saturday</v>
      </c>
      <c r="AA4634" s="21" t="str">
        <f t="shared" si="560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x14ac:dyDescent="0.25">
      <c r="A4635" s="21">
        <v>4634</v>
      </c>
      <c r="B4635" s="21" t="s">
        <v>6125</v>
      </c>
      <c r="C4635" s="30">
        <v>45982</v>
      </c>
      <c r="D4635" s="30">
        <v>45987</v>
      </c>
      <c r="E4635" s="47">
        <v>35.4</v>
      </c>
      <c r="F4635" s="47">
        <f t="shared" si="556"/>
        <v>3115.2</v>
      </c>
      <c r="G4635" s="48">
        <f t="shared" si="557"/>
        <v>6230.4</v>
      </c>
      <c r="H4635" s="21">
        <v>420801</v>
      </c>
      <c r="I4635" s="21" t="s">
        <v>1242</v>
      </c>
      <c r="J4635" s="21">
        <v>2</v>
      </c>
      <c r="K4635" s="21"/>
      <c r="L4635" s="21">
        <f t="shared" si="561"/>
        <v>2</v>
      </c>
      <c r="M4635" s="21"/>
      <c r="N4635" s="30"/>
      <c r="O4635" s="48"/>
      <c r="P4635" s="21" t="s">
        <v>16</v>
      </c>
      <c r="Q4635" s="21"/>
      <c r="R4635" s="21"/>
      <c r="S4635" s="3">
        <v>4</v>
      </c>
      <c r="T4635" s="37" t="s">
        <v>6164</v>
      </c>
      <c r="U4635" s="21" t="s">
        <v>18</v>
      </c>
      <c r="V4635" s="21" t="str">
        <f>VLOOKUP(P4635,'Customer List'!B:C,2,)</f>
        <v>Delhi</v>
      </c>
      <c r="W4635" s="38" t="s">
        <v>6163</v>
      </c>
      <c r="X4635" s="30" t="str">
        <f t="shared" ref="X4635:X4636" si="563">IF(OR(R4635 = "PRIYANKA MADAM", R4635 = "DEEPAK", R4635 = "PORTER"),N4635,"")</f>
        <v/>
      </c>
      <c r="Y4635" s="21" t="str">
        <f t="shared" si="558"/>
        <v/>
      </c>
      <c r="Z4635" s="21" t="str">
        <f t="shared" si="559"/>
        <v/>
      </c>
      <c r="AA4635" s="21" t="str">
        <f t="shared" si="560"/>
        <v/>
      </c>
      <c r="AB4635" s="21" t="str">
        <f>VLOOKUP(U4635,'Currency Sheet'!A:C,3,)</f>
        <v>DOLLAR</v>
      </c>
      <c r="AC4635" s="42" t="str">
        <f>VLOOKUP(P4635,'Customer List'!B:D,3,)</f>
        <v>Local</v>
      </c>
    </row>
    <row r="4636" spans="1:29" x14ac:dyDescent="0.25">
      <c r="A4636" s="21">
        <v>4635</v>
      </c>
      <c r="B4636" s="21" t="s">
        <v>6125</v>
      </c>
      <c r="C4636" s="30">
        <v>45982</v>
      </c>
      <c r="D4636" s="30">
        <v>45987</v>
      </c>
      <c r="E4636" s="47">
        <v>53.4</v>
      </c>
      <c r="F4636" s="47">
        <f t="shared" si="556"/>
        <v>4699.2</v>
      </c>
      <c r="G4636" s="48">
        <f t="shared" si="557"/>
        <v>4699.2</v>
      </c>
      <c r="H4636" s="21">
        <v>423105</v>
      </c>
      <c r="I4636" s="21" t="s">
        <v>19</v>
      </c>
      <c r="J4636" s="21">
        <v>1</v>
      </c>
      <c r="K4636" s="21">
        <v>1</v>
      </c>
      <c r="L4636" s="21">
        <f t="shared" si="561"/>
        <v>0</v>
      </c>
      <c r="M4636" s="21" t="s">
        <v>6188</v>
      </c>
      <c r="N4636" s="30">
        <v>45987</v>
      </c>
      <c r="O4636" s="48">
        <v>8277</v>
      </c>
      <c r="P4636" s="21" t="s">
        <v>213</v>
      </c>
      <c r="Q4636" s="21" t="s">
        <v>1127</v>
      </c>
      <c r="R4636" s="21" t="s">
        <v>1127</v>
      </c>
      <c r="S4636" s="3">
        <v>-20</v>
      </c>
      <c r="T4636" s="37" t="s">
        <v>6624</v>
      </c>
      <c r="U4636" s="21" t="s">
        <v>18</v>
      </c>
      <c r="V4636" s="21" t="str">
        <f>VLOOKUP(P4636,'Customer List'!B:C,2,)</f>
        <v>Delhi</v>
      </c>
      <c r="W4636" s="38"/>
      <c r="X4636" s="30">
        <f t="shared" si="563"/>
        <v>45987</v>
      </c>
      <c r="Y4636" s="21">
        <f t="shared" si="558"/>
        <v>0</v>
      </c>
      <c r="Z4636" s="21" t="str">
        <f t="shared" si="559"/>
        <v>Wednesday</v>
      </c>
      <c r="AA4636" s="21" t="str">
        <f t="shared" si="560"/>
        <v>Wednesday</v>
      </c>
      <c r="AB4636" s="21" t="str">
        <f>VLOOKUP(U4636,'Currency Sheet'!A:C,3,)</f>
        <v>DOLLAR</v>
      </c>
      <c r="AC4636" s="42" t="str">
        <f>VLOOKUP(P4636,'Customer List'!B:D,3,)</f>
        <v>Local</v>
      </c>
    </row>
    <row r="4637" spans="1:29" x14ac:dyDescent="0.25">
      <c r="A4637" s="21">
        <v>4636</v>
      </c>
      <c r="B4637" s="21" t="s">
        <v>6125</v>
      </c>
      <c r="C4637" s="30">
        <v>45982</v>
      </c>
      <c r="D4637" s="30">
        <v>45987</v>
      </c>
      <c r="E4637" s="47">
        <v>99</v>
      </c>
      <c r="F4637" s="47">
        <f t="shared" si="556"/>
        <v>8712</v>
      </c>
      <c r="G4637" s="48">
        <f t="shared" si="557"/>
        <v>8712</v>
      </c>
      <c r="H4637" s="21">
        <v>424401</v>
      </c>
      <c r="I4637" s="21" t="s">
        <v>1342</v>
      </c>
      <c r="J4637" s="21">
        <v>1</v>
      </c>
      <c r="K4637" s="21">
        <v>1</v>
      </c>
      <c r="L4637" s="21">
        <f t="shared" si="561"/>
        <v>0</v>
      </c>
      <c r="M4637" s="21" t="s">
        <v>6278</v>
      </c>
      <c r="N4637" s="30">
        <v>45990</v>
      </c>
      <c r="O4637" s="48">
        <v>14726.25</v>
      </c>
      <c r="P4637" s="21" t="s">
        <v>6126</v>
      </c>
      <c r="Q4637" s="21">
        <v>58158740474</v>
      </c>
      <c r="R4637" s="21" t="s">
        <v>6108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558"/>
        <v>2</v>
      </c>
      <c r="Z4637" s="21" t="str">
        <f t="shared" si="559"/>
        <v>Saturday</v>
      </c>
      <c r="AA4637" s="21" t="str">
        <f t="shared" si="560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4637</v>
      </c>
      <c r="B4638" s="21" t="s">
        <v>6125</v>
      </c>
      <c r="C4638" s="30">
        <v>45982</v>
      </c>
      <c r="D4638" s="30">
        <v>45987</v>
      </c>
      <c r="E4638" s="47">
        <v>75</v>
      </c>
      <c r="F4638" s="47">
        <f t="shared" ref="F4638:F4670" si="564">IF(AB4638="DOLLAR",E4638*88,E4638)</f>
        <v>6600</v>
      </c>
      <c r="G4638" s="48">
        <f t="shared" ref="G4638:G4670" si="565">F4638*J4638</f>
        <v>6600</v>
      </c>
      <c r="H4638" s="21">
        <v>426105</v>
      </c>
      <c r="I4638" s="21" t="s">
        <v>1759</v>
      </c>
      <c r="J4638" s="21">
        <v>1</v>
      </c>
      <c r="K4638" s="21">
        <v>1</v>
      </c>
      <c r="L4638" s="21">
        <f t="shared" si="561"/>
        <v>0</v>
      </c>
      <c r="M4638" s="21" t="s">
        <v>6285</v>
      </c>
      <c r="N4638" s="30">
        <v>45990</v>
      </c>
      <c r="O4638" s="48">
        <v>11625</v>
      </c>
      <c r="P4638" s="21" t="s">
        <v>26</v>
      </c>
      <c r="Q4638" s="21" t="s">
        <v>6325</v>
      </c>
      <c r="R4638" s="21" t="s">
        <v>6108</v>
      </c>
      <c r="S4638" s="3">
        <v>4</v>
      </c>
      <c r="T4638" s="37"/>
      <c r="U4638" s="21" t="s">
        <v>18</v>
      </c>
      <c r="V4638" s="21" t="str">
        <f>VLOOKUP(P4638,'Customer List'!B:C,2,)</f>
        <v>Chandigarh</v>
      </c>
      <c r="W4638" s="38"/>
      <c r="X4638" s="30">
        <v>45992</v>
      </c>
      <c r="Y4638" s="21">
        <f t="shared" ref="Y4638:Y4670" si="566">IF(X4638="", "", X4638-N4638)</f>
        <v>2</v>
      </c>
      <c r="Z4638" s="21" t="str">
        <f t="shared" ref="Z4638:Z4670" si="567">IF(N4638="", "", TEXT(N4638, "dddd"))</f>
        <v>Saturday</v>
      </c>
      <c r="AA4638" s="21" t="str">
        <f t="shared" ref="AA4638:AA4670" si="568">IF(X4638="", "", TEXT(X4638, "dddd"))</f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x14ac:dyDescent="0.25">
      <c r="A4639" s="21">
        <v>4638</v>
      </c>
      <c r="B4639" s="21" t="s">
        <v>6125</v>
      </c>
      <c r="C4639" s="30">
        <v>45982</v>
      </c>
      <c r="D4639" s="30">
        <v>45987</v>
      </c>
      <c r="E4639" s="47">
        <v>165.6</v>
      </c>
      <c r="F4639" s="47">
        <f t="shared" si="564"/>
        <v>14572.8</v>
      </c>
      <c r="G4639" s="48">
        <f t="shared" si="565"/>
        <v>14572.8</v>
      </c>
      <c r="H4639" s="21">
        <v>426803</v>
      </c>
      <c r="I4639" s="21" t="s">
        <v>1610</v>
      </c>
      <c r="J4639" s="21">
        <v>1</v>
      </c>
      <c r="K4639" s="21">
        <v>1</v>
      </c>
      <c r="L4639" s="21">
        <f t="shared" si="561"/>
        <v>0</v>
      </c>
      <c r="M4639" s="21" t="s">
        <v>6276</v>
      </c>
      <c r="N4639" s="30">
        <v>45990</v>
      </c>
      <c r="O4639" s="48">
        <v>24633</v>
      </c>
      <c r="P4639" s="21" t="s">
        <v>6126</v>
      </c>
      <c r="Q4639" s="21">
        <v>58158740474</v>
      </c>
      <c r="R4639" s="21" t="s">
        <v>6108</v>
      </c>
      <c r="S4639" s="3">
        <v>4</v>
      </c>
      <c r="T4639" s="37"/>
      <c r="U4639" s="21" t="s">
        <v>18</v>
      </c>
      <c r="V4639" s="21" t="str">
        <f>VLOOKUP(P4639,'Customer List'!B:C,2,)</f>
        <v>Hyderabad</v>
      </c>
      <c r="W4639" s="38"/>
      <c r="X4639" s="30">
        <v>45992</v>
      </c>
      <c r="Y4639" s="21">
        <f t="shared" si="566"/>
        <v>2</v>
      </c>
      <c r="Z4639" s="21" t="str">
        <f t="shared" si="567"/>
        <v>Saturday</v>
      </c>
      <c r="AA4639" s="21" t="str">
        <f t="shared" si="568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x14ac:dyDescent="0.25">
      <c r="A4640" s="21">
        <v>4639</v>
      </c>
      <c r="B4640" s="21" t="s">
        <v>6125</v>
      </c>
      <c r="C4640" s="30">
        <v>45982</v>
      </c>
      <c r="D4640" s="30">
        <v>45987</v>
      </c>
      <c r="E4640" s="47">
        <v>84.75</v>
      </c>
      <c r="F4640" s="47">
        <f t="shared" si="564"/>
        <v>7458</v>
      </c>
      <c r="G4640" s="48">
        <f t="shared" si="565"/>
        <v>14916</v>
      </c>
      <c r="H4640" s="21">
        <v>480007</v>
      </c>
      <c r="I4640" s="21" t="s">
        <v>6145</v>
      </c>
      <c r="J4640" s="21">
        <v>2</v>
      </c>
      <c r="K4640" s="21">
        <v>2</v>
      </c>
      <c r="L4640" s="21">
        <f t="shared" si="561"/>
        <v>0</v>
      </c>
      <c r="M4640" s="21" t="s">
        <v>6288</v>
      </c>
      <c r="N4640" s="30">
        <v>45990</v>
      </c>
      <c r="O4640" s="48">
        <v>21018</v>
      </c>
      <c r="P4640" s="21" t="s">
        <v>172</v>
      </c>
      <c r="Q4640" s="21">
        <v>58158740021</v>
      </c>
      <c r="R4640" s="21" t="s">
        <v>6108</v>
      </c>
      <c r="S4640" s="3">
        <v>4</v>
      </c>
      <c r="T4640" s="37"/>
      <c r="U4640" s="21" t="s">
        <v>18</v>
      </c>
      <c r="V4640" s="21" t="str">
        <f>VLOOKUP(P4640,'Customer List'!B:C,2,)</f>
        <v>Kolkata</v>
      </c>
      <c r="W4640" s="38"/>
      <c r="X4640" s="30">
        <v>45992</v>
      </c>
      <c r="Y4640" s="21">
        <f t="shared" si="566"/>
        <v>2</v>
      </c>
      <c r="Z4640" s="21" t="str">
        <f t="shared" si="567"/>
        <v>Saturday</v>
      </c>
      <c r="AA4640" s="21" t="str">
        <f t="shared" si="568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x14ac:dyDescent="0.25">
      <c r="A4641" s="21">
        <v>4640</v>
      </c>
      <c r="B4641" s="21" t="s">
        <v>6125</v>
      </c>
      <c r="C4641" s="30">
        <v>45982</v>
      </c>
      <c r="D4641" s="30">
        <v>45987</v>
      </c>
      <c r="E4641" s="47">
        <v>490.5</v>
      </c>
      <c r="F4641" s="47">
        <f t="shared" si="564"/>
        <v>43164</v>
      </c>
      <c r="G4641" s="48">
        <f t="shared" si="565"/>
        <v>43164</v>
      </c>
      <c r="H4641" s="21">
        <v>480058</v>
      </c>
      <c r="I4641" s="21" t="s">
        <v>4822</v>
      </c>
      <c r="J4641" s="21">
        <v>1</v>
      </c>
      <c r="K4641" s="21">
        <v>1</v>
      </c>
      <c r="L4641" s="21">
        <f t="shared" si="561"/>
        <v>0</v>
      </c>
      <c r="M4641" s="21" t="s">
        <v>6180</v>
      </c>
      <c r="N4641" s="30">
        <v>45988</v>
      </c>
      <c r="O4641" s="48">
        <v>62130</v>
      </c>
      <c r="P4641" s="21" t="s">
        <v>302</v>
      </c>
      <c r="Q4641" s="21">
        <v>58158659112</v>
      </c>
      <c r="R4641" s="21" t="s">
        <v>6108</v>
      </c>
      <c r="S4641" s="3">
        <v>4</v>
      </c>
      <c r="T4641" s="37"/>
      <c r="U4641" s="21" t="s">
        <v>18</v>
      </c>
      <c r="V4641" s="21" t="str">
        <f>VLOOKUP(P4641,'Customer List'!B:C,2,)</f>
        <v>Banglore</v>
      </c>
      <c r="W4641" s="38"/>
      <c r="X4641" s="30">
        <v>45990</v>
      </c>
      <c r="Y4641" s="21">
        <f t="shared" si="566"/>
        <v>2</v>
      </c>
      <c r="Z4641" s="21" t="str">
        <f t="shared" si="567"/>
        <v>Thursday</v>
      </c>
      <c r="AA4641" s="21" t="str">
        <f t="shared" si="568"/>
        <v>Saturday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4641</v>
      </c>
      <c r="B4642" s="21" t="s">
        <v>6125</v>
      </c>
      <c r="C4642" s="30">
        <v>45982</v>
      </c>
      <c r="D4642" s="30">
        <v>45987</v>
      </c>
      <c r="E4642" s="47">
        <v>66</v>
      </c>
      <c r="F4642" s="47">
        <f t="shared" si="564"/>
        <v>5808</v>
      </c>
      <c r="G4642" s="48">
        <f t="shared" si="565"/>
        <v>5808</v>
      </c>
      <c r="H4642" s="21">
        <v>505808</v>
      </c>
      <c r="I4642" s="21" t="s">
        <v>4825</v>
      </c>
      <c r="J4642" s="21">
        <v>1</v>
      </c>
      <c r="K4642" s="21">
        <v>1</v>
      </c>
      <c r="L4642" s="21">
        <f t="shared" si="561"/>
        <v>0</v>
      </c>
      <c r="M4642" s="21" t="s">
        <v>6295</v>
      </c>
      <c r="N4642" s="30">
        <v>45990</v>
      </c>
      <c r="O4642" s="48">
        <v>12787.5</v>
      </c>
      <c r="P4642" s="21" t="s">
        <v>319</v>
      </c>
      <c r="Q4642" s="21">
        <v>58158739214</v>
      </c>
      <c r="R4642" s="21" t="s">
        <v>6108</v>
      </c>
      <c r="S4642" s="3">
        <v>4</v>
      </c>
      <c r="T4642" s="37"/>
      <c r="U4642" s="21" t="s">
        <v>18</v>
      </c>
      <c r="V4642" s="21" t="str">
        <f>VLOOKUP(P4642,'Customer List'!B:C,2,)</f>
        <v>Gujrat</v>
      </c>
      <c r="W4642" s="38"/>
      <c r="X4642" s="30">
        <v>45992</v>
      </c>
      <c r="Y4642" s="21">
        <f t="shared" si="566"/>
        <v>2</v>
      </c>
      <c r="Z4642" s="21" t="str">
        <f t="shared" si="567"/>
        <v>Saturday</v>
      </c>
      <c r="AA4642" s="21" t="str">
        <f t="shared" si="568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4642</v>
      </c>
      <c r="B4643" s="21" t="s">
        <v>6125</v>
      </c>
      <c r="C4643" s="30">
        <v>45982</v>
      </c>
      <c r="D4643" s="30">
        <v>45987</v>
      </c>
      <c r="E4643" s="47">
        <v>79.2</v>
      </c>
      <c r="F4643" s="47">
        <f t="shared" si="564"/>
        <v>6969.6</v>
      </c>
      <c r="G4643" s="48">
        <f t="shared" si="565"/>
        <v>6969.6</v>
      </c>
      <c r="H4643" s="21">
        <v>505810</v>
      </c>
      <c r="I4643" s="21" t="s">
        <v>4825</v>
      </c>
      <c r="J4643" s="21">
        <v>1</v>
      </c>
      <c r="K4643" s="21">
        <v>1</v>
      </c>
      <c r="L4643" s="21">
        <f t="shared" si="561"/>
        <v>0</v>
      </c>
      <c r="M4643" s="21" t="s">
        <v>6277</v>
      </c>
      <c r="N4643" s="30">
        <v>45990</v>
      </c>
      <c r="O4643" s="48">
        <v>11781</v>
      </c>
      <c r="P4643" s="21" t="s">
        <v>6126</v>
      </c>
      <c r="Q4643" s="21">
        <v>58158740474</v>
      </c>
      <c r="R4643" s="21" t="s">
        <v>6108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566"/>
        <v>2</v>
      </c>
      <c r="Z4643" s="21" t="str">
        <f t="shared" si="567"/>
        <v>Saturday</v>
      </c>
      <c r="AA4643" s="21" t="str">
        <f t="shared" si="568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4643</v>
      </c>
      <c r="B4644" s="21" t="s">
        <v>6125</v>
      </c>
      <c r="C4644" s="30">
        <v>45982</v>
      </c>
      <c r="D4644" s="30">
        <v>45987</v>
      </c>
      <c r="E4644" s="47">
        <v>135.1</v>
      </c>
      <c r="F4644" s="47">
        <f t="shared" si="564"/>
        <v>11888.8</v>
      </c>
      <c r="G4644" s="48">
        <f t="shared" si="565"/>
        <v>11888.8</v>
      </c>
      <c r="H4644" s="21">
        <v>506327</v>
      </c>
      <c r="I4644" s="21" t="s">
        <v>4826</v>
      </c>
      <c r="J4644" s="21">
        <v>1</v>
      </c>
      <c r="K4644" s="21">
        <v>1</v>
      </c>
      <c r="L4644" s="21">
        <f t="shared" si="561"/>
        <v>0</v>
      </c>
      <c r="M4644" s="21" t="s">
        <v>6277</v>
      </c>
      <c r="N4644" s="30">
        <v>45990</v>
      </c>
      <c r="O4644" s="48">
        <v>17225.25</v>
      </c>
      <c r="P4644" s="21" t="s">
        <v>6126</v>
      </c>
      <c r="Q4644" s="21">
        <v>58158740474</v>
      </c>
      <c r="R4644" s="21" t="s">
        <v>6108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566"/>
        <v>2</v>
      </c>
      <c r="Z4644" s="21" t="str">
        <f t="shared" si="567"/>
        <v>Saturday</v>
      </c>
      <c r="AA4644" s="21" t="str">
        <f t="shared" si="568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4644</v>
      </c>
      <c r="B4645" s="21" t="s">
        <v>6125</v>
      </c>
      <c r="C4645" s="30">
        <v>45982</v>
      </c>
      <c r="D4645" s="30">
        <v>45987</v>
      </c>
      <c r="E4645" s="47">
        <v>193.8</v>
      </c>
      <c r="F4645" s="47">
        <f t="shared" si="564"/>
        <v>17054.400000000001</v>
      </c>
      <c r="G4645" s="48">
        <f t="shared" si="565"/>
        <v>17054.400000000001</v>
      </c>
      <c r="H4645" s="21">
        <v>506344</v>
      </c>
      <c r="I4645" s="21" t="s">
        <v>4826</v>
      </c>
      <c r="J4645" s="21">
        <v>1</v>
      </c>
      <c r="K4645" s="21">
        <v>1</v>
      </c>
      <c r="L4645" s="21">
        <f t="shared" si="561"/>
        <v>0</v>
      </c>
      <c r="M4645" s="21" t="s">
        <v>6287</v>
      </c>
      <c r="N4645" s="30">
        <v>45990</v>
      </c>
      <c r="O4645" s="48">
        <v>30039</v>
      </c>
      <c r="P4645" s="21" t="s">
        <v>172</v>
      </c>
      <c r="Q4645" s="21">
        <v>58158740021</v>
      </c>
      <c r="R4645" s="21" t="s">
        <v>6108</v>
      </c>
      <c r="S4645" s="3">
        <v>4</v>
      </c>
      <c r="T4645" s="37"/>
      <c r="U4645" s="21" t="s">
        <v>18</v>
      </c>
      <c r="V4645" s="21" t="str">
        <f>VLOOKUP(P4645,'Customer List'!B:C,2,)</f>
        <v>Kolkata</v>
      </c>
      <c r="W4645" s="38"/>
      <c r="X4645" s="30">
        <v>45992</v>
      </c>
      <c r="Y4645" s="21">
        <f t="shared" si="566"/>
        <v>2</v>
      </c>
      <c r="Z4645" s="21" t="str">
        <f t="shared" si="567"/>
        <v>Saturday</v>
      </c>
      <c r="AA4645" s="21" t="str">
        <f t="shared" si="568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4645</v>
      </c>
      <c r="B4646" s="21" t="s">
        <v>6125</v>
      </c>
      <c r="C4646" s="30">
        <v>45982</v>
      </c>
      <c r="D4646" s="30">
        <v>45987</v>
      </c>
      <c r="E4646" s="47">
        <v>2.5</v>
      </c>
      <c r="F4646" s="47">
        <f t="shared" si="564"/>
        <v>220</v>
      </c>
      <c r="G4646" s="48">
        <f t="shared" si="565"/>
        <v>440</v>
      </c>
      <c r="H4646" s="21">
        <v>570314</v>
      </c>
      <c r="I4646" s="21" t="s">
        <v>6146</v>
      </c>
      <c r="J4646" s="21">
        <v>2</v>
      </c>
      <c r="K4646" s="21">
        <v>2</v>
      </c>
      <c r="L4646" s="21">
        <f t="shared" si="561"/>
        <v>0</v>
      </c>
      <c r="M4646" s="21" t="s">
        <v>6300</v>
      </c>
      <c r="N4646" s="30">
        <v>45990</v>
      </c>
      <c r="O4646" s="48">
        <v>0</v>
      </c>
      <c r="P4646" s="21" t="s">
        <v>1044</v>
      </c>
      <c r="Q4646" s="21">
        <v>58158737125</v>
      </c>
      <c r="R4646" s="21" t="s">
        <v>6108</v>
      </c>
      <c r="S4646" s="3">
        <v>-20</v>
      </c>
      <c r="T4646" s="37" t="s">
        <v>6269</v>
      </c>
      <c r="U4646" s="21" t="s">
        <v>18</v>
      </c>
      <c r="V4646" s="21" t="str">
        <f>VLOOKUP(P4646,'Customer List'!B:C,2,)</f>
        <v>Banglore</v>
      </c>
      <c r="W4646" s="38"/>
      <c r="X4646" s="30">
        <v>45992</v>
      </c>
      <c r="Y4646" s="21">
        <f t="shared" si="566"/>
        <v>2</v>
      </c>
      <c r="Z4646" s="21" t="str">
        <f t="shared" si="567"/>
        <v>Saturday</v>
      </c>
      <c r="AA4646" s="21" t="str">
        <f t="shared" si="568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4646</v>
      </c>
      <c r="B4647" s="21" t="s">
        <v>6125</v>
      </c>
      <c r="C4647" s="30">
        <v>45982</v>
      </c>
      <c r="D4647" s="30">
        <v>45987</v>
      </c>
      <c r="E4647" s="47">
        <v>88.2</v>
      </c>
      <c r="F4647" s="47">
        <f t="shared" si="564"/>
        <v>7761.6</v>
      </c>
      <c r="G4647" s="48">
        <f t="shared" si="565"/>
        <v>7761.6</v>
      </c>
      <c r="H4647" s="21">
        <v>574002</v>
      </c>
      <c r="I4647" s="21" t="s">
        <v>6147</v>
      </c>
      <c r="J4647" s="21">
        <v>1</v>
      </c>
      <c r="K4647" s="21">
        <v>1</v>
      </c>
      <c r="L4647" s="21">
        <f t="shared" si="561"/>
        <v>0</v>
      </c>
      <c r="M4647" s="21" t="s">
        <v>6275</v>
      </c>
      <c r="N4647" s="30">
        <v>45990</v>
      </c>
      <c r="O4647" s="48">
        <v>16405.2</v>
      </c>
      <c r="P4647" s="21" t="s">
        <v>211</v>
      </c>
      <c r="Q4647" s="21">
        <v>58158736823</v>
      </c>
      <c r="R4647" s="21" t="s">
        <v>6108</v>
      </c>
      <c r="S4647" s="3">
        <v>-20</v>
      </c>
      <c r="T4647" s="37"/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566"/>
        <v>2</v>
      </c>
      <c r="Z4647" s="21" t="str">
        <f t="shared" si="567"/>
        <v>Saturday</v>
      </c>
      <c r="AA4647" s="21" t="str">
        <f t="shared" si="568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4647</v>
      </c>
      <c r="B4648" s="21" t="s">
        <v>6125</v>
      </c>
      <c r="C4648" s="30">
        <v>45982</v>
      </c>
      <c r="D4648" s="30">
        <v>45987</v>
      </c>
      <c r="E4648" s="47">
        <v>2.5</v>
      </c>
      <c r="F4648" s="47">
        <f t="shared" si="564"/>
        <v>220</v>
      </c>
      <c r="G4648" s="48">
        <f t="shared" si="565"/>
        <v>440</v>
      </c>
      <c r="H4648" s="21">
        <v>581914</v>
      </c>
      <c r="I4648" s="21" t="s">
        <v>6148</v>
      </c>
      <c r="J4648" s="21">
        <v>2</v>
      </c>
      <c r="K4648" s="21">
        <v>2</v>
      </c>
      <c r="L4648" s="21">
        <f t="shared" si="561"/>
        <v>0</v>
      </c>
      <c r="M4648" s="21" t="s">
        <v>6300</v>
      </c>
      <c r="N4648" s="30">
        <v>45990</v>
      </c>
      <c r="O4648" s="48">
        <v>0</v>
      </c>
      <c r="P4648" s="21" t="s">
        <v>1044</v>
      </c>
      <c r="Q4648" s="21">
        <v>58158737125</v>
      </c>
      <c r="R4648" s="21" t="s">
        <v>6108</v>
      </c>
      <c r="S4648" s="3">
        <v>-20</v>
      </c>
      <c r="T4648" s="37" t="s">
        <v>6269</v>
      </c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566"/>
        <v>2</v>
      </c>
      <c r="Z4648" s="21" t="str">
        <f t="shared" si="567"/>
        <v>Saturday</v>
      </c>
      <c r="AA4648" s="21" t="str">
        <f t="shared" si="568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4648</v>
      </c>
      <c r="B4649" s="21" t="s">
        <v>6125</v>
      </c>
      <c r="C4649" s="30">
        <v>45982</v>
      </c>
      <c r="D4649" s="30">
        <v>45987</v>
      </c>
      <c r="E4649" s="47">
        <v>222</v>
      </c>
      <c r="F4649" s="47">
        <f t="shared" si="564"/>
        <v>19536</v>
      </c>
      <c r="G4649" s="48">
        <f t="shared" si="565"/>
        <v>97680</v>
      </c>
      <c r="H4649" s="21">
        <v>626812</v>
      </c>
      <c r="I4649" s="21" t="s">
        <v>5203</v>
      </c>
      <c r="J4649" s="21">
        <v>5</v>
      </c>
      <c r="K4649" s="21">
        <v>5</v>
      </c>
      <c r="L4649" s="21">
        <f t="shared" si="561"/>
        <v>0</v>
      </c>
      <c r="M4649" s="21" t="s">
        <v>6274</v>
      </c>
      <c r="N4649" s="30">
        <v>45990</v>
      </c>
      <c r="O4649" s="48">
        <v>172050</v>
      </c>
      <c r="P4649" s="21" t="s">
        <v>2046</v>
      </c>
      <c r="Q4649" s="21">
        <v>58158739730</v>
      </c>
      <c r="R4649" s="21" t="s">
        <v>6108</v>
      </c>
      <c r="S4649" s="3">
        <v>4</v>
      </c>
      <c r="T4649" s="37"/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566"/>
        <v>2</v>
      </c>
      <c r="Z4649" s="21" t="str">
        <f t="shared" si="567"/>
        <v>Saturday</v>
      </c>
      <c r="AA4649" s="21" t="str">
        <f t="shared" si="568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4649</v>
      </c>
      <c r="B4650" s="21" t="s">
        <v>6125</v>
      </c>
      <c r="C4650" s="30">
        <v>45982</v>
      </c>
      <c r="D4650" s="30">
        <v>45987</v>
      </c>
      <c r="E4650" s="47">
        <v>222</v>
      </c>
      <c r="F4650" s="47">
        <f t="shared" si="564"/>
        <v>19536</v>
      </c>
      <c r="G4650" s="48">
        <f t="shared" si="565"/>
        <v>58608</v>
      </c>
      <c r="H4650" s="21">
        <v>626812</v>
      </c>
      <c r="I4650" s="21" t="s">
        <v>5203</v>
      </c>
      <c r="J4650" s="21">
        <v>3</v>
      </c>
      <c r="K4650" s="21">
        <v>3</v>
      </c>
      <c r="L4650" s="21">
        <f t="shared" si="561"/>
        <v>0</v>
      </c>
      <c r="M4650" s="21" t="s">
        <v>6621</v>
      </c>
      <c r="N4650" s="30">
        <v>46001</v>
      </c>
      <c r="O4650" s="48">
        <v>103230</v>
      </c>
      <c r="P4650" s="21" t="s">
        <v>2046</v>
      </c>
      <c r="Q4650" s="21">
        <v>58159193120</v>
      </c>
      <c r="R4650" s="21" t="s">
        <v>6108</v>
      </c>
      <c r="S4650" s="3">
        <v>4</v>
      </c>
      <c r="T4650" s="37"/>
      <c r="U4650" s="21" t="s">
        <v>18</v>
      </c>
      <c r="V4650" s="21" t="str">
        <f>VLOOKUP(P4650,'Customer List'!B:C,2,)</f>
        <v>Banglore</v>
      </c>
      <c r="W4650" s="38"/>
      <c r="X4650" s="30">
        <v>46002</v>
      </c>
      <c r="Y4650" s="21">
        <f t="shared" si="566"/>
        <v>1</v>
      </c>
      <c r="Z4650" s="21" t="str">
        <f t="shared" si="567"/>
        <v>Wednesday</v>
      </c>
      <c r="AA4650" s="21" t="str">
        <f t="shared" si="568"/>
        <v>Thursday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4649</v>
      </c>
      <c r="B4651" s="21" t="s">
        <v>6125</v>
      </c>
      <c r="C4651" s="30">
        <v>45982</v>
      </c>
      <c r="D4651" s="30">
        <v>45987</v>
      </c>
      <c r="E4651" s="47">
        <v>222</v>
      </c>
      <c r="F4651" s="47">
        <f t="shared" ref="F4651" si="569">IF(AB4651="DOLLAR",E4651*88,E4651)</f>
        <v>19536</v>
      </c>
      <c r="G4651" s="48">
        <f t="shared" ref="G4651" si="570">F4651*J4651</f>
        <v>39072</v>
      </c>
      <c r="H4651" s="21">
        <v>626812</v>
      </c>
      <c r="I4651" s="21" t="s">
        <v>5203</v>
      </c>
      <c r="J4651" s="21">
        <v>2</v>
      </c>
      <c r="K4651" s="21"/>
      <c r="L4651" s="21">
        <f t="shared" ref="L4651" si="571">J4651-K4651</f>
        <v>2</v>
      </c>
      <c r="M4651" s="21"/>
      <c r="N4651" s="30"/>
      <c r="O4651" s="48"/>
      <c r="P4651" s="21" t="s">
        <v>2025</v>
      </c>
      <c r="Q4651" s="21"/>
      <c r="R4651" s="21"/>
      <c r="S4651" s="3">
        <v>4</v>
      </c>
      <c r="T4651" s="37"/>
      <c r="U4651" s="21" t="s">
        <v>18</v>
      </c>
      <c r="V4651" s="21" t="str">
        <f>VLOOKUP(P4651,'Customer List'!B:C,2,)</f>
        <v>STOCK</v>
      </c>
      <c r="W4651" s="38" t="s">
        <v>6166</v>
      </c>
      <c r="X4651" s="30" t="str">
        <f t="shared" ref="X4651" si="572">IF(OR(R4651 = "PRIYANKA MADAM", R4651 = "DEEPAK", R4651 = "PORTER"),N4651,"")</f>
        <v/>
      </c>
      <c r="Y4651" s="21" t="str">
        <f t="shared" ref="Y4651" si="573">IF(X4651="", "", X4651-N4651)</f>
        <v/>
      </c>
      <c r="Z4651" s="21" t="str">
        <f t="shared" ref="Z4651" si="574">IF(N4651="", "", TEXT(N4651, "dddd"))</f>
        <v/>
      </c>
      <c r="AA4651" s="21" t="str">
        <f t="shared" ref="AA4651" si="575">IF(X4651="", "", TEXT(X4651, "dddd"))</f>
        <v/>
      </c>
      <c r="AB4651" s="21" t="str">
        <f>VLOOKUP(U4651,'Currency Sheet'!A:C,3,)</f>
        <v>DOLLAR</v>
      </c>
      <c r="AC4651" s="42" t="str">
        <f>VLOOKUP(P4651,'Customer List'!B:D,3,)</f>
        <v>STOCK</v>
      </c>
    </row>
    <row r="4652" spans="1:29" x14ac:dyDescent="0.25">
      <c r="A4652" s="21">
        <v>4650</v>
      </c>
      <c r="B4652" s="21" t="s">
        <v>6125</v>
      </c>
      <c r="C4652" s="30">
        <v>45982</v>
      </c>
      <c r="D4652" s="30">
        <v>45987</v>
      </c>
      <c r="E4652" s="47">
        <v>116.4</v>
      </c>
      <c r="F4652" s="47">
        <f t="shared" si="564"/>
        <v>10243.200000000001</v>
      </c>
      <c r="G4652" s="48">
        <f t="shared" si="565"/>
        <v>10243.200000000001</v>
      </c>
      <c r="H4652" s="21">
        <v>640906</v>
      </c>
      <c r="I4652" s="21" t="s">
        <v>5205</v>
      </c>
      <c r="J4652" s="21">
        <v>1</v>
      </c>
      <c r="K4652" s="21">
        <v>1</v>
      </c>
      <c r="L4652" s="21">
        <f t="shared" si="561"/>
        <v>0</v>
      </c>
      <c r="M4652" s="21" t="s">
        <v>6288</v>
      </c>
      <c r="N4652" s="30">
        <v>45990</v>
      </c>
      <c r="O4652" s="48">
        <v>18042</v>
      </c>
      <c r="P4652" s="21" t="s">
        <v>172</v>
      </c>
      <c r="Q4652" s="21">
        <v>58158740021</v>
      </c>
      <c r="R4652" s="21" t="s">
        <v>6108</v>
      </c>
      <c r="S4652" s="3">
        <v>4</v>
      </c>
      <c r="T4652" s="37"/>
      <c r="U4652" s="21" t="s">
        <v>18</v>
      </c>
      <c r="V4652" s="21" t="str">
        <f>VLOOKUP(P4652,'Customer List'!B:C,2,)</f>
        <v>Kolkata</v>
      </c>
      <c r="W4652" s="38"/>
      <c r="X4652" s="30">
        <v>45992</v>
      </c>
      <c r="Y4652" s="21">
        <f t="shared" si="566"/>
        <v>2</v>
      </c>
      <c r="Z4652" s="21" t="str">
        <f t="shared" si="567"/>
        <v>Saturday</v>
      </c>
      <c r="AA4652" s="21" t="str">
        <f t="shared" si="568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4651</v>
      </c>
      <c r="B4653" s="21" t="s">
        <v>6125</v>
      </c>
      <c r="C4653" s="30">
        <v>45982</v>
      </c>
      <c r="D4653" s="30">
        <v>45987</v>
      </c>
      <c r="E4653" s="47">
        <v>175.8</v>
      </c>
      <c r="F4653" s="47">
        <f t="shared" si="564"/>
        <v>15470.400000000001</v>
      </c>
      <c r="G4653" s="48">
        <f t="shared" si="565"/>
        <v>15470.400000000001</v>
      </c>
      <c r="H4653" s="21">
        <v>644102</v>
      </c>
      <c r="I4653" s="21" t="s">
        <v>6149</v>
      </c>
      <c r="J4653" s="21">
        <v>1</v>
      </c>
      <c r="K4653" s="21">
        <v>1</v>
      </c>
      <c r="L4653" s="21">
        <f t="shared" si="561"/>
        <v>0</v>
      </c>
      <c r="M4653" s="21" t="s">
        <v>6283</v>
      </c>
      <c r="N4653" s="30">
        <v>45990</v>
      </c>
      <c r="O4653" s="48">
        <v>27249</v>
      </c>
      <c r="P4653" s="21" t="s">
        <v>295</v>
      </c>
      <c r="Q4653" s="21">
        <v>58158738912</v>
      </c>
      <c r="R4653" s="21" t="s">
        <v>6108</v>
      </c>
      <c r="S4653" s="3">
        <v>4</v>
      </c>
      <c r="T4653" s="37"/>
      <c r="U4653" s="21" t="s">
        <v>18</v>
      </c>
      <c r="V4653" s="21" t="str">
        <f>VLOOKUP(P4653,'Customer List'!B:C,2,)</f>
        <v>Kerala</v>
      </c>
      <c r="W4653" s="38"/>
      <c r="X4653" s="30">
        <v>45994</v>
      </c>
      <c r="Y4653" s="21">
        <f t="shared" si="566"/>
        <v>4</v>
      </c>
      <c r="Z4653" s="21" t="str">
        <f t="shared" si="567"/>
        <v>Saturday</v>
      </c>
      <c r="AA4653" s="21" t="str">
        <f t="shared" si="568"/>
        <v>Wednesday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4652</v>
      </c>
      <c r="B4654" s="21" t="s">
        <v>6125</v>
      </c>
      <c r="C4654" s="30">
        <v>45982</v>
      </c>
      <c r="D4654" s="30">
        <v>45987</v>
      </c>
      <c r="E4654" s="47">
        <v>193.8</v>
      </c>
      <c r="F4654" s="47">
        <f t="shared" si="564"/>
        <v>17054.400000000001</v>
      </c>
      <c r="G4654" s="48">
        <f t="shared" si="565"/>
        <v>17054.400000000001</v>
      </c>
      <c r="H4654" s="21">
        <v>651002</v>
      </c>
      <c r="I4654" s="21" t="s">
        <v>6150</v>
      </c>
      <c r="J4654" s="21">
        <v>1</v>
      </c>
      <c r="K4654" s="21">
        <v>1</v>
      </c>
      <c r="L4654" s="21">
        <f t="shared" si="561"/>
        <v>0</v>
      </c>
      <c r="M4654" s="21" t="s">
        <v>6280</v>
      </c>
      <c r="N4654" s="30">
        <v>45990</v>
      </c>
      <c r="O4654" s="48">
        <v>32542.25</v>
      </c>
      <c r="P4654" s="21" t="s">
        <v>6128</v>
      </c>
      <c r="Q4654" s="21">
        <v>58158740312</v>
      </c>
      <c r="R4654" s="21" t="s">
        <v>6108</v>
      </c>
      <c r="S4654" s="3">
        <v>4</v>
      </c>
      <c r="T4654" s="37"/>
      <c r="U4654" s="21" t="s">
        <v>18</v>
      </c>
      <c r="V4654" s="21" t="str">
        <f>VLOOKUP(P4654,'Customer List'!B:C,2,)</f>
        <v>BANGALORE</v>
      </c>
      <c r="W4654" s="38"/>
      <c r="X4654" s="30">
        <v>45992</v>
      </c>
      <c r="Y4654" s="21">
        <f t="shared" si="566"/>
        <v>2</v>
      </c>
      <c r="Z4654" s="21" t="str">
        <f t="shared" si="567"/>
        <v>Saturday</v>
      </c>
      <c r="AA4654" s="21" t="str">
        <f t="shared" si="568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x14ac:dyDescent="0.25">
      <c r="A4655" s="21">
        <v>4653</v>
      </c>
      <c r="B4655" s="21" t="s">
        <v>6125</v>
      </c>
      <c r="C4655" s="30">
        <v>45982</v>
      </c>
      <c r="D4655" s="30">
        <v>45987</v>
      </c>
      <c r="E4655" s="47">
        <v>222</v>
      </c>
      <c r="F4655" s="47">
        <f t="shared" si="564"/>
        <v>19536</v>
      </c>
      <c r="G4655" s="48">
        <f t="shared" si="565"/>
        <v>19536</v>
      </c>
      <c r="H4655" s="21">
        <v>655204</v>
      </c>
      <c r="I4655" s="21" t="s">
        <v>5082</v>
      </c>
      <c r="J4655" s="21">
        <v>1</v>
      </c>
      <c r="K4655" s="21">
        <v>1</v>
      </c>
      <c r="L4655" s="21">
        <f t="shared" si="561"/>
        <v>0</v>
      </c>
      <c r="M4655" s="21" t="s">
        <v>6287</v>
      </c>
      <c r="N4655" s="30">
        <v>45990</v>
      </c>
      <c r="O4655" s="48">
        <v>34410</v>
      </c>
      <c r="P4655" s="21" t="s">
        <v>172</v>
      </c>
      <c r="Q4655" s="21">
        <v>58158740021</v>
      </c>
      <c r="R4655" s="21" t="s">
        <v>6108</v>
      </c>
      <c r="S4655" s="3">
        <v>4</v>
      </c>
      <c r="T4655" s="37"/>
      <c r="U4655" s="21" t="s">
        <v>18</v>
      </c>
      <c r="V4655" s="21" t="str">
        <f>VLOOKUP(P4655,'Customer List'!B:C,2,)</f>
        <v>Kolkata</v>
      </c>
      <c r="W4655" s="38"/>
      <c r="X4655" s="30">
        <v>45992</v>
      </c>
      <c r="Y4655" s="21">
        <f t="shared" si="566"/>
        <v>2</v>
      </c>
      <c r="Z4655" s="21" t="str">
        <f t="shared" si="567"/>
        <v>Saturday</v>
      </c>
      <c r="AA4655" s="21" t="str">
        <f t="shared" si="568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x14ac:dyDescent="0.25">
      <c r="A4656" s="21">
        <v>4654</v>
      </c>
      <c r="B4656" s="21" t="s">
        <v>6125</v>
      </c>
      <c r="C4656" s="30">
        <v>45982</v>
      </c>
      <c r="D4656" s="30">
        <v>45987</v>
      </c>
      <c r="E4656" s="47">
        <v>159</v>
      </c>
      <c r="F4656" s="47">
        <f t="shared" si="564"/>
        <v>13992</v>
      </c>
      <c r="G4656" s="48">
        <f t="shared" si="565"/>
        <v>13992</v>
      </c>
      <c r="H4656" s="21">
        <v>678002</v>
      </c>
      <c r="I4656" s="21" t="s">
        <v>6151</v>
      </c>
      <c r="J4656" s="21">
        <v>1</v>
      </c>
      <c r="K4656" s="21">
        <v>1</v>
      </c>
      <c r="L4656" s="21">
        <f t="shared" si="561"/>
        <v>0</v>
      </c>
      <c r="M4656" s="21" t="s">
        <v>6280</v>
      </c>
      <c r="N4656" s="30">
        <v>45990</v>
      </c>
      <c r="O4656" s="48">
        <v>26698.75</v>
      </c>
      <c r="P4656" s="21" t="s">
        <v>6128</v>
      </c>
      <c r="Q4656" s="21">
        <v>58158740312</v>
      </c>
      <c r="R4656" s="21" t="s">
        <v>6108</v>
      </c>
      <c r="S4656" s="3">
        <v>4</v>
      </c>
      <c r="T4656" s="37"/>
      <c r="U4656" s="21" t="s">
        <v>18</v>
      </c>
      <c r="V4656" s="21" t="str">
        <f>VLOOKUP(P4656,'Customer List'!B:C,2,)</f>
        <v>BANGALORE</v>
      </c>
      <c r="W4656" s="38"/>
      <c r="X4656" s="30">
        <v>45992</v>
      </c>
      <c r="Y4656" s="21">
        <f t="shared" si="566"/>
        <v>2</v>
      </c>
      <c r="Z4656" s="21" t="str">
        <f t="shared" si="567"/>
        <v>Saturday</v>
      </c>
      <c r="AA4656" s="21" t="str">
        <f t="shared" si="568"/>
        <v>Monday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4655</v>
      </c>
      <c r="B4657" s="21" t="s">
        <v>6125</v>
      </c>
      <c r="C4657" s="30">
        <v>45982</v>
      </c>
      <c r="D4657" s="30">
        <v>45987</v>
      </c>
      <c r="E4657" s="47">
        <v>159</v>
      </c>
      <c r="F4657" s="47">
        <f t="shared" si="564"/>
        <v>13992</v>
      </c>
      <c r="G4657" s="48">
        <f t="shared" si="565"/>
        <v>13992</v>
      </c>
      <c r="H4657" s="21">
        <v>683702</v>
      </c>
      <c r="I4657" s="21" t="s">
        <v>6152</v>
      </c>
      <c r="J4657" s="21">
        <v>1</v>
      </c>
      <c r="K4657" s="21">
        <v>1</v>
      </c>
      <c r="L4657" s="21">
        <f t="shared" si="561"/>
        <v>0</v>
      </c>
      <c r="M4657" s="21" t="s">
        <v>6283</v>
      </c>
      <c r="N4657" s="30">
        <v>45990</v>
      </c>
      <c r="O4657" s="48">
        <v>24645</v>
      </c>
      <c r="P4657" s="21" t="s">
        <v>295</v>
      </c>
      <c r="Q4657" s="21">
        <v>58158738912</v>
      </c>
      <c r="R4657" s="21" t="s">
        <v>6108</v>
      </c>
      <c r="S4657" s="3">
        <v>4</v>
      </c>
      <c r="T4657" s="37"/>
      <c r="U4657" s="21" t="s">
        <v>18</v>
      </c>
      <c r="V4657" s="21" t="str">
        <f>VLOOKUP(P4657,'Customer List'!B:C,2,)</f>
        <v>Kerala</v>
      </c>
      <c r="W4657" s="38"/>
      <c r="X4657" s="30">
        <v>45994</v>
      </c>
      <c r="Y4657" s="21">
        <f t="shared" si="566"/>
        <v>4</v>
      </c>
      <c r="Z4657" s="21" t="str">
        <f t="shared" si="567"/>
        <v>Saturday</v>
      </c>
      <c r="AA4657" s="21" t="str">
        <f t="shared" si="568"/>
        <v>Wednesday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4656</v>
      </c>
      <c r="B4658" s="21" t="s">
        <v>6125</v>
      </c>
      <c r="C4658" s="30">
        <v>45982</v>
      </c>
      <c r="D4658" s="30">
        <v>45987</v>
      </c>
      <c r="E4658" s="47">
        <v>172.2</v>
      </c>
      <c r="F4658" s="47">
        <f t="shared" si="564"/>
        <v>15153.599999999999</v>
      </c>
      <c r="G4658" s="48">
        <f t="shared" si="565"/>
        <v>15153.599999999999</v>
      </c>
      <c r="H4658" s="21">
        <v>693504</v>
      </c>
      <c r="I4658" s="21" t="s">
        <v>5816</v>
      </c>
      <c r="J4658" s="21">
        <v>1</v>
      </c>
      <c r="K4658" s="21">
        <v>1</v>
      </c>
      <c r="L4658" s="21">
        <f t="shared" si="561"/>
        <v>0</v>
      </c>
      <c r="M4658" s="21" t="s">
        <v>6178</v>
      </c>
      <c r="N4658" s="30">
        <v>45988</v>
      </c>
      <c r="O4658" s="48">
        <v>33363.75</v>
      </c>
      <c r="P4658" s="21" t="s">
        <v>901</v>
      </c>
      <c r="Q4658" s="21"/>
      <c r="R4658" s="21"/>
      <c r="S4658" s="3">
        <v>4</v>
      </c>
      <c r="T4658" s="37"/>
      <c r="U4658" s="21" t="s">
        <v>18</v>
      </c>
      <c r="V4658" s="21" t="str">
        <f>VLOOKUP(P4658,'Customer List'!B:C,2,)</f>
        <v>Delhi</v>
      </c>
      <c r="W4658" s="38" t="s">
        <v>637</v>
      </c>
      <c r="X4658" s="30" t="str">
        <f t="shared" ref="X4658" si="576">IF(OR(R4658 = "PRIYANKA MADAM", R4658 = "DEEPAK", R4658 = "PORTER"),N4658,"")</f>
        <v/>
      </c>
      <c r="Y4658" s="21" t="str">
        <f t="shared" si="566"/>
        <v/>
      </c>
      <c r="Z4658" s="21" t="str">
        <f t="shared" si="567"/>
        <v>Thursday</v>
      </c>
      <c r="AA4658" s="21" t="str">
        <f t="shared" si="568"/>
        <v/>
      </c>
      <c r="AB4658" s="21" t="str">
        <f>VLOOKUP(U4658,'Currency Sheet'!A:C,3,)</f>
        <v>DOLLAR</v>
      </c>
      <c r="AC4658" s="42" t="str">
        <f>VLOOKUP(P4658,'Customer List'!B:D,3,)</f>
        <v>Local</v>
      </c>
    </row>
    <row r="4659" spans="1:29" x14ac:dyDescent="0.25">
      <c r="A4659" s="21">
        <v>4657</v>
      </c>
      <c r="B4659" s="21" t="s">
        <v>6125</v>
      </c>
      <c r="C4659" s="30">
        <v>45982</v>
      </c>
      <c r="D4659" s="30">
        <v>45987</v>
      </c>
      <c r="E4659" s="47">
        <v>214.2</v>
      </c>
      <c r="F4659" s="47">
        <f t="shared" si="564"/>
        <v>18849.599999999999</v>
      </c>
      <c r="G4659" s="48">
        <f t="shared" si="565"/>
        <v>18849.599999999999</v>
      </c>
      <c r="H4659" s="21">
        <v>696808</v>
      </c>
      <c r="I4659" s="21" t="s">
        <v>6153</v>
      </c>
      <c r="J4659" s="21">
        <v>1</v>
      </c>
      <c r="K4659" s="21">
        <v>1</v>
      </c>
      <c r="L4659" s="21">
        <f t="shared" si="561"/>
        <v>0</v>
      </c>
      <c r="M4659" s="21" t="s">
        <v>6277</v>
      </c>
      <c r="N4659" s="30">
        <v>45990</v>
      </c>
      <c r="O4659" s="48">
        <v>31862.25</v>
      </c>
      <c r="P4659" s="21" t="s">
        <v>6126</v>
      </c>
      <c r="Q4659" s="21">
        <v>58158740474</v>
      </c>
      <c r="R4659" s="21" t="s">
        <v>6108</v>
      </c>
      <c r="S4659" s="3">
        <v>4</v>
      </c>
      <c r="T4659" s="37"/>
      <c r="U4659" s="21" t="s">
        <v>18</v>
      </c>
      <c r="V4659" s="21" t="str">
        <f>VLOOKUP(P4659,'Customer List'!B:C,2,)</f>
        <v>Hyderabad</v>
      </c>
      <c r="W4659" s="38"/>
      <c r="X4659" s="30">
        <v>45992</v>
      </c>
      <c r="Y4659" s="21">
        <f t="shared" si="566"/>
        <v>2</v>
      </c>
      <c r="Z4659" s="21" t="str">
        <f t="shared" si="567"/>
        <v>Saturday</v>
      </c>
      <c r="AA4659" s="21" t="str">
        <f t="shared" si="568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x14ac:dyDescent="0.25">
      <c r="A4660" s="21">
        <v>4658</v>
      </c>
      <c r="B4660" s="21" t="s">
        <v>6125</v>
      </c>
      <c r="C4660" s="30">
        <v>45982</v>
      </c>
      <c r="D4660" s="30">
        <v>45987</v>
      </c>
      <c r="E4660" s="47">
        <v>109.8</v>
      </c>
      <c r="F4660" s="47">
        <f t="shared" si="564"/>
        <v>9662.4</v>
      </c>
      <c r="G4660" s="48">
        <f t="shared" si="565"/>
        <v>9662.4</v>
      </c>
      <c r="H4660" s="21">
        <v>699954</v>
      </c>
      <c r="I4660" s="21" t="s">
        <v>6154</v>
      </c>
      <c r="J4660" s="21">
        <v>1</v>
      </c>
      <c r="K4660" s="21">
        <v>1</v>
      </c>
      <c r="L4660" s="21">
        <f t="shared" si="561"/>
        <v>0</v>
      </c>
      <c r="M4660" s="21" t="s">
        <v>6283</v>
      </c>
      <c r="N4660" s="30">
        <v>45990</v>
      </c>
      <c r="O4660" s="48">
        <v>17019</v>
      </c>
      <c r="P4660" s="21" t="s">
        <v>295</v>
      </c>
      <c r="Q4660" s="21">
        <v>58158738912</v>
      </c>
      <c r="R4660" s="21" t="s">
        <v>6108</v>
      </c>
      <c r="S4660" s="3">
        <v>4</v>
      </c>
      <c r="T4660" s="37"/>
      <c r="U4660" s="21" t="s">
        <v>18</v>
      </c>
      <c r="V4660" s="21" t="str">
        <f>VLOOKUP(P4660,'Customer List'!B:C,2,)</f>
        <v>Kerala</v>
      </c>
      <c r="W4660" s="38"/>
      <c r="X4660" s="30">
        <v>45994</v>
      </c>
      <c r="Y4660" s="21">
        <f t="shared" si="566"/>
        <v>4</v>
      </c>
      <c r="Z4660" s="21" t="str">
        <f t="shared" si="567"/>
        <v>Saturday</v>
      </c>
      <c r="AA4660" s="21" t="str">
        <f t="shared" si="568"/>
        <v>Wednesday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x14ac:dyDescent="0.25">
      <c r="A4661" s="21">
        <v>4659</v>
      </c>
      <c r="B4661" s="21" t="s">
        <v>6125</v>
      </c>
      <c r="C4661" s="30">
        <v>45982</v>
      </c>
      <c r="D4661" s="30">
        <v>45987</v>
      </c>
      <c r="E4661" s="47">
        <v>35.4</v>
      </c>
      <c r="F4661" s="47">
        <f t="shared" si="564"/>
        <v>3115.2</v>
      </c>
      <c r="G4661" s="48">
        <f t="shared" si="565"/>
        <v>3115.2</v>
      </c>
      <c r="H4661" s="21">
        <v>740624</v>
      </c>
      <c r="I4661" s="21" t="s">
        <v>6155</v>
      </c>
      <c r="J4661" s="21">
        <v>1</v>
      </c>
      <c r="K4661" s="21">
        <v>1</v>
      </c>
      <c r="L4661" s="21">
        <f t="shared" si="561"/>
        <v>0</v>
      </c>
      <c r="M4661" s="21" t="s">
        <v>6262</v>
      </c>
      <c r="N4661" s="30">
        <v>45989</v>
      </c>
      <c r="O4661" s="48">
        <v>5380.8</v>
      </c>
      <c r="P4661" s="21" t="s">
        <v>254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 t="str">
        <f t="shared" ref="X4661:X4663" si="577">IF(OR(R4661 = "PRIYANKA MADAM", R4661 = "DEEPAK", R4661 = "PORTER"),N4661,"")</f>
        <v/>
      </c>
      <c r="Y4661" s="21" t="str">
        <f t="shared" si="566"/>
        <v/>
      </c>
      <c r="Z4661" s="21" t="str">
        <f t="shared" si="567"/>
        <v>Friday</v>
      </c>
      <c r="AA4661" s="21" t="str">
        <f t="shared" si="568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x14ac:dyDescent="0.25">
      <c r="A4662" s="21">
        <v>4660</v>
      </c>
      <c r="B4662" s="21" t="s">
        <v>6125</v>
      </c>
      <c r="C4662" s="30">
        <v>45982</v>
      </c>
      <c r="D4662" s="30">
        <v>45987</v>
      </c>
      <c r="E4662" s="47">
        <v>176.4</v>
      </c>
      <c r="F4662" s="47">
        <f t="shared" si="564"/>
        <v>15523.2</v>
      </c>
      <c r="G4662" s="48">
        <f t="shared" si="565"/>
        <v>15523.2</v>
      </c>
      <c r="H4662" s="21">
        <v>740625</v>
      </c>
      <c r="I4662" s="21" t="s">
        <v>6156</v>
      </c>
      <c r="J4662" s="21">
        <v>1</v>
      </c>
      <c r="K4662" s="21">
        <v>1</v>
      </c>
      <c r="L4662" s="21">
        <f t="shared" si="561"/>
        <v>0</v>
      </c>
      <c r="M4662" s="21" t="s">
        <v>6262</v>
      </c>
      <c r="N4662" s="30">
        <v>45989</v>
      </c>
      <c r="O4662" s="48">
        <v>26812.799999999999</v>
      </c>
      <c r="P4662" s="21" t="s">
        <v>254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Delhi</v>
      </c>
      <c r="W4662" s="38" t="s">
        <v>637</v>
      </c>
      <c r="X4662" s="30" t="str">
        <f t="shared" si="577"/>
        <v/>
      </c>
      <c r="Y4662" s="21" t="str">
        <f t="shared" si="566"/>
        <v/>
      </c>
      <c r="Z4662" s="21" t="str">
        <f t="shared" si="567"/>
        <v>Friday</v>
      </c>
      <c r="AA4662" s="21" t="str">
        <f t="shared" si="568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x14ac:dyDescent="0.25">
      <c r="A4663" s="21">
        <v>4661</v>
      </c>
      <c r="B4663" s="21" t="s">
        <v>6125</v>
      </c>
      <c r="C4663" s="30">
        <v>45982</v>
      </c>
      <c r="D4663" s="30">
        <v>45987</v>
      </c>
      <c r="E4663" s="47">
        <v>70.8</v>
      </c>
      <c r="F4663" s="47">
        <f t="shared" si="564"/>
        <v>6230.4</v>
      </c>
      <c r="G4663" s="48">
        <f t="shared" si="565"/>
        <v>6230.4</v>
      </c>
      <c r="H4663" s="21">
        <v>740940</v>
      </c>
      <c r="I4663" s="21" t="s">
        <v>6157</v>
      </c>
      <c r="J4663" s="21">
        <v>1</v>
      </c>
      <c r="K4663" s="21">
        <v>1</v>
      </c>
      <c r="L4663" s="21">
        <f t="shared" si="561"/>
        <v>0</v>
      </c>
      <c r="M4663" s="21" t="s">
        <v>6261</v>
      </c>
      <c r="N4663" s="30">
        <v>45989</v>
      </c>
      <c r="O4663" s="48">
        <v>10649.5</v>
      </c>
      <c r="P4663" s="21" t="s">
        <v>42</v>
      </c>
      <c r="Q4663" s="21"/>
      <c r="R4663" s="21"/>
      <c r="S4663" s="3">
        <v>4</v>
      </c>
      <c r="T4663" s="37"/>
      <c r="U4663" s="21" t="s">
        <v>18</v>
      </c>
      <c r="V4663" s="21" t="str">
        <f>VLOOKUP(P4663,'Customer List'!B:C,2,)</f>
        <v>Faridabad</v>
      </c>
      <c r="W4663" s="38" t="s">
        <v>637</v>
      </c>
      <c r="X4663" s="30" t="str">
        <f t="shared" si="577"/>
        <v/>
      </c>
      <c r="Y4663" s="21" t="str">
        <f t="shared" si="566"/>
        <v/>
      </c>
      <c r="Z4663" s="21" t="str">
        <f t="shared" si="567"/>
        <v>Friday</v>
      </c>
      <c r="AA4663" s="21" t="str">
        <f t="shared" si="568"/>
        <v/>
      </c>
      <c r="AB4663" s="21" t="str">
        <f>VLOOKUP(U4663,'Currency Sheet'!A:C,3,)</f>
        <v>DOLLAR</v>
      </c>
      <c r="AC4663" s="42" t="str">
        <f>VLOOKUP(P4663,'Customer List'!B:D,3,)</f>
        <v>Local</v>
      </c>
    </row>
    <row r="4664" spans="1:29" x14ac:dyDescent="0.25">
      <c r="A4664" s="21">
        <v>4662</v>
      </c>
      <c r="B4664" s="21" t="s">
        <v>6125</v>
      </c>
      <c r="C4664" s="30">
        <v>45982</v>
      </c>
      <c r="D4664" s="30">
        <v>45987</v>
      </c>
      <c r="E4664" s="47">
        <v>986.4</v>
      </c>
      <c r="F4664" s="47">
        <f t="shared" si="564"/>
        <v>86803.199999999997</v>
      </c>
      <c r="G4664" s="48">
        <f t="shared" si="565"/>
        <v>86803.199999999997</v>
      </c>
      <c r="H4664" s="21">
        <v>741028</v>
      </c>
      <c r="I4664" s="21" t="s">
        <v>6158</v>
      </c>
      <c r="J4664" s="21">
        <v>1</v>
      </c>
      <c r="K4664" s="21">
        <v>1</v>
      </c>
      <c r="L4664" s="21">
        <f t="shared" si="561"/>
        <v>0</v>
      </c>
      <c r="M4664" s="21" t="s">
        <v>6279</v>
      </c>
      <c r="N4664" s="30">
        <v>45990</v>
      </c>
      <c r="O4664" s="48">
        <v>165633</v>
      </c>
      <c r="P4664" s="21" t="s">
        <v>6128</v>
      </c>
      <c r="Q4664" s="21">
        <v>58158740312</v>
      </c>
      <c r="R4664" s="21" t="s">
        <v>6108</v>
      </c>
      <c r="S4664" s="3">
        <v>4</v>
      </c>
      <c r="T4664" s="37"/>
      <c r="U4664" s="21" t="s">
        <v>18</v>
      </c>
      <c r="V4664" s="21" t="str">
        <f>VLOOKUP(P4664,'Customer List'!B:C,2,)</f>
        <v>BANGALORE</v>
      </c>
      <c r="W4664" s="38"/>
      <c r="X4664" s="30">
        <v>45992</v>
      </c>
      <c r="Y4664" s="21">
        <f t="shared" si="566"/>
        <v>2</v>
      </c>
      <c r="Z4664" s="21" t="str">
        <f t="shared" si="567"/>
        <v>Saturday</v>
      </c>
      <c r="AA4664" s="21" t="str">
        <f t="shared" si="568"/>
        <v>Monday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x14ac:dyDescent="0.25">
      <c r="A4665" s="21">
        <v>4663</v>
      </c>
      <c r="B4665" s="21" t="s">
        <v>6125</v>
      </c>
      <c r="C4665" s="30">
        <v>45982</v>
      </c>
      <c r="D4665" s="30">
        <v>45987</v>
      </c>
      <c r="E4665" s="47">
        <v>986.4</v>
      </c>
      <c r="F4665" s="47">
        <f t="shared" si="564"/>
        <v>86803.199999999997</v>
      </c>
      <c r="G4665" s="48">
        <f t="shared" si="565"/>
        <v>86803.199999999997</v>
      </c>
      <c r="H4665" s="21">
        <v>741044</v>
      </c>
      <c r="I4665" s="21" t="s">
        <v>5817</v>
      </c>
      <c r="J4665" s="21">
        <v>1</v>
      </c>
      <c r="K4665" s="21">
        <v>1</v>
      </c>
      <c r="L4665" s="21">
        <f t="shared" si="561"/>
        <v>0</v>
      </c>
      <c r="M4665" s="21" t="s">
        <v>6279</v>
      </c>
      <c r="N4665" s="30">
        <v>45990</v>
      </c>
      <c r="O4665" s="48">
        <v>165633</v>
      </c>
      <c r="P4665" s="21" t="s">
        <v>6128</v>
      </c>
      <c r="Q4665" s="21">
        <v>58158740312</v>
      </c>
      <c r="R4665" s="21" t="s">
        <v>6108</v>
      </c>
      <c r="S4665" s="3">
        <v>4</v>
      </c>
      <c r="T4665" s="37"/>
      <c r="U4665" s="21" t="s">
        <v>18</v>
      </c>
      <c r="V4665" s="21" t="str">
        <f>VLOOKUP(P4665,'Customer List'!B:C,2,)</f>
        <v>BANGALORE</v>
      </c>
      <c r="W4665" s="38"/>
      <c r="X4665" s="30">
        <v>45992</v>
      </c>
      <c r="Y4665" s="21">
        <f t="shared" si="566"/>
        <v>2</v>
      </c>
      <c r="Z4665" s="21" t="str">
        <f t="shared" si="567"/>
        <v>Saturday</v>
      </c>
      <c r="AA4665" s="21" t="str">
        <f t="shared" si="568"/>
        <v>Monday</v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x14ac:dyDescent="0.25">
      <c r="A4666" s="21">
        <v>4664</v>
      </c>
      <c r="B4666" s="21" t="s">
        <v>6125</v>
      </c>
      <c r="C4666" s="30">
        <v>45982</v>
      </c>
      <c r="D4666" s="30">
        <v>45987</v>
      </c>
      <c r="E4666" s="47">
        <v>82.6</v>
      </c>
      <c r="F4666" s="47">
        <f t="shared" si="564"/>
        <v>7268.7999999999993</v>
      </c>
      <c r="G4666" s="48">
        <f t="shared" si="565"/>
        <v>7268.7999999999993</v>
      </c>
      <c r="H4666" s="21">
        <v>741096</v>
      </c>
      <c r="I4666" s="21" t="s">
        <v>6159</v>
      </c>
      <c r="J4666" s="21">
        <v>1</v>
      </c>
      <c r="K4666" s="21">
        <v>1</v>
      </c>
      <c r="L4666" s="21">
        <f t="shared" si="561"/>
        <v>0</v>
      </c>
      <c r="M4666" s="21" t="s">
        <v>6383</v>
      </c>
      <c r="N4666" s="30">
        <v>45994</v>
      </c>
      <c r="O4666" s="48">
        <v>10974</v>
      </c>
      <c r="P4666" s="21" t="s">
        <v>2046</v>
      </c>
      <c r="Q4666" s="21">
        <v>58158881664</v>
      </c>
      <c r="R4666" s="21" t="s">
        <v>6108</v>
      </c>
      <c r="S4666" s="3">
        <v>4</v>
      </c>
      <c r="T4666" s="37"/>
      <c r="U4666" s="21" t="s">
        <v>18</v>
      </c>
      <c r="V4666" s="21" t="str">
        <f>VLOOKUP(P4666,'Customer List'!B:C,2,)</f>
        <v>Banglore</v>
      </c>
      <c r="W4666" s="38"/>
      <c r="X4666" s="30">
        <v>45995</v>
      </c>
      <c r="Y4666" s="21">
        <f t="shared" si="566"/>
        <v>1</v>
      </c>
      <c r="Z4666" s="21" t="str">
        <f t="shared" si="567"/>
        <v>Wednesday</v>
      </c>
      <c r="AA4666" s="21" t="str">
        <f t="shared" si="568"/>
        <v>Thursday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x14ac:dyDescent="0.25">
      <c r="A4667" s="21">
        <v>4665</v>
      </c>
      <c r="B4667" s="21" t="s">
        <v>6125</v>
      </c>
      <c r="C4667" s="30">
        <v>45982</v>
      </c>
      <c r="D4667" s="30">
        <v>45987</v>
      </c>
      <c r="E4667" s="47">
        <v>220.5</v>
      </c>
      <c r="F4667" s="47">
        <f t="shared" si="564"/>
        <v>19404</v>
      </c>
      <c r="G4667" s="48">
        <f t="shared" si="565"/>
        <v>19404</v>
      </c>
      <c r="H4667" s="21">
        <v>741216</v>
      </c>
      <c r="I4667" s="21" t="s">
        <v>6160</v>
      </c>
      <c r="J4667" s="21">
        <v>1</v>
      </c>
      <c r="K4667" s="21">
        <v>1</v>
      </c>
      <c r="L4667" s="21">
        <f t="shared" si="561"/>
        <v>0</v>
      </c>
      <c r="M4667" s="21" t="s">
        <v>6297</v>
      </c>
      <c r="N4667" s="30">
        <v>45990</v>
      </c>
      <c r="O4667" s="48">
        <v>33201</v>
      </c>
      <c r="P4667" s="21" t="s">
        <v>224</v>
      </c>
      <c r="Q4667" s="21" t="s">
        <v>6324</v>
      </c>
      <c r="R4667" s="21" t="s">
        <v>6108</v>
      </c>
      <c r="S4667" s="3">
        <v>4</v>
      </c>
      <c r="T4667" s="37"/>
      <c r="U4667" s="21" t="s">
        <v>18</v>
      </c>
      <c r="V4667" s="21" t="str">
        <f>VLOOKUP(P4667,'Customer List'!B:C,2,)</f>
        <v>Punjab</v>
      </c>
      <c r="W4667" s="38"/>
      <c r="X4667" s="30">
        <v>45993</v>
      </c>
      <c r="Y4667" s="21">
        <f t="shared" si="566"/>
        <v>3</v>
      </c>
      <c r="Z4667" s="21" t="str">
        <f t="shared" si="567"/>
        <v>Saturday</v>
      </c>
      <c r="AA4667" s="21" t="str">
        <f t="shared" si="568"/>
        <v>Tuesday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x14ac:dyDescent="0.25">
      <c r="A4668" s="21">
        <v>4666</v>
      </c>
      <c r="B4668" s="21" t="s">
        <v>6125</v>
      </c>
      <c r="C4668" s="30">
        <v>45982</v>
      </c>
      <c r="D4668" s="30">
        <v>45987</v>
      </c>
      <c r="E4668" s="47">
        <v>133.80000000000001</v>
      </c>
      <c r="F4668" s="47">
        <f t="shared" si="564"/>
        <v>11774.400000000001</v>
      </c>
      <c r="G4668" s="48">
        <f t="shared" si="565"/>
        <v>11774.400000000001</v>
      </c>
      <c r="H4668" s="21">
        <v>764202</v>
      </c>
      <c r="I4668" s="21" t="s">
        <v>6161</v>
      </c>
      <c r="J4668" s="21">
        <v>1</v>
      </c>
      <c r="K4668" s="21">
        <v>1</v>
      </c>
      <c r="L4668" s="21">
        <f t="shared" si="561"/>
        <v>0</v>
      </c>
      <c r="M4668" s="21" t="s">
        <v>6270</v>
      </c>
      <c r="N4668" s="30">
        <v>45990</v>
      </c>
      <c r="O4668" s="48">
        <v>20739</v>
      </c>
      <c r="P4668" s="21" t="s">
        <v>228</v>
      </c>
      <c r="Q4668" s="21">
        <v>58158736930</v>
      </c>
      <c r="R4668" s="21" t="s">
        <v>6108</v>
      </c>
      <c r="S4668" s="3">
        <v>-20</v>
      </c>
      <c r="T4668" s="37"/>
      <c r="U4668" s="21" t="s">
        <v>18</v>
      </c>
      <c r="V4668" s="21" t="str">
        <f>VLOOKUP(P4668,'Customer List'!B:C,2,)</f>
        <v>Kolkata</v>
      </c>
      <c r="W4668" s="38"/>
      <c r="X4668" s="30">
        <v>45992</v>
      </c>
      <c r="Y4668" s="21">
        <f t="shared" si="566"/>
        <v>2</v>
      </c>
      <c r="Z4668" s="21" t="str">
        <f t="shared" si="567"/>
        <v>Saturday</v>
      </c>
      <c r="AA4668" s="21" t="str">
        <f t="shared" si="568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x14ac:dyDescent="0.25">
      <c r="A4669" s="21">
        <v>4667</v>
      </c>
      <c r="B4669" s="21" t="s">
        <v>6125</v>
      </c>
      <c r="C4669" s="30">
        <v>45982</v>
      </c>
      <c r="D4669" s="30">
        <v>45987</v>
      </c>
      <c r="E4669" s="47">
        <v>159</v>
      </c>
      <c r="F4669" s="47">
        <f t="shared" si="564"/>
        <v>13992</v>
      </c>
      <c r="G4669" s="48">
        <f t="shared" si="565"/>
        <v>13992</v>
      </c>
      <c r="H4669" s="21">
        <v>801201</v>
      </c>
      <c r="I4669" s="21" t="s">
        <v>6162</v>
      </c>
      <c r="J4669" s="21">
        <v>1</v>
      </c>
      <c r="K4669" s="21">
        <v>1</v>
      </c>
      <c r="L4669" s="21">
        <f t="shared" si="561"/>
        <v>0</v>
      </c>
      <c r="M4669" s="21" t="s">
        <v>6282</v>
      </c>
      <c r="N4669" s="30">
        <v>45990</v>
      </c>
      <c r="O4669" s="48">
        <v>30806.25</v>
      </c>
      <c r="P4669" s="21" t="s">
        <v>2281</v>
      </c>
      <c r="Q4669" s="21">
        <v>58158737431</v>
      </c>
      <c r="R4669" s="21" t="s">
        <v>6108</v>
      </c>
      <c r="S4669" s="3">
        <v>4</v>
      </c>
      <c r="T4669" s="37"/>
      <c r="U4669" s="21" t="s">
        <v>18</v>
      </c>
      <c r="V4669" s="21" t="str">
        <f>VLOOKUP(P4669,'Customer List'!B:C,2,)</f>
        <v>BANGALORE</v>
      </c>
      <c r="W4669" s="38"/>
      <c r="X4669" s="30">
        <v>45992</v>
      </c>
      <c r="Y4669" s="21">
        <f t="shared" si="566"/>
        <v>2</v>
      </c>
      <c r="Z4669" s="21" t="str">
        <f t="shared" si="567"/>
        <v>Saturday</v>
      </c>
      <c r="AA4669" s="21" t="str">
        <f t="shared" si="568"/>
        <v>Monday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x14ac:dyDescent="0.25">
      <c r="A4670" s="21">
        <v>4668</v>
      </c>
      <c r="B4670" s="21" t="s">
        <v>6167</v>
      </c>
      <c r="C4670" s="30">
        <v>45981</v>
      </c>
      <c r="D4670" s="30">
        <v>45987</v>
      </c>
      <c r="E4670" s="47">
        <v>3800</v>
      </c>
      <c r="F4670" s="47">
        <f t="shared" si="564"/>
        <v>3800</v>
      </c>
      <c r="G4670" s="48">
        <f t="shared" si="565"/>
        <v>26600</v>
      </c>
      <c r="H4670" s="21" t="s">
        <v>6168</v>
      </c>
      <c r="I4670" s="21"/>
      <c r="J4670" s="21">
        <v>7</v>
      </c>
      <c r="K4670" s="21"/>
      <c r="L4670" s="21">
        <f t="shared" si="561"/>
        <v>7</v>
      </c>
      <c r="M4670" s="21"/>
      <c r="N4670" s="30"/>
      <c r="O4670" s="48"/>
      <c r="P4670" s="21" t="s">
        <v>2025</v>
      </c>
      <c r="Q4670" s="21"/>
      <c r="R4670" s="21"/>
      <c r="S4670" s="3">
        <v>-20</v>
      </c>
      <c r="T4670" s="37"/>
      <c r="U4670" s="21" t="s">
        <v>5299</v>
      </c>
      <c r="V4670" s="21" t="str">
        <f>VLOOKUP(P4670,'Customer List'!B:C,2,)</f>
        <v>STOCK</v>
      </c>
      <c r="W4670" s="38" t="s">
        <v>2025</v>
      </c>
      <c r="X4670" s="30" t="str">
        <f t="shared" ref="X4670:X4689" si="578">IF(OR(R4670 = "PRIYANKA MADAM", R4670 = "DEEPAK", R4670 = "PORTER"),N4670,"")</f>
        <v/>
      </c>
      <c r="Y4670" s="21" t="str">
        <f t="shared" si="566"/>
        <v/>
      </c>
      <c r="Z4670" s="21" t="str">
        <f t="shared" si="567"/>
        <v/>
      </c>
      <c r="AA4670" s="21" t="str">
        <f t="shared" si="568"/>
        <v/>
      </c>
      <c r="AB4670" s="21" t="str">
        <f>VLOOKUP(U4670,'Currency Sheet'!A:C,3,)</f>
        <v>INR</v>
      </c>
      <c r="AC4670" s="42" t="str">
        <f>VLOOKUP(P4670,'Customer List'!B:D,3,)</f>
        <v>STOCK</v>
      </c>
    </row>
    <row r="4671" spans="1:29" x14ac:dyDescent="0.25">
      <c r="A4671" s="21">
        <v>4669</v>
      </c>
      <c r="B4671" s="21" t="s">
        <v>6169</v>
      </c>
      <c r="C4671" s="30">
        <v>45979</v>
      </c>
      <c r="D4671" s="30">
        <v>45987</v>
      </c>
      <c r="E4671" s="47">
        <v>169.2</v>
      </c>
      <c r="F4671" s="47">
        <f t="shared" ref="F4671:F4694" si="579">IF(AB4671="DOLLAR",E4671*88,E4671)</f>
        <v>14889.599999999999</v>
      </c>
      <c r="G4671" s="48">
        <f t="shared" ref="G4671:G4694" si="580">F4671*J4671</f>
        <v>14889.599999999999</v>
      </c>
      <c r="H4671" s="21">
        <v>102406</v>
      </c>
      <c r="I4671" s="21" t="s">
        <v>6170</v>
      </c>
      <c r="J4671" s="21">
        <v>1</v>
      </c>
      <c r="K4671" s="21">
        <v>1</v>
      </c>
      <c r="L4671" s="21">
        <f t="shared" si="561"/>
        <v>0</v>
      </c>
      <c r="M4671" s="21" t="s">
        <v>6184</v>
      </c>
      <c r="N4671" s="30">
        <v>45988</v>
      </c>
      <c r="O4671" s="48">
        <v>25437.11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 t="str">
        <f t="shared" si="578"/>
        <v/>
      </c>
      <c r="Y4671" s="21" t="str">
        <f t="shared" ref="Y4671:Y4694" si="581">IF(X4671="", "", X4671-N4671)</f>
        <v/>
      </c>
      <c r="Z4671" s="21" t="str">
        <f t="shared" ref="Z4671:Z4694" si="582">IF(N4671="", "", TEXT(N4671, "dddd"))</f>
        <v>Thursday</v>
      </c>
      <c r="AA4671" s="21" t="str">
        <f t="shared" ref="AA4671:AA4694" si="583">IF(X4671="", "", TEXT(X4671, "dddd"))</f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x14ac:dyDescent="0.25">
      <c r="A4672" s="21">
        <v>4670</v>
      </c>
      <c r="B4672" s="21" t="s">
        <v>6169</v>
      </c>
      <c r="C4672" s="30">
        <v>45979</v>
      </c>
      <c r="D4672" s="30">
        <v>45987</v>
      </c>
      <c r="E4672" s="47">
        <v>150.5</v>
      </c>
      <c r="F4672" s="47">
        <f t="shared" si="579"/>
        <v>13244</v>
      </c>
      <c r="G4672" s="48">
        <f t="shared" si="580"/>
        <v>13244</v>
      </c>
      <c r="H4672" s="21">
        <v>108739</v>
      </c>
      <c r="I4672" s="21" t="s">
        <v>5533</v>
      </c>
      <c r="J4672" s="21">
        <v>1</v>
      </c>
      <c r="K4672" s="21">
        <v>1</v>
      </c>
      <c r="L4672" s="21">
        <f t="shared" si="561"/>
        <v>0</v>
      </c>
      <c r="M4672" s="21" t="s">
        <v>6181</v>
      </c>
      <c r="N4672" s="30">
        <v>45988</v>
      </c>
      <c r="O4672" s="48">
        <v>19393.54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 t="str">
        <f t="shared" si="578"/>
        <v/>
      </c>
      <c r="Y4672" s="21" t="str">
        <f t="shared" si="581"/>
        <v/>
      </c>
      <c r="Z4672" s="21" t="str">
        <f t="shared" si="582"/>
        <v>Thursday</v>
      </c>
      <c r="AA4672" s="21" t="str">
        <f t="shared" si="583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x14ac:dyDescent="0.25">
      <c r="A4673" s="21">
        <v>4671</v>
      </c>
      <c r="B4673" s="21" t="s">
        <v>6169</v>
      </c>
      <c r="C4673" s="30">
        <v>45979</v>
      </c>
      <c r="D4673" s="30">
        <v>45987</v>
      </c>
      <c r="E4673" s="47">
        <v>115.5</v>
      </c>
      <c r="F4673" s="47">
        <f t="shared" si="579"/>
        <v>10164</v>
      </c>
      <c r="G4673" s="48">
        <f t="shared" si="580"/>
        <v>10164</v>
      </c>
      <c r="H4673" s="21">
        <v>115545</v>
      </c>
      <c r="I4673" s="21" t="s">
        <v>5167</v>
      </c>
      <c r="J4673" s="21">
        <v>1</v>
      </c>
      <c r="K4673" s="21">
        <v>1</v>
      </c>
      <c r="L4673" s="21">
        <f t="shared" si="561"/>
        <v>0</v>
      </c>
      <c r="M4673" s="21" t="s">
        <v>6181</v>
      </c>
      <c r="N4673" s="30">
        <v>45988</v>
      </c>
      <c r="O4673" s="48">
        <v>14883.41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 t="str">
        <f t="shared" si="578"/>
        <v/>
      </c>
      <c r="Y4673" s="21" t="str">
        <f t="shared" si="581"/>
        <v/>
      </c>
      <c r="Z4673" s="21" t="str">
        <f t="shared" si="582"/>
        <v>Thursday</v>
      </c>
      <c r="AA4673" s="21" t="str">
        <f t="shared" si="583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x14ac:dyDescent="0.25">
      <c r="A4674" s="21">
        <v>4672</v>
      </c>
      <c r="B4674" s="21" t="s">
        <v>6169</v>
      </c>
      <c r="C4674" s="30">
        <v>45979</v>
      </c>
      <c r="D4674" s="30">
        <v>45987</v>
      </c>
      <c r="E4674" s="47">
        <v>175.8</v>
      </c>
      <c r="F4674" s="47">
        <f t="shared" si="579"/>
        <v>15470.400000000001</v>
      </c>
      <c r="G4674" s="48">
        <f t="shared" si="580"/>
        <v>15470.400000000001</v>
      </c>
      <c r="H4674" s="21">
        <v>127636</v>
      </c>
      <c r="I4674" s="21" t="s">
        <v>5172</v>
      </c>
      <c r="J4674" s="21">
        <v>1</v>
      </c>
      <c r="K4674" s="21">
        <v>1</v>
      </c>
      <c r="L4674" s="21">
        <f t="shared" si="561"/>
        <v>0</v>
      </c>
      <c r="M4674" s="21" t="s">
        <v>6181</v>
      </c>
      <c r="N4674" s="30">
        <v>45988</v>
      </c>
      <c r="O4674" s="48">
        <v>26429.33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 t="str">
        <f t="shared" si="578"/>
        <v/>
      </c>
      <c r="Y4674" s="21" t="str">
        <f t="shared" si="581"/>
        <v/>
      </c>
      <c r="Z4674" s="21" t="str">
        <f t="shared" si="582"/>
        <v>Thursday</v>
      </c>
      <c r="AA4674" s="21" t="str">
        <f t="shared" si="583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x14ac:dyDescent="0.25">
      <c r="A4675" s="21">
        <v>4673</v>
      </c>
      <c r="B4675" s="21" t="s">
        <v>6169</v>
      </c>
      <c r="C4675" s="30">
        <v>45979</v>
      </c>
      <c r="D4675" s="30">
        <v>45987</v>
      </c>
      <c r="E4675" s="47">
        <v>54</v>
      </c>
      <c r="F4675" s="47">
        <f t="shared" si="579"/>
        <v>4752</v>
      </c>
      <c r="G4675" s="48">
        <f t="shared" si="580"/>
        <v>4752</v>
      </c>
      <c r="H4675" s="21">
        <v>130211</v>
      </c>
      <c r="I4675" s="21" t="s">
        <v>6171</v>
      </c>
      <c r="J4675" s="21">
        <v>1</v>
      </c>
      <c r="K4675" s="21">
        <v>1</v>
      </c>
      <c r="L4675" s="21">
        <f t="shared" si="561"/>
        <v>0</v>
      </c>
      <c r="M4675" s="21" t="s">
        <v>6181</v>
      </c>
      <c r="N4675" s="30">
        <v>45988</v>
      </c>
      <c r="O4675" s="48">
        <v>8118.23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578"/>
        <v/>
      </c>
      <c r="Y4675" s="21" t="str">
        <f t="shared" si="581"/>
        <v/>
      </c>
      <c r="Z4675" s="21" t="str">
        <f t="shared" si="582"/>
        <v>Thursday</v>
      </c>
      <c r="AA4675" s="21" t="str">
        <f t="shared" si="583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v>4674</v>
      </c>
      <c r="B4676" s="21" t="s">
        <v>6169</v>
      </c>
      <c r="C4676" s="30">
        <v>45979</v>
      </c>
      <c r="D4676" s="30">
        <v>45987</v>
      </c>
      <c r="E4676" s="47">
        <v>289.10000000000002</v>
      </c>
      <c r="F4676" s="47">
        <f t="shared" si="579"/>
        <v>25440.800000000003</v>
      </c>
      <c r="G4676" s="48">
        <f t="shared" si="580"/>
        <v>25440.800000000003</v>
      </c>
      <c r="H4676" s="21">
        <v>145512</v>
      </c>
      <c r="I4676" s="21" t="s">
        <v>4766</v>
      </c>
      <c r="J4676" s="21">
        <v>1</v>
      </c>
      <c r="K4676" s="21">
        <v>1</v>
      </c>
      <c r="L4676" s="21">
        <f t="shared" si="561"/>
        <v>0</v>
      </c>
      <c r="M4676" s="21" t="s">
        <v>6181</v>
      </c>
      <c r="N4676" s="30">
        <v>45988</v>
      </c>
      <c r="O4676" s="48">
        <v>37253.629999999997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578"/>
        <v/>
      </c>
      <c r="Y4676" s="21" t="str">
        <f t="shared" si="581"/>
        <v/>
      </c>
      <c r="Z4676" s="21" t="str">
        <f t="shared" si="582"/>
        <v>Thursday</v>
      </c>
      <c r="AA4676" s="21" t="str">
        <f t="shared" si="583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v>4675</v>
      </c>
      <c r="B4677" s="21" t="s">
        <v>6169</v>
      </c>
      <c r="C4677" s="30">
        <v>45979</v>
      </c>
      <c r="D4677" s="30">
        <v>45987</v>
      </c>
      <c r="E4677" s="47">
        <v>186.6</v>
      </c>
      <c r="F4677" s="47">
        <f t="shared" si="579"/>
        <v>16420.8</v>
      </c>
      <c r="G4677" s="48">
        <f t="shared" si="580"/>
        <v>16420.8</v>
      </c>
      <c r="H4677" s="21">
        <v>146506</v>
      </c>
      <c r="I4677" s="21" t="s">
        <v>5825</v>
      </c>
      <c r="J4677" s="21">
        <v>1</v>
      </c>
      <c r="K4677" s="21">
        <v>1</v>
      </c>
      <c r="L4677" s="21">
        <f t="shared" ref="L4677:L4704" si="584">J4677-K4677</f>
        <v>0</v>
      </c>
      <c r="M4677" s="21" t="s">
        <v>6184</v>
      </c>
      <c r="N4677" s="30">
        <v>45988</v>
      </c>
      <c r="O4677" s="48">
        <v>28052.98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578"/>
        <v/>
      </c>
      <c r="Y4677" s="21" t="str">
        <f t="shared" si="581"/>
        <v/>
      </c>
      <c r="Z4677" s="21" t="str">
        <f t="shared" si="582"/>
        <v>Thursday</v>
      </c>
      <c r="AA4677" s="21" t="str">
        <f t="shared" si="583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v>4676</v>
      </c>
      <c r="B4678" s="21" t="s">
        <v>6169</v>
      </c>
      <c r="C4678" s="30">
        <v>45979</v>
      </c>
      <c r="D4678" s="30">
        <v>45987</v>
      </c>
      <c r="E4678" s="47">
        <v>201</v>
      </c>
      <c r="F4678" s="47">
        <f t="shared" si="579"/>
        <v>17688</v>
      </c>
      <c r="G4678" s="48">
        <f t="shared" si="580"/>
        <v>17688</v>
      </c>
      <c r="H4678" s="21">
        <v>151212</v>
      </c>
      <c r="I4678" s="21" t="s">
        <v>6135</v>
      </c>
      <c r="J4678" s="21">
        <v>1</v>
      </c>
      <c r="K4678" s="21">
        <v>1</v>
      </c>
      <c r="L4678" s="21">
        <f t="shared" si="584"/>
        <v>0</v>
      </c>
      <c r="M4678" s="21" t="s">
        <v>6184</v>
      </c>
      <c r="N4678" s="30">
        <v>45988</v>
      </c>
      <c r="O4678" s="48">
        <v>30217.84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578"/>
        <v/>
      </c>
      <c r="Y4678" s="21" t="str">
        <f t="shared" si="581"/>
        <v/>
      </c>
      <c r="Z4678" s="21" t="str">
        <f t="shared" si="582"/>
        <v>Thursday</v>
      </c>
      <c r="AA4678" s="21" t="str">
        <f t="shared" si="583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v>4677</v>
      </c>
      <c r="B4679" s="21" t="s">
        <v>6169</v>
      </c>
      <c r="C4679" s="30">
        <v>45979</v>
      </c>
      <c r="D4679" s="30">
        <v>45987</v>
      </c>
      <c r="E4679" s="47">
        <v>46.2</v>
      </c>
      <c r="F4679" s="47">
        <f t="shared" si="579"/>
        <v>4065.6000000000004</v>
      </c>
      <c r="G4679" s="48">
        <f t="shared" si="580"/>
        <v>4065.6000000000004</v>
      </c>
      <c r="H4679" s="21">
        <v>157214</v>
      </c>
      <c r="I4679" s="21" t="s">
        <v>4751</v>
      </c>
      <c r="J4679" s="21">
        <v>1</v>
      </c>
      <c r="K4679" s="21">
        <v>1</v>
      </c>
      <c r="L4679" s="21">
        <f t="shared" si="584"/>
        <v>0</v>
      </c>
      <c r="M4679" s="21" t="s">
        <v>6184</v>
      </c>
      <c r="N4679" s="30">
        <v>45988</v>
      </c>
      <c r="O4679" s="48">
        <v>6945.59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578"/>
        <v/>
      </c>
      <c r="Y4679" s="21" t="str">
        <f t="shared" si="581"/>
        <v/>
      </c>
      <c r="Z4679" s="21" t="str">
        <f t="shared" si="582"/>
        <v>Thursday</v>
      </c>
      <c r="AA4679" s="21" t="str">
        <f t="shared" si="583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v>4678</v>
      </c>
      <c r="B4680" s="21" t="s">
        <v>6169</v>
      </c>
      <c r="C4680" s="30">
        <v>45979</v>
      </c>
      <c r="D4680" s="30">
        <v>45987</v>
      </c>
      <c r="E4680" s="47">
        <v>166.8</v>
      </c>
      <c r="F4680" s="47">
        <f t="shared" si="579"/>
        <v>14678.400000000001</v>
      </c>
      <c r="G4680" s="48">
        <f t="shared" si="580"/>
        <v>14678.400000000001</v>
      </c>
      <c r="H4680" s="21">
        <v>300420</v>
      </c>
      <c r="I4680" s="21" t="s">
        <v>4768</v>
      </c>
      <c r="J4680" s="21">
        <v>1</v>
      </c>
      <c r="K4680" s="21">
        <v>1</v>
      </c>
      <c r="L4680" s="21">
        <f t="shared" si="584"/>
        <v>0</v>
      </c>
      <c r="M4680" s="21" t="s">
        <v>6182</v>
      </c>
      <c r="N4680" s="30">
        <v>45988</v>
      </c>
      <c r="O4680" s="48">
        <v>25076.3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578"/>
        <v/>
      </c>
      <c r="Y4680" s="21" t="str">
        <f t="shared" si="581"/>
        <v/>
      </c>
      <c r="Z4680" s="21" t="str">
        <f t="shared" si="582"/>
        <v>Thursday</v>
      </c>
      <c r="AA4680" s="21" t="str">
        <f t="shared" si="583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v>4679</v>
      </c>
      <c r="B4681" s="21" t="s">
        <v>6169</v>
      </c>
      <c r="C4681" s="30">
        <v>45979</v>
      </c>
      <c r="D4681" s="30">
        <v>45987</v>
      </c>
      <c r="E4681" s="47">
        <v>160.80000000000001</v>
      </c>
      <c r="F4681" s="47">
        <f t="shared" si="579"/>
        <v>14150.400000000001</v>
      </c>
      <c r="G4681" s="48">
        <f t="shared" si="580"/>
        <v>14150.400000000001</v>
      </c>
      <c r="H4681" s="21">
        <v>300526</v>
      </c>
      <c r="I4681" s="21" t="s">
        <v>4779</v>
      </c>
      <c r="J4681" s="21">
        <v>1</v>
      </c>
      <c r="K4681" s="21">
        <v>1</v>
      </c>
      <c r="L4681" s="21">
        <f t="shared" si="584"/>
        <v>0</v>
      </c>
      <c r="M4681" s="21" t="s">
        <v>6181</v>
      </c>
      <c r="N4681" s="30">
        <v>45988</v>
      </c>
      <c r="O4681" s="48">
        <v>24174.27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578"/>
        <v/>
      </c>
      <c r="Y4681" s="21" t="str">
        <f t="shared" si="581"/>
        <v/>
      </c>
      <c r="Z4681" s="21" t="str">
        <f t="shared" si="582"/>
        <v>Thursday</v>
      </c>
      <c r="AA4681" s="21" t="str">
        <f t="shared" si="583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v>4680</v>
      </c>
      <c r="B4682" s="21" t="s">
        <v>6169</v>
      </c>
      <c r="C4682" s="30">
        <v>45979</v>
      </c>
      <c r="D4682" s="30">
        <v>45987</v>
      </c>
      <c r="E4682" s="47">
        <v>175.2</v>
      </c>
      <c r="F4682" s="47">
        <f t="shared" si="579"/>
        <v>15417.599999999999</v>
      </c>
      <c r="G4682" s="48">
        <f t="shared" si="580"/>
        <v>15417.599999999999</v>
      </c>
      <c r="H4682" s="21">
        <v>329906</v>
      </c>
      <c r="I4682" s="21" t="s">
        <v>4782</v>
      </c>
      <c r="J4682" s="21">
        <v>1</v>
      </c>
      <c r="K4682" s="21">
        <v>1</v>
      </c>
      <c r="L4682" s="21">
        <f t="shared" si="584"/>
        <v>0</v>
      </c>
      <c r="M4682" s="21" t="s">
        <v>6181</v>
      </c>
      <c r="N4682" s="30">
        <v>45988</v>
      </c>
      <c r="O4682" s="48">
        <v>26339.13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578"/>
        <v/>
      </c>
      <c r="Y4682" s="21" t="str">
        <f t="shared" si="581"/>
        <v/>
      </c>
      <c r="Z4682" s="21" t="str">
        <f t="shared" si="582"/>
        <v>Thursday</v>
      </c>
      <c r="AA4682" s="21" t="str">
        <f t="shared" si="583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v>4681</v>
      </c>
      <c r="B4683" s="21" t="s">
        <v>6169</v>
      </c>
      <c r="C4683" s="30">
        <v>45979</v>
      </c>
      <c r="D4683" s="30">
        <v>45987</v>
      </c>
      <c r="E4683" s="47">
        <v>304.5</v>
      </c>
      <c r="F4683" s="47">
        <f t="shared" si="579"/>
        <v>26796</v>
      </c>
      <c r="G4683" s="48">
        <f t="shared" si="580"/>
        <v>26796</v>
      </c>
      <c r="H4683" s="21">
        <v>356522</v>
      </c>
      <c r="I4683" s="21" t="s">
        <v>4792</v>
      </c>
      <c r="J4683" s="21">
        <v>1</v>
      </c>
      <c r="K4683" s="21">
        <v>1</v>
      </c>
      <c r="L4683" s="21">
        <f t="shared" si="584"/>
        <v>0</v>
      </c>
      <c r="M4683" s="21" t="s">
        <v>6181</v>
      </c>
      <c r="N4683" s="30">
        <v>45988</v>
      </c>
      <c r="O4683" s="48">
        <v>39238.089999999997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578"/>
        <v/>
      </c>
      <c r="Y4683" s="21" t="str">
        <f t="shared" si="581"/>
        <v/>
      </c>
      <c r="Z4683" s="21" t="str">
        <f t="shared" si="582"/>
        <v>Thursday</v>
      </c>
      <c r="AA4683" s="21" t="str">
        <f t="shared" si="583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v>4682</v>
      </c>
      <c r="B4684" s="21" t="s">
        <v>6169</v>
      </c>
      <c r="C4684" s="30">
        <v>45979</v>
      </c>
      <c r="D4684" s="30">
        <v>45987</v>
      </c>
      <c r="E4684" s="47">
        <v>218.4</v>
      </c>
      <c r="F4684" s="47">
        <f t="shared" si="579"/>
        <v>19219.2</v>
      </c>
      <c r="G4684" s="48">
        <f t="shared" si="580"/>
        <v>19219.2</v>
      </c>
      <c r="H4684" s="21">
        <v>356906</v>
      </c>
      <c r="I4684" s="21" t="s">
        <v>6172</v>
      </c>
      <c r="J4684" s="21">
        <v>1</v>
      </c>
      <c r="K4684" s="21">
        <v>1</v>
      </c>
      <c r="L4684" s="21">
        <f t="shared" si="584"/>
        <v>0</v>
      </c>
      <c r="M4684" s="21" t="s">
        <v>6181</v>
      </c>
      <c r="N4684" s="30">
        <v>45988</v>
      </c>
      <c r="O4684" s="48">
        <v>32833.71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578"/>
        <v/>
      </c>
      <c r="Y4684" s="21" t="str">
        <f t="shared" si="581"/>
        <v/>
      </c>
      <c r="Z4684" s="21" t="str">
        <f t="shared" si="582"/>
        <v>Thursday</v>
      </c>
      <c r="AA4684" s="21" t="str">
        <f t="shared" si="583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v>4683</v>
      </c>
      <c r="B4685" s="21" t="s">
        <v>6169</v>
      </c>
      <c r="C4685" s="30">
        <v>45979</v>
      </c>
      <c r="D4685" s="30">
        <v>45987</v>
      </c>
      <c r="E4685" s="47">
        <v>289.10000000000002</v>
      </c>
      <c r="F4685" s="47">
        <f t="shared" si="579"/>
        <v>25440.800000000003</v>
      </c>
      <c r="G4685" s="48">
        <f t="shared" si="580"/>
        <v>25440.800000000003</v>
      </c>
      <c r="H4685" s="21">
        <v>356920</v>
      </c>
      <c r="I4685" s="21" t="s">
        <v>6172</v>
      </c>
      <c r="J4685" s="21">
        <v>1</v>
      </c>
      <c r="K4685" s="21">
        <v>1</v>
      </c>
      <c r="L4685" s="21">
        <f t="shared" si="584"/>
        <v>0</v>
      </c>
      <c r="M4685" s="21" t="s">
        <v>6181</v>
      </c>
      <c r="N4685" s="30">
        <v>45988</v>
      </c>
      <c r="O4685" s="48">
        <v>37253.629999999997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578"/>
        <v/>
      </c>
      <c r="Y4685" s="21" t="str">
        <f t="shared" si="581"/>
        <v/>
      </c>
      <c r="Z4685" s="21" t="str">
        <f t="shared" si="582"/>
        <v>Thursday</v>
      </c>
      <c r="AA4685" s="21" t="str">
        <f t="shared" si="583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v>4684</v>
      </c>
      <c r="B4686" s="21" t="s">
        <v>6169</v>
      </c>
      <c r="C4686" s="30">
        <v>45979</v>
      </c>
      <c r="D4686" s="30">
        <v>45987</v>
      </c>
      <c r="E4686" s="47">
        <v>168.6</v>
      </c>
      <c r="F4686" s="47">
        <f t="shared" si="579"/>
        <v>14836.8</v>
      </c>
      <c r="G4686" s="48">
        <f t="shared" si="580"/>
        <v>14836.8</v>
      </c>
      <c r="H4686" s="21">
        <v>363014</v>
      </c>
      <c r="I4686" s="21" t="s">
        <v>4770</v>
      </c>
      <c r="J4686" s="21">
        <v>1</v>
      </c>
      <c r="K4686" s="21">
        <v>1</v>
      </c>
      <c r="L4686" s="21">
        <f t="shared" si="584"/>
        <v>0</v>
      </c>
      <c r="M4686" s="21" t="s">
        <v>6182</v>
      </c>
      <c r="N4686" s="30">
        <v>45988</v>
      </c>
      <c r="O4686" s="48">
        <v>25346.9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578"/>
        <v/>
      </c>
      <c r="Y4686" s="21" t="str">
        <f t="shared" si="581"/>
        <v/>
      </c>
      <c r="Z4686" s="21" t="str">
        <f t="shared" si="582"/>
        <v>Thursday</v>
      </c>
      <c r="AA4686" s="21" t="str">
        <f t="shared" si="583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v>4685</v>
      </c>
      <c r="B4687" s="21" t="s">
        <v>6169</v>
      </c>
      <c r="C4687" s="30">
        <v>45979</v>
      </c>
      <c r="D4687" s="30">
        <v>45987</v>
      </c>
      <c r="E4687" s="47">
        <v>63</v>
      </c>
      <c r="F4687" s="47">
        <f t="shared" si="579"/>
        <v>5544</v>
      </c>
      <c r="G4687" s="48">
        <f t="shared" si="580"/>
        <v>5544</v>
      </c>
      <c r="H4687" s="21">
        <v>388706</v>
      </c>
      <c r="I4687" s="21" t="s">
        <v>4769</v>
      </c>
      <c r="J4687" s="21">
        <v>1</v>
      </c>
      <c r="K4687" s="21">
        <v>1</v>
      </c>
      <c r="L4687" s="21">
        <f t="shared" si="584"/>
        <v>0</v>
      </c>
      <c r="M4687" s="21" t="s">
        <v>6182</v>
      </c>
      <c r="N4687" s="30">
        <v>45988</v>
      </c>
      <c r="O4687" s="48">
        <v>9471.26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578"/>
        <v/>
      </c>
      <c r="Y4687" s="21" t="str">
        <f t="shared" si="581"/>
        <v/>
      </c>
      <c r="Z4687" s="21" t="str">
        <f t="shared" si="582"/>
        <v>Thursday</v>
      </c>
      <c r="AA4687" s="21" t="str">
        <f t="shared" si="583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v>4686</v>
      </c>
      <c r="B4688" s="21" t="s">
        <v>6169</v>
      </c>
      <c r="C4688" s="30">
        <v>45979</v>
      </c>
      <c r="D4688" s="30">
        <v>45987</v>
      </c>
      <c r="E4688" s="47">
        <v>159</v>
      </c>
      <c r="F4688" s="47">
        <f t="shared" si="579"/>
        <v>13992</v>
      </c>
      <c r="G4688" s="48">
        <f t="shared" si="580"/>
        <v>27984</v>
      </c>
      <c r="H4688" s="21">
        <v>430801</v>
      </c>
      <c r="I4688" s="21" t="s">
        <v>6018</v>
      </c>
      <c r="J4688" s="21">
        <v>2</v>
      </c>
      <c r="K4688" s="21">
        <v>2</v>
      </c>
      <c r="L4688" s="21">
        <f t="shared" si="584"/>
        <v>0</v>
      </c>
      <c r="M4688" s="21" t="s">
        <v>6183</v>
      </c>
      <c r="N4688" s="30">
        <v>45988</v>
      </c>
      <c r="O4688" s="48">
        <v>47807.33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578"/>
        <v/>
      </c>
      <c r="Y4688" s="21" t="str">
        <f t="shared" si="581"/>
        <v/>
      </c>
      <c r="Z4688" s="21" t="str">
        <f t="shared" si="582"/>
        <v>Thursday</v>
      </c>
      <c r="AA4688" s="21" t="str">
        <f t="shared" si="583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v>4687</v>
      </c>
      <c r="B4689" s="21" t="s">
        <v>6169</v>
      </c>
      <c r="C4689" s="30">
        <v>45979</v>
      </c>
      <c r="D4689" s="30">
        <v>45987</v>
      </c>
      <c r="E4689" s="47">
        <v>159</v>
      </c>
      <c r="F4689" s="47">
        <f t="shared" si="579"/>
        <v>13992</v>
      </c>
      <c r="G4689" s="48">
        <f t="shared" si="580"/>
        <v>13992</v>
      </c>
      <c r="H4689" s="21">
        <v>430901</v>
      </c>
      <c r="I4689" s="21" t="s">
        <v>5545</v>
      </c>
      <c r="J4689" s="21">
        <v>1</v>
      </c>
      <c r="K4689" s="21">
        <v>1</v>
      </c>
      <c r="L4689" s="21">
        <f t="shared" si="584"/>
        <v>0</v>
      </c>
      <c r="M4689" s="21" t="s">
        <v>6183</v>
      </c>
      <c r="N4689" s="30">
        <v>45988</v>
      </c>
      <c r="O4689" s="48">
        <v>23903.66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578"/>
        <v/>
      </c>
      <c r="Y4689" s="21" t="str">
        <f t="shared" si="581"/>
        <v/>
      </c>
      <c r="Z4689" s="21" t="str">
        <f t="shared" si="582"/>
        <v>Thursday</v>
      </c>
      <c r="AA4689" s="21" t="str">
        <f t="shared" si="583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v>4688</v>
      </c>
      <c r="B4690" s="21">
        <v>182407</v>
      </c>
      <c r="C4690" s="30">
        <v>45985</v>
      </c>
      <c r="D4690" s="30">
        <v>45988</v>
      </c>
      <c r="E4690" s="47">
        <v>103.2</v>
      </c>
      <c r="F4690" s="47">
        <f t="shared" si="579"/>
        <v>9081.6</v>
      </c>
      <c r="G4690" s="48">
        <f t="shared" si="580"/>
        <v>9081.6</v>
      </c>
      <c r="H4690" s="21" t="s">
        <v>6173</v>
      </c>
      <c r="I4690" s="21"/>
      <c r="J4690" s="21">
        <v>1</v>
      </c>
      <c r="K4690" s="21">
        <v>1</v>
      </c>
      <c r="L4690" s="21">
        <f t="shared" si="584"/>
        <v>0</v>
      </c>
      <c r="M4690" s="21" t="s">
        <v>6299</v>
      </c>
      <c r="N4690" s="30">
        <v>45990</v>
      </c>
      <c r="O4690" s="48">
        <v>12642</v>
      </c>
      <c r="P4690" s="21" t="s">
        <v>944</v>
      </c>
      <c r="Q4690" s="21">
        <v>58158742876</v>
      </c>
      <c r="R4690" s="21" t="s">
        <v>6108</v>
      </c>
      <c r="S4690" s="3">
        <v>4</v>
      </c>
      <c r="T4690" s="37"/>
      <c r="U4690" s="21" t="s">
        <v>5215</v>
      </c>
      <c r="V4690" s="21" t="str">
        <f>VLOOKUP(P4690,'Customer List'!B:C,2,)</f>
        <v>Banglore</v>
      </c>
      <c r="W4690" s="38"/>
      <c r="X4690" s="30">
        <v>45992</v>
      </c>
      <c r="Y4690" s="21">
        <f t="shared" si="581"/>
        <v>2</v>
      </c>
      <c r="Z4690" s="21" t="str">
        <f t="shared" si="582"/>
        <v>Saturday</v>
      </c>
      <c r="AA4690" s="21" t="str">
        <f>IF(X4690="", "", TEXT(X4690, "dddd"))</f>
        <v>Monday</v>
      </c>
      <c r="AB4690" s="21" t="str">
        <f>VLOOKUP(U4690,'Currency Sheet'!A:C,3,)</f>
        <v>DOLLAR</v>
      </c>
      <c r="AC4690" s="42" t="str">
        <f>VLOOKUP(P4690,'Customer List'!B:D,3,)</f>
        <v>OutStation</v>
      </c>
    </row>
    <row r="4691" spans="1:29" x14ac:dyDescent="0.25">
      <c r="A4691" s="21">
        <v>4689</v>
      </c>
      <c r="B4691" s="21">
        <v>182407</v>
      </c>
      <c r="C4691" s="30">
        <v>45985</v>
      </c>
      <c r="D4691" s="30">
        <v>45988</v>
      </c>
      <c r="E4691" s="47">
        <v>378</v>
      </c>
      <c r="F4691" s="47">
        <f t="shared" si="579"/>
        <v>33264</v>
      </c>
      <c r="G4691" s="48">
        <f t="shared" si="580"/>
        <v>33264</v>
      </c>
      <c r="H4691" s="21" t="s">
        <v>6174</v>
      </c>
      <c r="I4691" s="21"/>
      <c r="J4691" s="21">
        <v>1</v>
      </c>
      <c r="K4691" s="21">
        <v>1</v>
      </c>
      <c r="L4691" s="21">
        <f t="shared" si="584"/>
        <v>0</v>
      </c>
      <c r="M4691" s="21" t="s">
        <v>6185</v>
      </c>
      <c r="N4691" s="30">
        <v>45988</v>
      </c>
      <c r="O4691" s="48">
        <v>47250</v>
      </c>
      <c r="P4691" s="21" t="s">
        <v>49</v>
      </c>
      <c r="Q4691" s="21"/>
      <c r="R4691" s="21"/>
      <c r="S4691" s="3">
        <v>4</v>
      </c>
      <c r="T4691" s="37"/>
      <c r="U4691" s="21" t="s">
        <v>5215</v>
      </c>
      <c r="V4691" s="21" t="str">
        <f>VLOOKUP(P4691,'Customer List'!B:C,2,)</f>
        <v>Delhi</v>
      </c>
      <c r="W4691" s="38"/>
      <c r="X4691" s="30" t="str">
        <f t="shared" ref="X4691:X4693" si="585">IF(OR(R4691 = "PRIYANKA MADAM", R4691 = "DEEPAK", R4691 = "PORTER"),N4691,"")</f>
        <v/>
      </c>
      <c r="Y4691" s="21" t="str">
        <f t="shared" si="581"/>
        <v/>
      </c>
      <c r="Z4691" s="21" t="str">
        <f t="shared" si="582"/>
        <v>Thursday</v>
      </c>
      <c r="AA4691" s="21" t="str">
        <f t="shared" si="583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x14ac:dyDescent="0.25">
      <c r="A4692" s="21">
        <v>4690</v>
      </c>
      <c r="B4692" s="21">
        <v>182407</v>
      </c>
      <c r="C4692" s="30">
        <v>45985</v>
      </c>
      <c r="D4692" s="30">
        <v>45988</v>
      </c>
      <c r="E4692" s="47">
        <v>378</v>
      </c>
      <c r="F4692" s="47">
        <f t="shared" si="579"/>
        <v>33264</v>
      </c>
      <c r="G4692" s="48">
        <f t="shared" si="580"/>
        <v>33264</v>
      </c>
      <c r="H4692" s="21" t="s">
        <v>6175</v>
      </c>
      <c r="I4692" s="21"/>
      <c r="J4692" s="21">
        <v>1</v>
      </c>
      <c r="K4692" s="21">
        <v>1</v>
      </c>
      <c r="L4692" s="21">
        <f t="shared" si="584"/>
        <v>0</v>
      </c>
      <c r="M4692" s="21" t="s">
        <v>6185</v>
      </c>
      <c r="N4692" s="30">
        <v>45988</v>
      </c>
      <c r="O4692" s="48">
        <v>47250</v>
      </c>
      <c r="P4692" s="21" t="s">
        <v>49</v>
      </c>
      <c r="Q4692" s="21"/>
      <c r="R4692" s="21"/>
      <c r="S4692" s="3">
        <v>4</v>
      </c>
      <c r="T4692" s="37"/>
      <c r="U4692" s="21" t="s">
        <v>5215</v>
      </c>
      <c r="V4692" s="21" t="str">
        <f>VLOOKUP(P4692,'Customer List'!B:C,2,)</f>
        <v>Delhi</v>
      </c>
      <c r="W4692" s="38"/>
      <c r="X4692" s="30" t="str">
        <f t="shared" si="585"/>
        <v/>
      </c>
      <c r="Y4692" s="21" t="str">
        <f t="shared" si="581"/>
        <v/>
      </c>
      <c r="Z4692" s="21" t="str">
        <f t="shared" si="582"/>
        <v>Thursday</v>
      </c>
      <c r="AA4692" s="21" t="str">
        <f t="shared" si="583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x14ac:dyDescent="0.25">
      <c r="A4693" s="21">
        <v>4691</v>
      </c>
      <c r="B4693" s="21" t="s">
        <v>6232</v>
      </c>
      <c r="C4693" s="30">
        <v>45985</v>
      </c>
      <c r="D4693" s="30">
        <v>45988</v>
      </c>
      <c r="E4693" s="47">
        <v>1047.75</v>
      </c>
      <c r="F4693" s="47">
        <f t="shared" si="579"/>
        <v>1047.75</v>
      </c>
      <c r="G4693" s="48">
        <f t="shared" si="580"/>
        <v>1047.75</v>
      </c>
      <c r="H4693" s="21">
        <v>112200205</v>
      </c>
      <c r="I4693" s="21"/>
      <c r="J4693" s="21">
        <v>1</v>
      </c>
      <c r="K4693" s="21">
        <v>1</v>
      </c>
      <c r="L4693" s="21">
        <f t="shared" si="584"/>
        <v>0</v>
      </c>
      <c r="M4693" s="21" t="s">
        <v>6450</v>
      </c>
      <c r="N4693" s="30">
        <v>45999</v>
      </c>
      <c r="O4693" s="48">
        <v>1257.4000000000001</v>
      </c>
      <c r="P4693" s="21" t="s">
        <v>16</v>
      </c>
      <c r="Q4693" s="21" t="s">
        <v>5960</v>
      </c>
      <c r="R4693" s="21" t="s">
        <v>6092</v>
      </c>
      <c r="S4693" s="3">
        <v>4</v>
      </c>
      <c r="T4693" s="37"/>
      <c r="U4693" s="21" t="s">
        <v>5299</v>
      </c>
      <c r="V4693" s="21" t="str">
        <f>VLOOKUP(P4693,'Customer List'!B:C,2,)</f>
        <v>Delhi</v>
      </c>
      <c r="W4693" s="38" t="s">
        <v>637</v>
      </c>
      <c r="X4693" s="30">
        <f t="shared" si="585"/>
        <v>45999</v>
      </c>
      <c r="Y4693" s="21">
        <f t="shared" si="581"/>
        <v>0</v>
      </c>
      <c r="Z4693" s="21" t="str">
        <f t="shared" si="582"/>
        <v>Monday</v>
      </c>
      <c r="AA4693" s="21" t="str">
        <f t="shared" si="583"/>
        <v>Monday</v>
      </c>
      <c r="AB4693" s="21" t="str">
        <f>VLOOKUP(U4693,'Currency Sheet'!A:C,3,)</f>
        <v>INR</v>
      </c>
      <c r="AC4693" s="42" t="str">
        <f>VLOOKUP(P4693,'Customer List'!B:D,3,)</f>
        <v>Local</v>
      </c>
    </row>
    <row r="4694" spans="1:29" x14ac:dyDescent="0.25">
      <c r="A4694" s="21">
        <v>4692</v>
      </c>
      <c r="B4694" s="21" t="s">
        <v>6232</v>
      </c>
      <c r="C4694" s="30">
        <v>45985</v>
      </c>
      <c r="D4694" s="30">
        <v>45988</v>
      </c>
      <c r="E4694" s="47">
        <v>12735</v>
      </c>
      <c r="F4694" s="47">
        <f t="shared" si="579"/>
        <v>12735</v>
      </c>
      <c r="G4694" s="48">
        <f t="shared" si="580"/>
        <v>12735</v>
      </c>
      <c r="H4694" s="21" t="s">
        <v>6231</v>
      </c>
      <c r="I4694" s="21"/>
      <c r="J4694" s="21">
        <v>1</v>
      </c>
      <c r="K4694" s="21">
        <v>1</v>
      </c>
      <c r="L4694" s="21">
        <f t="shared" si="584"/>
        <v>0</v>
      </c>
      <c r="M4694" s="21" t="s">
        <v>6248</v>
      </c>
      <c r="N4694" s="30">
        <v>45988</v>
      </c>
      <c r="O4694" s="48">
        <v>14432.8</v>
      </c>
      <c r="P4694" s="21" t="s">
        <v>3593</v>
      </c>
      <c r="Q4694" s="21">
        <v>58158661794</v>
      </c>
      <c r="R4694" s="21" t="s">
        <v>6108</v>
      </c>
      <c r="S4694" s="3" t="s">
        <v>299</v>
      </c>
      <c r="T4694" s="37"/>
      <c r="U4694" s="21" t="s">
        <v>5299</v>
      </c>
      <c r="V4694" s="21" t="str">
        <f>VLOOKUP(P4694,'Customer List'!B:C,2,)</f>
        <v>Kharagpur</v>
      </c>
      <c r="W4694" s="38"/>
      <c r="X4694" s="30">
        <v>45990</v>
      </c>
      <c r="Y4694" s="21">
        <f t="shared" si="581"/>
        <v>2</v>
      </c>
      <c r="Z4694" s="21" t="str">
        <f t="shared" si="582"/>
        <v>Thursday</v>
      </c>
      <c r="AA4694" s="21" t="str">
        <f t="shared" si="583"/>
        <v>Saturday</v>
      </c>
      <c r="AB4694" s="21" t="str">
        <f>VLOOKUP(U4694,'Currency Sheet'!A:C,3,)</f>
        <v>INR</v>
      </c>
      <c r="AC4694" s="42" t="str">
        <f>VLOOKUP(P4694,'Customer List'!B:D,3,)</f>
        <v>OutStation</v>
      </c>
    </row>
    <row r="4695" spans="1:29" x14ac:dyDescent="0.25">
      <c r="A4695" s="21">
        <v>4693</v>
      </c>
      <c r="B4695" s="21" t="s">
        <v>6301</v>
      </c>
      <c r="C4695" s="30">
        <v>45986</v>
      </c>
      <c r="D4695" s="30">
        <v>45990</v>
      </c>
      <c r="E4695" s="47">
        <v>44.8</v>
      </c>
      <c r="F4695" s="47">
        <f t="shared" ref="F4695:F4698" si="586">IF(AB4695="DOLLAR",E4695*88,E4695)</f>
        <v>3942.3999999999996</v>
      </c>
      <c r="G4695" s="48">
        <f t="shared" ref="G4695:G4698" si="587">F4695*J4695</f>
        <v>3942.3999999999996</v>
      </c>
      <c r="H4695" s="21" t="s">
        <v>679</v>
      </c>
      <c r="I4695" s="21"/>
      <c r="J4695" s="21">
        <v>1</v>
      </c>
      <c r="K4695" s="21">
        <v>1</v>
      </c>
      <c r="L4695" s="21">
        <f t="shared" si="584"/>
        <v>0</v>
      </c>
      <c r="M4695" s="21" t="s">
        <v>6388</v>
      </c>
      <c r="N4695" s="30">
        <v>45990</v>
      </c>
      <c r="O4695" s="48">
        <v>6944</v>
      </c>
      <c r="P4695" s="21" t="s">
        <v>2511</v>
      </c>
      <c r="Q4695" s="21">
        <v>58158742235</v>
      </c>
      <c r="R4695" s="21" t="s">
        <v>6108</v>
      </c>
      <c r="S4695" s="3">
        <v>-20</v>
      </c>
      <c r="T4695" s="37"/>
      <c r="U4695" s="21" t="s">
        <v>5711</v>
      </c>
      <c r="V4695" s="21" t="str">
        <f>VLOOKUP(P4695,'Customer List'!B:C,2,)</f>
        <v>MOHALI (PUNJAB)</v>
      </c>
      <c r="W4695" s="38"/>
      <c r="X4695" s="30">
        <v>45992</v>
      </c>
      <c r="Y4695" s="21">
        <f t="shared" ref="Y4695:Y4697" si="588">IF(X4695="", "", X4695-N4695)</f>
        <v>2</v>
      </c>
      <c r="Z4695" s="21" t="str">
        <f t="shared" ref="Z4695:Z4697" si="589">IF(N4695="", "", TEXT(N4695, "dddd"))</f>
        <v>Saturday</v>
      </c>
      <c r="AA4695" s="21" t="str">
        <f t="shared" ref="AA4695:AA4697" si="590">IF(X4695="", "", TEXT(X4695, "dddd"))</f>
        <v>Monday</v>
      </c>
      <c r="AB4695" s="21" t="str">
        <f>VLOOKUP(U4695,'Currency Sheet'!A:C,3,)</f>
        <v>DOLLAR</v>
      </c>
      <c r="AC4695" s="42" t="str">
        <f>VLOOKUP(P4695,'Customer List'!B:D,3,)</f>
        <v>OutStation</v>
      </c>
    </row>
    <row r="4696" spans="1:29" x14ac:dyDescent="0.25">
      <c r="A4696" s="21">
        <v>4694</v>
      </c>
      <c r="B4696" s="21" t="s">
        <v>6301</v>
      </c>
      <c r="C4696" s="30">
        <v>45986</v>
      </c>
      <c r="D4696" s="30">
        <v>45990</v>
      </c>
      <c r="E4696" s="47">
        <v>92</v>
      </c>
      <c r="F4696" s="47">
        <f t="shared" si="586"/>
        <v>8096</v>
      </c>
      <c r="G4696" s="48">
        <f t="shared" si="587"/>
        <v>8096</v>
      </c>
      <c r="H4696" s="21">
        <v>30015</v>
      </c>
      <c r="I4696" s="21"/>
      <c r="J4696" s="21">
        <v>1</v>
      </c>
      <c r="K4696" s="21">
        <v>1</v>
      </c>
      <c r="L4696" s="21">
        <f t="shared" si="584"/>
        <v>0</v>
      </c>
      <c r="M4696" s="21" t="s">
        <v>6385</v>
      </c>
      <c r="N4696" s="30">
        <v>45990</v>
      </c>
      <c r="O4696" s="48">
        <v>13370</v>
      </c>
      <c r="P4696" s="21" t="s">
        <v>6302</v>
      </c>
      <c r="Q4696" s="21">
        <v>58158742025</v>
      </c>
      <c r="R4696" s="21" t="s">
        <v>6108</v>
      </c>
      <c r="S4696" s="3">
        <v>4</v>
      </c>
      <c r="T4696" s="37"/>
      <c r="U4696" s="21" t="s">
        <v>5711</v>
      </c>
      <c r="V4696" s="21" t="str">
        <f>VLOOKUP(P4696,'Customer List'!B:C,2,)</f>
        <v>Kolkata</v>
      </c>
      <c r="W4696" s="38"/>
      <c r="X4696" s="30">
        <v>45992</v>
      </c>
      <c r="Y4696" s="21">
        <f t="shared" si="588"/>
        <v>2</v>
      </c>
      <c r="Z4696" s="21" t="str">
        <f t="shared" si="589"/>
        <v>Saturday</v>
      </c>
      <c r="AA4696" s="21" t="str">
        <f t="shared" si="590"/>
        <v>Monday</v>
      </c>
      <c r="AB4696" s="21" t="str">
        <f>VLOOKUP(U4696,'Currency Sheet'!A:C,3,)</f>
        <v>DOLLAR</v>
      </c>
      <c r="AC4696" s="42" t="str">
        <f>VLOOKUP(P4696,'Customer List'!B:D,3,)</f>
        <v>OutStation</v>
      </c>
    </row>
    <row r="4697" spans="1:29" x14ac:dyDescent="0.25">
      <c r="A4697" s="21">
        <v>4695</v>
      </c>
      <c r="B4697" s="21" t="s">
        <v>6301</v>
      </c>
      <c r="C4697" s="30">
        <v>45986</v>
      </c>
      <c r="D4697" s="30">
        <v>45990</v>
      </c>
      <c r="E4697" s="47">
        <v>98.4</v>
      </c>
      <c r="F4697" s="47">
        <f t="shared" si="586"/>
        <v>8659.2000000000007</v>
      </c>
      <c r="G4697" s="48">
        <f t="shared" si="587"/>
        <v>8659.2000000000007</v>
      </c>
      <c r="H4697" s="21">
        <v>41004</v>
      </c>
      <c r="I4697" s="21"/>
      <c r="J4697" s="21">
        <v>1</v>
      </c>
      <c r="K4697" s="21">
        <v>1</v>
      </c>
      <c r="L4697" s="21">
        <f t="shared" si="584"/>
        <v>0</v>
      </c>
      <c r="M4697" s="21" t="s">
        <v>6368</v>
      </c>
      <c r="N4697" s="30">
        <v>45993</v>
      </c>
      <c r="O4697" s="48">
        <v>0</v>
      </c>
      <c r="P4697" s="21" t="s">
        <v>30</v>
      </c>
      <c r="Q4697" s="21" t="s">
        <v>5960</v>
      </c>
      <c r="R4697" s="21" t="s">
        <v>6092</v>
      </c>
      <c r="S4697" s="3" t="s">
        <v>299</v>
      </c>
      <c r="T4697" s="37" t="s">
        <v>6369</v>
      </c>
      <c r="U4697" s="21" t="s">
        <v>5711</v>
      </c>
      <c r="V4697" s="21" t="str">
        <f>VLOOKUP(P4697,'Customer List'!B:C,2,)</f>
        <v>Delhi</v>
      </c>
      <c r="W4697" s="38"/>
      <c r="X4697" s="30">
        <f t="shared" ref="X4697:X4698" si="591">IF(OR(R4697 = "PRIYANKA MADAM", R4697 = "DEEPAK", R4697 = "PORTER"),N4697,"")</f>
        <v>45993</v>
      </c>
      <c r="Y4697" s="21">
        <f t="shared" si="588"/>
        <v>0</v>
      </c>
      <c r="Z4697" s="21" t="str">
        <f t="shared" si="589"/>
        <v>Tuesday</v>
      </c>
      <c r="AA4697" s="21" t="str">
        <f t="shared" si="590"/>
        <v>Tuesday</v>
      </c>
      <c r="AB4697" s="21" t="str">
        <f>VLOOKUP(U4697,'Currency Sheet'!A:C,3,)</f>
        <v>DOLLAR</v>
      </c>
      <c r="AC4697" s="42" t="str">
        <f>VLOOKUP(P4697,'Customer List'!B:D,3,)</f>
        <v>Local</v>
      </c>
    </row>
    <row r="4698" spans="1:29" x14ac:dyDescent="0.25">
      <c r="A4698" s="21">
        <v>4696</v>
      </c>
      <c r="B4698" s="21" t="s">
        <v>6303</v>
      </c>
      <c r="C4698" s="30">
        <v>45986</v>
      </c>
      <c r="D4698" s="30">
        <v>45990</v>
      </c>
      <c r="E4698" s="47">
        <v>104.8</v>
      </c>
      <c r="F4698" s="47">
        <f t="shared" si="586"/>
        <v>9222.4</v>
      </c>
      <c r="G4698" s="48">
        <f t="shared" si="587"/>
        <v>27667.199999999997</v>
      </c>
      <c r="H4698" s="21" t="s">
        <v>665</v>
      </c>
      <c r="I4698" s="21"/>
      <c r="J4698" s="21">
        <v>3</v>
      </c>
      <c r="K4698" s="21">
        <v>3</v>
      </c>
      <c r="L4698" s="21">
        <f t="shared" si="584"/>
        <v>0</v>
      </c>
      <c r="M4698" s="21" t="s">
        <v>6361</v>
      </c>
      <c r="N4698" s="30">
        <v>45993</v>
      </c>
      <c r="O4698" s="48">
        <v>45686.25</v>
      </c>
      <c r="P4698" s="21" t="s">
        <v>668</v>
      </c>
      <c r="Q4698" s="21" t="s">
        <v>2070</v>
      </c>
      <c r="R4698" s="21" t="s">
        <v>847</v>
      </c>
      <c r="S4698" s="3">
        <v>4</v>
      </c>
      <c r="T4698" s="37"/>
      <c r="U4698" s="21" t="s">
        <v>5711</v>
      </c>
      <c r="V4698" s="21" t="str">
        <f>VLOOKUP(P4698,'Customer List'!B:C,2,)</f>
        <v>Manesar</v>
      </c>
      <c r="W4698" s="38"/>
      <c r="X4698" s="30">
        <f t="shared" si="591"/>
        <v>45993</v>
      </c>
      <c r="Y4698" s="21">
        <f t="shared" ref="Y4698" si="592">IF(X4698="", "", X4698-N4698)</f>
        <v>0</v>
      </c>
      <c r="Z4698" s="21" t="str">
        <f t="shared" ref="Z4698" si="593">IF(N4698="", "", TEXT(N4698, "dddd"))</f>
        <v>Tuesday</v>
      </c>
      <c r="AA4698" s="21" t="str">
        <f t="shared" ref="AA4698" si="594">IF(X4698="", "", TEXT(X4698, "dddd"))</f>
        <v>Tuesday</v>
      </c>
      <c r="AB4698" s="21" t="str">
        <f>VLOOKUP(U4698,'Currency Sheet'!A:C,3,)</f>
        <v>DOLLAR</v>
      </c>
      <c r="AC4698" s="42" t="str">
        <f>VLOOKUP(P4698,'Customer List'!B:D,3,)</f>
        <v>Local</v>
      </c>
    </row>
    <row r="4699" spans="1:29" x14ac:dyDescent="0.25">
      <c r="A4699" s="21">
        <v>4697</v>
      </c>
      <c r="B4699" s="21" t="s">
        <v>6304</v>
      </c>
      <c r="C4699" s="30">
        <v>45986</v>
      </c>
      <c r="D4699" s="30">
        <v>45990</v>
      </c>
      <c r="E4699" s="47">
        <v>125.6</v>
      </c>
      <c r="F4699" s="47">
        <f t="shared" ref="F4699" si="595">IF(AB4699="DOLLAR",E4699*88,E4699)</f>
        <v>11052.8</v>
      </c>
      <c r="G4699" s="48">
        <f t="shared" ref="G4699" si="596">F4699*J4699</f>
        <v>44211.199999999997</v>
      </c>
      <c r="H4699" s="21">
        <v>92305</v>
      </c>
      <c r="I4699" s="21"/>
      <c r="J4699" s="21">
        <v>4</v>
      </c>
      <c r="K4699" s="21">
        <v>4</v>
      </c>
      <c r="L4699" s="21">
        <f t="shared" si="584"/>
        <v>0</v>
      </c>
      <c r="M4699" s="21" t="s">
        <v>6396</v>
      </c>
      <c r="N4699" s="30">
        <v>45990</v>
      </c>
      <c r="O4699" s="48">
        <v>68138</v>
      </c>
      <c r="P4699" s="21" t="s">
        <v>658</v>
      </c>
      <c r="Q4699" s="21">
        <v>58158742600</v>
      </c>
      <c r="R4699" s="21" t="s">
        <v>6108</v>
      </c>
      <c r="S4699" s="3">
        <v>-20</v>
      </c>
      <c r="T4699" s="37"/>
      <c r="U4699" s="21" t="s">
        <v>5711</v>
      </c>
      <c r="V4699" s="21" t="str">
        <f>VLOOKUP(P4699,'Customer List'!B:C,2,)</f>
        <v>Bhopal</v>
      </c>
      <c r="W4699" s="38"/>
      <c r="X4699" s="30">
        <v>45992</v>
      </c>
      <c r="Y4699" s="21">
        <f t="shared" ref="Y4699" si="597">IF(X4699="", "", X4699-N4699)</f>
        <v>2</v>
      </c>
      <c r="Z4699" s="21" t="str">
        <f t="shared" ref="Z4699" si="598">IF(N4699="", "", TEXT(N4699, "dddd"))</f>
        <v>Saturday</v>
      </c>
      <c r="AA4699" s="21" t="str">
        <f t="shared" ref="AA4699" si="599">IF(X4699="", "", TEXT(X4699, "dddd"))</f>
        <v>Monday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x14ac:dyDescent="0.25">
      <c r="A4700" s="21">
        <v>4698</v>
      </c>
      <c r="B4700" s="21" t="s">
        <v>6305</v>
      </c>
      <c r="C4700" s="30">
        <v>45986</v>
      </c>
      <c r="D4700" s="30">
        <v>45990</v>
      </c>
      <c r="E4700" s="47">
        <v>694.8</v>
      </c>
      <c r="F4700" s="47">
        <f t="shared" ref="F4700" si="600">IF(AB4700="DOLLAR",E4700*88,E4700)</f>
        <v>61142.399999999994</v>
      </c>
      <c r="G4700" s="48">
        <f t="shared" ref="G4700" si="601">F4700*J4700</f>
        <v>61142.399999999994</v>
      </c>
      <c r="H4700" s="21" t="s">
        <v>6306</v>
      </c>
      <c r="I4700" s="21"/>
      <c r="J4700" s="21">
        <v>1</v>
      </c>
      <c r="K4700" s="21">
        <v>1</v>
      </c>
      <c r="L4700" s="21">
        <f t="shared" si="584"/>
        <v>0</v>
      </c>
      <c r="M4700" s="21" t="s">
        <v>6387</v>
      </c>
      <c r="N4700" s="30">
        <v>45994</v>
      </c>
      <c r="O4700" s="48">
        <v>9416.25</v>
      </c>
      <c r="P4700" s="21" t="s">
        <v>332</v>
      </c>
      <c r="Q4700" s="21">
        <v>58158883661</v>
      </c>
      <c r="R4700" s="21" t="s">
        <v>6108</v>
      </c>
      <c r="S4700" s="3">
        <v>-20</v>
      </c>
      <c r="T4700" s="37"/>
      <c r="U4700" s="21" t="s">
        <v>5711</v>
      </c>
      <c r="V4700" s="21" t="str">
        <f>VLOOKUP(P4700,'Customer List'!B:C,2,)</f>
        <v>Banglore</v>
      </c>
      <c r="W4700" s="38"/>
      <c r="X4700" s="30">
        <v>45995</v>
      </c>
      <c r="Y4700" s="21">
        <f t="shared" ref="Y4700" si="602">IF(X4700="", "", X4700-N4700)</f>
        <v>1</v>
      </c>
      <c r="Z4700" s="21" t="str">
        <f t="shared" ref="Z4700" si="603">IF(N4700="", "", TEXT(N4700, "dddd"))</f>
        <v>Wednesday</v>
      </c>
      <c r="AA4700" s="21" t="str">
        <f t="shared" ref="AA4700" si="604">IF(X4700="", "", TEXT(X4700, "dddd"))</f>
        <v>Thursday</v>
      </c>
      <c r="AB4700" s="21" t="str">
        <f>VLOOKUP(U4700,'Currency Sheet'!A:C,3,)</f>
        <v>DOLLAR</v>
      </c>
      <c r="AC4700" s="42" t="str">
        <f>VLOOKUP(P4700,'Customer List'!B:D,3,)</f>
        <v>OutStation</v>
      </c>
    </row>
    <row r="4701" spans="1:29" x14ac:dyDescent="0.25">
      <c r="A4701" s="21">
        <v>4699</v>
      </c>
      <c r="B4701" s="21" t="s">
        <v>6310</v>
      </c>
      <c r="C4701" s="30">
        <v>45988</v>
      </c>
      <c r="D4701" s="30">
        <v>45992</v>
      </c>
      <c r="E4701" s="47">
        <v>175</v>
      </c>
      <c r="F4701" s="47">
        <f t="shared" ref="F4701:F4704" si="605">IF(AB4701="DOLLAR",E4701*88,E4701)</f>
        <v>15400</v>
      </c>
      <c r="G4701" s="48">
        <f t="shared" ref="G4701:G4704" si="606">F4701*J4701</f>
        <v>15400</v>
      </c>
      <c r="H4701" s="21" t="s">
        <v>6307</v>
      </c>
      <c r="I4701" s="21"/>
      <c r="J4701" s="21">
        <v>1</v>
      </c>
      <c r="K4701" s="21">
        <v>1</v>
      </c>
      <c r="L4701" s="21">
        <f t="shared" si="584"/>
        <v>0</v>
      </c>
      <c r="M4701" s="21" t="s">
        <v>6375</v>
      </c>
      <c r="N4701" s="30">
        <v>45995</v>
      </c>
      <c r="O4701" s="48">
        <v>26250</v>
      </c>
      <c r="P4701" s="21" t="s">
        <v>254</v>
      </c>
      <c r="Q4701" s="21" t="s">
        <v>5960</v>
      </c>
      <c r="R4701" s="21" t="s">
        <v>6092</v>
      </c>
      <c r="S4701" s="3">
        <v>4</v>
      </c>
      <c r="T4701" s="37"/>
      <c r="U4701" s="21" t="s">
        <v>568</v>
      </c>
      <c r="V4701" s="21" t="str">
        <f>VLOOKUP(P4701,'Customer List'!B:C,2,)</f>
        <v>Delhi</v>
      </c>
      <c r="W4701" s="38" t="s">
        <v>637</v>
      </c>
      <c r="X4701" s="30">
        <f t="shared" ref="X4701:X4703" si="607">IF(OR(R4701 = "PRIYANKA MADAM", R4701 = "DEEPAK", R4701 = "PORTER"),N4701,"")</f>
        <v>45995</v>
      </c>
      <c r="Y4701" s="21">
        <f t="shared" ref="Y4701:Y4704" si="608">IF(X4701="", "", X4701-N4701)</f>
        <v>0</v>
      </c>
      <c r="Z4701" s="21" t="str">
        <f t="shared" ref="Z4701:Z4704" si="609">IF(N4701="", "", TEXT(N4701, "dddd"))</f>
        <v>Thursday</v>
      </c>
      <c r="AA4701" s="21" t="str">
        <f t="shared" ref="AA4701:AA4704" si="610">IF(X4701="", "", TEXT(X4701, "dddd"))</f>
        <v>Thursday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x14ac:dyDescent="0.25">
      <c r="A4702" s="21">
        <v>4700</v>
      </c>
      <c r="B4702" s="21" t="s">
        <v>6310</v>
      </c>
      <c r="C4702" s="30">
        <v>45988</v>
      </c>
      <c r="D4702" s="30">
        <v>45992</v>
      </c>
      <c r="E4702" s="47">
        <v>175</v>
      </c>
      <c r="F4702" s="47">
        <f t="shared" si="605"/>
        <v>15400</v>
      </c>
      <c r="G4702" s="48">
        <f t="shared" si="606"/>
        <v>15400</v>
      </c>
      <c r="H4702" s="21" t="s">
        <v>6308</v>
      </c>
      <c r="I4702" s="21"/>
      <c r="J4702" s="21">
        <v>1</v>
      </c>
      <c r="K4702" s="21">
        <v>1</v>
      </c>
      <c r="L4702" s="21">
        <f t="shared" si="584"/>
        <v>0</v>
      </c>
      <c r="M4702" s="21" t="s">
        <v>6375</v>
      </c>
      <c r="N4702" s="30">
        <v>45995</v>
      </c>
      <c r="O4702" s="48">
        <v>26250</v>
      </c>
      <c r="P4702" s="21" t="s">
        <v>254</v>
      </c>
      <c r="Q4702" s="21" t="s">
        <v>5960</v>
      </c>
      <c r="R4702" s="21" t="s">
        <v>6092</v>
      </c>
      <c r="S4702" s="3">
        <v>4</v>
      </c>
      <c r="T4702" s="37"/>
      <c r="U4702" s="21" t="s">
        <v>568</v>
      </c>
      <c r="V4702" s="21" t="str">
        <f>VLOOKUP(P4702,'Customer List'!B:C,2,)</f>
        <v>Delhi</v>
      </c>
      <c r="W4702" s="38" t="s">
        <v>637</v>
      </c>
      <c r="X4702" s="30">
        <f t="shared" si="607"/>
        <v>45995</v>
      </c>
      <c r="Y4702" s="21">
        <f t="shared" si="608"/>
        <v>0</v>
      </c>
      <c r="Z4702" s="21" t="str">
        <f t="shared" si="609"/>
        <v>Thursday</v>
      </c>
      <c r="AA4702" s="21" t="str">
        <f t="shared" si="610"/>
        <v>Thursday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x14ac:dyDescent="0.25">
      <c r="A4703" s="21">
        <v>4701</v>
      </c>
      <c r="B4703" s="21" t="s">
        <v>6310</v>
      </c>
      <c r="C4703" s="30">
        <v>45988</v>
      </c>
      <c r="D4703" s="30">
        <v>45992</v>
      </c>
      <c r="E4703" s="47">
        <v>175</v>
      </c>
      <c r="F4703" s="47">
        <f t="shared" si="605"/>
        <v>15400</v>
      </c>
      <c r="G4703" s="48">
        <f t="shared" si="606"/>
        <v>15400</v>
      </c>
      <c r="H4703" s="21" t="s">
        <v>6309</v>
      </c>
      <c r="I4703" s="21"/>
      <c r="J4703" s="21">
        <v>1</v>
      </c>
      <c r="K4703" s="21">
        <v>1</v>
      </c>
      <c r="L4703" s="21">
        <f t="shared" si="584"/>
        <v>0</v>
      </c>
      <c r="M4703" s="21" t="s">
        <v>6375</v>
      </c>
      <c r="N4703" s="30">
        <v>45995</v>
      </c>
      <c r="O4703" s="48">
        <v>26250</v>
      </c>
      <c r="P4703" s="21" t="s">
        <v>254</v>
      </c>
      <c r="Q4703" s="21" t="s">
        <v>5960</v>
      </c>
      <c r="R4703" s="21" t="s">
        <v>6092</v>
      </c>
      <c r="S4703" s="3">
        <v>4</v>
      </c>
      <c r="T4703" s="37"/>
      <c r="U4703" s="21" t="s">
        <v>568</v>
      </c>
      <c r="V4703" s="21" t="str">
        <f>VLOOKUP(P4703,'Customer List'!B:C,2,)</f>
        <v>Delhi</v>
      </c>
      <c r="W4703" s="38" t="s">
        <v>637</v>
      </c>
      <c r="X4703" s="30">
        <f t="shared" si="607"/>
        <v>45995</v>
      </c>
      <c r="Y4703" s="21">
        <f t="shared" si="608"/>
        <v>0</v>
      </c>
      <c r="Z4703" s="21" t="str">
        <f t="shared" si="609"/>
        <v>Thursday</v>
      </c>
      <c r="AA4703" s="21" t="str">
        <f t="shared" si="610"/>
        <v>Thursday</v>
      </c>
      <c r="AB4703" s="21" t="str">
        <f>VLOOKUP(U4703,'Currency Sheet'!A:C,3,)</f>
        <v>DOLLAR</v>
      </c>
      <c r="AC4703" s="42" t="str">
        <f>VLOOKUP(P4703,'Customer List'!B:D,3,)</f>
        <v>Local</v>
      </c>
    </row>
    <row r="4704" spans="1:29" x14ac:dyDescent="0.25">
      <c r="A4704" s="21">
        <v>4702</v>
      </c>
      <c r="B4704" s="21" t="s">
        <v>6310</v>
      </c>
      <c r="C4704" s="30">
        <v>45988</v>
      </c>
      <c r="D4704" s="30">
        <v>45992</v>
      </c>
      <c r="E4704" s="47">
        <v>451.5</v>
      </c>
      <c r="F4704" s="47">
        <f t="shared" si="605"/>
        <v>39732</v>
      </c>
      <c r="G4704" s="48">
        <f t="shared" si="606"/>
        <v>39732</v>
      </c>
      <c r="H4704" s="21" t="s">
        <v>3590</v>
      </c>
      <c r="I4704" s="21"/>
      <c r="J4704" s="21">
        <v>1</v>
      </c>
      <c r="K4704" s="21">
        <v>1</v>
      </c>
      <c r="L4704" s="21">
        <f t="shared" si="584"/>
        <v>0</v>
      </c>
      <c r="M4704" s="21" t="s">
        <v>6392</v>
      </c>
      <c r="N4704" s="30">
        <v>45992</v>
      </c>
      <c r="O4704" s="48">
        <v>63210</v>
      </c>
      <c r="P4704" s="21" t="s">
        <v>398</v>
      </c>
      <c r="Q4704" s="21">
        <v>58158802026</v>
      </c>
      <c r="R4704" s="21" t="s">
        <v>6108</v>
      </c>
      <c r="S4704" s="3">
        <v>4</v>
      </c>
      <c r="T4704" s="37"/>
      <c r="U4704" s="21" t="s">
        <v>568</v>
      </c>
      <c r="V4704" s="21" t="str">
        <f>VLOOKUP(P4704,'Customer List'!B:C,2,)</f>
        <v>Pune</v>
      </c>
      <c r="W4704" s="38"/>
      <c r="X4704" s="30">
        <v>45994</v>
      </c>
      <c r="Y4704" s="21">
        <f t="shared" si="608"/>
        <v>2</v>
      </c>
      <c r="Z4704" s="21" t="str">
        <f t="shared" si="609"/>
        <v>Monday</v>
      </c>
      <c r="AA4704" s="21" t="str">
        <f t="shared" si="610"/>
        <v>Wednesday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x14ac:dyDescent="0.25">
      <c r="A4705" s="21">
        <v>4703</v>
      </c>
      <c r="B4705" s="21">
        <v>196281</v>
      </c>
      <c r="C4705" s="30">
        <v>45987</v>
      </c>
      <c r="D4705" s="30">
        <v>45992</v>
      </c>
      <c r="E4705" s="47">
        <v>391</v>
      </c>
      <c r="F4705" s="47">
        <f t="shared" ref="F4705" si="611">IF(AB4705="DOLLAR",E4705*88,E4705)</f>
        <v>34408</v>
      </c>
      <c r="G4705" s="48">
        <f t="shared" ref="G4705" si="612">F4705*J4705</f>
        <v>34408</v>
      </c>
      <c r="H4705" s="21" t="s">
        <v>2195</v>
      </c>
      <c r="I4705" s="21"/>
      <c r="J4705" s="21">
        <v>1</v>
      </c>
      <c r="K4705" s="21">
        <v>1</v>
      </c>
      <c r="L4705" s="21">
        <f t="shared" ref="L4705:L4714" si="613">J4705-K4705</f>
        <v>0</v>
      </c>
      <c r="M4705" s="21" t="s">
        <v>6390</v>
      </c>
      <c r="N4705" s="30">
        <v>45992</v>
      </c>
      <c r="O4705" s="48">
        <v>64983.8</v>
      </c>
      <c r="P4705" s="21" t="s">
        <v>6311</v>
      </c>
      <c r="Q4705" s="21">
        <v>58158802251</v>
      </c>
      <c r="R4705" s="21" t="s">
        <v>6108</v>
      </c>
      <c r="S4705" s="3">
        <v>4</v>
      </c>
      <c r="T4705" s="37"/>
      <c r="U4705" s="21" t="s">
        <v>2371</v>
      </c>
      <c r="V4705" s="21" t="str">
        <f>VLOOKUP(P4705,'Customer List'!B:C,2,)</f>
        <v>Banglore</v>
      </c>
      <c r="W4705" s="38"/>
      <c r="X4705" s="30">
        <v>45993</v>
      </c>
      <c r="Y4705" s="21">
        <f t="shared" ref="Y4705" si="614">IF(X4705="", "", X4705-N4705)</f>
        <v>1</v>
      </c>
      <c r="Z4705" s="21" t="str">
        <f t="shared" ref="Z4705" si="615">IF(N4705="", "", TEXT(N4705, "dddd"))</f>
        <v>Monday</v>
      </c>
      <c r="AA4705" s="21" t="str">
        <f t="shared" ref="AA4705" si="616">IF(X4705="", "", TEXT(X4705, "dddd"))</f>
        <v>Tuesday</v>
      </c>
      <c r="AB4705" s="21" t="str">
        <f>VLOOKUP(U4705,'Currency Sheet'!A:C,3,)</f>
        <v>DOLLAR</v>
      </c>
      <c r="AC4705" s="42" t="str">
        <f>VLOOKUP(P4705,'Customer List'!B:D,3,)</f>
        <v>OutStation</v>
      </c>
    </row>
    <row r="4706" spans="1:29" x14ac:dyDescent="0.25">
      <c r="A4706" s="21">
        <v>4704</v>
      </c>
      <c r="B4706" s="21" t="s">
        <v>6313</v>
      </c>
      <c r="C4706" s="30">
        <v>45985</v>
      </c>
      <c r="D4706" s="30">
        <v>45992</v>
      </c>
      <c r="E4706" s="47">
        <v>7000</v>
      </c>
      <c r="F4706" s="47">
        <f t="shared" ref="F4706:F4708" si="617">IF(AB4706="DOLLAR",E4706*88,E4706)</f>
        <v>7000</v>
      </c>
      <c r="G4706" s="48">
        <f t="shared" ref="G4706:G4708" si="618">F4706*J4706</f>
        <v>7000</v>
      </c>
      <c r="H4706" s="21" t="s">
        <v>6314</v>
      </c>
      <c r="I4706" s="21"/>
      <c r="J4706" s="21">
        <v>1</v>
      </c>
      <c r="K4706" s="21"/>
      <c r="L4706" s="21">
        <f t="shared" si="613"/>
        <v>1</v>
      </c>
      <c r="M4706" s="21"/>
      <c r="N4706" s="30"/>
      <c r="O4706" s="48"/>
      <c r="P4706" s="21" t="s">
        <v>2025</v>
      </c>
      <c r="Q4706" s="21"/>
      <c r="R4706" s="21"/>
      <c r="S4706" s="3" t="s">
        <v>299</v>
      </c>
      <c r="T4706" s="37"/>
      <c r="U4706" s="21" t="s">
        <v>4341</v>
      </c>
      <c r="V4706" s="21" t="str">
        <f>VLOOKUP(P4706,'Customer List'!B:C,2,)</f>
        <v>STOCK</v>
      </c>
      <c r="W4706" s="38" t="s">
        <v>2025</v>
      </c>
      <c r="X4706" s="30" t="str">
        <f t="shared" ref="X4706:X4736" si="619">IF(OR(R4706 = "PRIYANKA MADAM", R4706 = "DEEPAK", R4706 = "PORTER"),N4706,"")</f>
        <v/>
      </c>
      <c r="Y4706" s="21" t="str">
        <f t="shared" ref="Y4706:Y4717" si="620">IF(X4706="", "", X4706-N4706)</f>
        <v/>
      </c>
      <c r="Z4706" s="21" t="str">
        <f t="shared" ref="Z4706:Z4717" si="621">IF(N4706="", "", TEXT(N4706, "dddd"))</f>
        <v/>
      </c>
      <c r="AA4706" s="21" t="str">
        <f t="shared" ref="AA4706:AA4717" si="622">IF(X4706="", "", TEXT(X4706, "dddd"))</f>
        <v/>
      </c>
      <c r="AB4706" s="21" t="str">
        <f>VLOOKUP(U4706,'Currency Sheet'!A:C,3,)</f>
        <v>INR</v>
      </c>
      <c r="AC4706" s="42" t="str">
        <f>VLOOKUP(P4706,'Customer List'!B:D,3,)</f>
        <v>STOCK</v>
      </c>
    </row>
    <row r="4707" spans="1:29" x14ac:dyDescent="0.25">
      <c r="A4707" s="21">
        <v>4705</v>
      </c>
      <c r="B4707" s="21" t="s">
        <v>6313</v>
      </c>
      <c r="C4707" s="30">
        <v>45985</v>
      </c>
      <c r="D4707" s="30">
        <v>45992</v>
      </c>
      <c r="E4707" s="47">
        <v>7000</v>
      </c>
      <c r="F4707" s="47">
        <f t="shared" ref="F4707" si="623">IF(AB4707="DOLLAR",E4707*88,E4707)</f>
        <v>7000</v>
      </c>
      <c r="G4707" s="48">
        <f t="shared" ref="G4707" si="624">F4707*J4707</f>
        <v>7000</v>
      </c>
      <c r="H4707" s="21" t="s">
        <v>6314</v>
      </c>
      <c r="I4707" s="21"/>
      <c r="J4707" s="21">
        <v>1</v>
      </c>
      <c r="K4707" s="21">
        <v>1</v>
      </c>
      <c r="L4707" s="21">
        <f t="shared" ref="L4707" si="625">J4707-K4707</f>
        <v>0</v>
      </c>
      <c r="M4707" s="21" t="s">
        <v>6449</v>
      </c>
      <c r="N4707" s="30">
        <v>45999</v>
      </c>
      <c r="O4707" s="48">
        <v>15352.5</v>
      </c>
      <c r="P4707" s="21" t="s">
        <v>49</v>
      </c>
      <c r="Q4707" s="21"/>
      <c r="R4707" s="21"/>
      <c r="S4707" s="3" t="s">
        <v>299</v>
      </c>
      <c r="T4707" s="37"/>
      <c r="U4707" s="21" t="s">
        <v>4341</v>
      </c>
      <c r="V4707" s="21" t="str">
        <f>VLOOKUP(P4707,'Customer List'!B:C,2,)</f>
        <v>Delhi</v>
      </c>
      <c r="W4707" s="38" t="s">
        <v>2025</v>
      </c>
      <c r="X4707" s="30" t="str">
        <f t="shared" si="619"/>
        <v/>
      </c>
      <c r="Y4707" s="21" t="str">
        <f t="shared" ref="Y4707" si="626">IF(X4707="", "", X4707-N4707)</f>
        <v/>
      </c>
      <c r="Z4707" s="21" t="str">
        <f t="shared" ref="Z4707" si="627">IF(N4707="", "", TEXT(N4707, "dddd"))</f>
        <v>Monday</v>
      </c>
      <c r="AA4707" s="21" t="str">
        <f t="shared" ref="AA4707" si="628">IF(X4707="", "", TEXT(X4707, "dddd"))</f>
        <v/>
      </c>
      <c r="AB4707" s="21" t="str">
        <f>VLOOKUP(U4707,'Currency Sheet'!A:C,3,)</f>
        <v>INR</v>
      </c>
      <c r="AC4707" s="42" t="str">
        <f>VLOOKUP(P4707,'Customer List'!B:D,3,)</f>
        <v>Local</v>
      </c>
    </row>
    <row r="4708" spans="1:29" x14ac:dyDescent="0.25">
      <c r="A4708" s="21">
        <v>4706</v>
      </c>
      <c r="B4708" s="21" t="s">
        <v>6315</v>
      </c>
      <c r="C4708" s="30">
        <v>45985</v>
      </c>
      <c r="D4708" s="30">
        <v>45992</v>
      </c>
      <c r="E4708" s="47">
        <v>7920</v>
      </c>
      <c r="F4708" s="47">
        <f t="shared" si="617"/>
        <v>7920</v>
      </c>
      <c r="G4708" s="48">
        <f t="shared" si="618"/>
        <v>7920</v>
      </c>
      <c r="H4708" s="21" t="s">
        <v>6316</v>
      </c>
      <c r="I4708" s="21"/>
      <c r="J4708" s="21">
        <v>1</v>
      </c>
      <c r="K4708" s="21">
        <v>1</v>
      </c>
      <c r="L4708" s="21">
        <f t="shared" si="613"/>
        <v>0</v>
      </c>
      <c r="M4708" s="21" t="s">
        <v>6449</v>
      </c>
      <c r="N4708" s="30">
        <v>45999</v>
      </c>
      <c r="O4708" s="48">
        <v>15392.25</v>
      </c>
      <c r="P4708" s="21" t="s">
        <v>49</v>
      </c>
      <c r="Q4708" s="21"/>
      <c r="R4708" s="21"/>
      <c r="S4708" s="3" t="s">
        <v>299</v>
      </c>
      <c r="T4708" s="37"/>
      <c r="U4708" s="21" t="s">
        <v>4341</v>
      </c>
      <c r="V4708" s="21" t="str">
        <f>VLOOKUP(P4708,'Customer List'!B:C,2,)</f>
        <v>Delhi</v>
      </c>
      <c r="W4708" s="38" t="s">
        <v>2025</v>
      </c>
      <c r="X4708" s="30" t="str">
        <f t="shared" si="619"/>
        <v/>
      </c>
      <c r="Y4708" s="21" t="str">
        <f t="shared" si="620"/>
        <v/>
      </c>
      <c r="Z4708" s="21" t="str">
        <f t="shared" si="621"/>
        <v>Monday</v>
      </c>
      <c r="AA4708" s="21" t="str">
        <f t="shared" si="622"/>
        <v/>
      </c>
      <c r="AB4708" s="21" t="str">
        <f>VLOOKUP(U4708,'Currency Sheet'!A:C,3,)</f>
        <v>INR</v>
      </c>
      <c r="AC4708" s="42" t="str">
        <f>VLOOKUP(P4708,'Customer List'!B:D,3,)</f>
        <v>Local</v>
      </c>
    </row>
    <row r="4709" spans="1:29" x14ac:dyDescent="0.25">
      <c r="A4709" s="21">
        <v>4707</v>
      </c>
      <c r="B4709" s="21" t="s">
        <v>6315</v>
      </c>
      <c r="C4709" s="30">
        <v>45985</v>
      </c>
      <c r="D4709" s="30">
        <v>45992</v>
      </c>
      <c r="E4709" s="47">
        <v>7920</v>
      </c>
      <c r="F4709" s="47">
        <f t="shared" ref="F4709:F4772" si="629">IF(AB4709="DOLLAR",E4709*88,E4709)</f>
        <v>7920</v>
      </c>
      <c r="G4709" s="48">
        <f t="shared" ref="G4709:G4772" si="630">F4709*J4709</f>
        <v>7920</v>
      </c>
      <c r="H4709" s="21" t="s">
        <v>6316</v>
      </c>
      <c r="I4709" s="21"/>
      <c r="J4709" s="21">
        <v>1</v>
      </c>
      <c r="K4709" s="21"/>
      <c r="L4709" s="21">
        <f t="shared" ref="L4709" si="631">J4709-K4709</f>
        <v>1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4341</v>
      </c>
      <c r="V4709" s="21" t="str">
        <f>VLOOKUP(P4709,'Customer List'!B:C,2,)</f>
        <v>STOCK</v>
      </c>
      <c r="W4709" s="38" t="s">
        <v>2025</v>
      </c>
      <c r="X4709" s="30" t="str">
        <f t="shared" si="619"/>
        <v/>
      </c>
      <c r="Y4709" s="21" t="str">
        <f t="shared" ref="Y4709" si="632">IF(X4709="", "", X4709-N4709)</f>
        <v/>
      </c>
      <c r="Z4709" s="21" t="str">
        <f t="shared" ref="Z4709" si="633">IF(N4709="", "", TEXT(N4709, "dddd"))</f>
        <v/>
      </c>
      <c r="AA4709" s="21" t="str">
        <f t="shared" ref="AA4709" si="634">IF(X4709="", "", TEXT(X4709, "dddd"))</f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x14ac:dyDescent="0.25">
      <c r="A4710" s="21">
        <v>4708</v>
      </c>
      <c r="B4710" s="21" t="s">
        <v>6315</v>
      </c>
      <c r="C4710" s="30">
        <v>45985</v>
      </c>
      <c r="D4710" s="30">
        <v>45992</v>
      </c>
      <c r="E4710" s="47">
        <v>29350</v>
      </c>
      <c r="F4710" s="47">
        <f t="shared" si="629"/>
        <v>29350</v>
      </c>
      <c r="G4710" s="48">
        <f t="shared" si="630"/>
        <v>58700</v>
      </c>
      <c r="H4710" s="21" t="s">
        <v>6317</v>
      </c>
      <c r="I4710" s="21"/>
      <c r="J4710" s="21">
        <v>2</v>
      </c>
      <c r="K4710" s="21"/>
      <c r="L4710" s="21">
        <f t="shared" si="613"/>
        <v>2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4341</v>
      </c>
      <c r="V4710" s="21" t="str">
        <f>VLOOKUP(P4710,'Customer List'!B:C,2,)</f>
        <v>STOCK</v>
      </c>
      <c r="W4710" s="38" t="s">
        <v>2025</v>
      </c>
      <c r="X4710" s="30" t="str">
        <f t="shared" si="619"/>
        <v/>
      </c>
      <c r="Y4710" s="21" t="str">
        <f t="shared" si="620"/>
        <v/>
      </c>
      <c r="Z4710" s="21" t="str">
        <f t="shared" si="621"/>
        <v/>
      </c>
      <c r="AA4710" s="21" t="str">
        <f t="shared" si="622"/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x14ac:dyDescent="0.25">
      <c r="A4711" s="21">
        <v>4709</v>
      </c>
      <c r="B4711" s="21" t="s">
        <v>6318</v>
      </c>
      <c r="C4711" s="30">
        <v>45985</v>
      </c>
      <c r="D4711" s="30">
        <v>45992</v>
      </c>
      <c r="E4711" s="47">
        <v>2390</v>
      </c>
      <c r="F4711" s="47">
        <f t="shared" si="629"/>
        <v>2390</v>
      </c>
      <c r="G4711" s="48">
        <f t="shared" si="630"/>
        <v>59750</v>
      </c>
      <c r="H4711" s="21">
        <v>16532</v>
      </c>
      <c r="I4711" s="21" t="s">
        <v>2571</v>
      </c>
      <c r="J4711" s="21">
        <v>25</v>
      </c>
      <c r="K4711" s="21"/>
      <c r="L4711" s="21">
        <f t="shared" si="613"/>
        <v>25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4341</v>
      </c>
      <c r="V4711" s="21" t="str">
        <f>VLOOKUP(P4711,'Customer List'!B:C,2,)</f>
        <v>STOCK</v>
      </c>
      <c r="W4711" s="38" t="s">
        <v>2025</v>
      </c>
      <c r="X4711" s="30" t="str">
        <f t="shared" si="619"/>
        <v/>
      </c>
      <c r="Y4711" s="21" t="str">
        <f t="shared" si="620"/>
        <v/>
      </c>
      <c r="Z4711" s="21" t="str">
        <f t="shared" si="621"/>
        <v/>
      </c>
      <c r="AA4711" s="21" t="str">
        <f t="shared" si="622"/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x14ac:dyDescent="0.25">
      <c r="A4712" s="21">
        <v>4710</v>
      </c>
      <c r="B4712" s="21" t="s">
        <v>6318</v>
      </c>
      <c r="C4712" s="30">
        <v>45985</v>
      </c>
      <c r="D4712" s="30">
        <v>45992</v>
      </c>
      <c r="E4712" s="47">
        <v>6500</v>
      </c>
      <c r="F4712" s="47">
        <f t="shared" si="629"/>
        <v>6500</v>
      </c>
      <c r="G4712" s="48">
        <f t="shared" si="630"/>
        <v>6500</v>
      </c>
      <c r="H4712" s="21" t="s">
        <v>6448</v>
      </c>
      <c r="I4712" s="21"/>
      <c r="J4712" s="21">
        <v>1</v>
      </c>
      <c r="K4712" s="21">
        <v>1</v>
      </c>
      <c r="L4712" s="21">
        <f t="shared" si="613"/>
        <v>0</v>
      </c>
      <c r="M4712" s="21" t="s">
        <v>6449</v>
      </c>
      <c r="N4712" s="30">
        <v>45999</v>
      </c>
      <c r="O4712" s="48">
        <v>10717.5</v>
      </c>
      <c r="P4712" s="21" t="s">
        <v>49</v>
      </c>
      <c r="Q4712" s="21"/>
      <c r="R4712" s="21"/>
      <c r="S4712" s="3" t="s">
        <v>299</v>
      </c>
      <c r="T4712" s="37"/>
      <c r="U4712" s="21" t="s">
        <v>4341</v>
      </c>
      <c r="V4712" s="21" t="str">
        <f>VLOOKUP(P4712,'Customer List'!B:C,2,)</f>
        <v>Delhi</v>
      </c>
      <c r="W4712" s="38" t="s">
        <v>2025</v>
      </c>
      <c r="X4712" s="30" t="str">
        <f t="shared" si="619"/>
        <v/>
      </c>
      <c r="Y4712" s="21" t="str">
        <f t="shared" si="620"/>
        <v/>
      </c>
      <c r="Z4712" s="21" t="str">
        <f t="shared" si="621"/>
        <v>Monday</v>
      </c>
      <c r="AA4712" s="21" t="str">
        <f t="shared" si="622"/>
        <v/>
      </c>
      <c r="AB4712" s="21" t="str">
        <f>VLOOKUP(U4712,'Currency Sheet'!A:C,3,)</f>
        <v>INR</v>
      </c>
      <c r="AC4712" s="42" t="str">
        <f>VLOOKUP(P4712,'Customer List'!B:D,3,)</f>
        <v>Local</v>
      </c>
    </row>
    <row r="4713" spans="1:29" x14ac:dyDescent="0.25">
      <c r="A4713" s="21">
        <v>4711</v>
      </c>
      <c r="B4713" s="21" t="s">
        <v>6318</v>
      </c>
      <c r="C4713" s="30">
        <v>45985</v>
      </c>
      <c r="D4713" s="30">
        <v>45992</v>
      </c>
      <c r="E4713" s="47">
        <v>16000</v>
      </c>
      <c r="F4713" s="47">
        <f t="shared" si="629"/>
        <v>16000</v>
      </c>
      <c r="G4713" s="48">
        <f t="shared" si="630"/>
        <v>16000</v>
      </c>
      <c r="H4713" s="21" t="s">
        <v>3441</v>
      </c>
      <c r="I4713" s="21"/>
      <c r="J4713" s="21">
        <v>1</v>
      </c>
      <c r="K4713" s="21"/>
      <c r="L4713" s="21">
        <f t="shared" si="613"/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4341</v>
      </c>
      <c r="V4713" s="21" t="str">
        <f>VLOOKUP(P4713,'Customer List'!B:C,2,)</f>
        <v>STOCK</v>
      </c>
      <c r="W4713" s="38" t="s">
        <v>2025</v>
      </c>
      <c r="X4713" s="30" t="str">
        <f t="shared" si="619"/>
        <v/>
      </c>
      <c r="Y4713" s="21" t="str">
        <f t="shared" si="620"/>
        <v/>
      </c>
      <c r="Z4713" s="21" t="str">
        <f t="shared" si="621"/>
        <v/>
      </c>
      <c r="AA4713" s="21" t="str">
        <f t="shared" si="622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x14ac:dyDescent="0.25">
      <c r="A4714" s="21">
        <v>4712</v>
      </c>
      <c r="B4714" s="21" t="s">
        <v>6318</v>
      </c>
      <c r="C4714" s="30">
        <v>45985</v>
      </c>
      <c r="D4714" s="30">
        <v>45992</v>
      </c>
      <c r="E4714" s="47">
        <v>6500</v>
      </c>
      <c r="F4714" s="47">
        <f t="shared" si="629"/>
        <v>6500</v>
      </c>
      <c r="G4714" s="48">
        <f t="shared" si="630"/>
        <v>6500</v>
      </c>
      <c r="H4714" s="21" t="s">
        <v>6319</v>
      </c>
      <c r="I4714" s="21"/>
      <c r="J4714" s="21">
        <v>1</v>
      </c>
      <c r="K4714" s="21"/>
      <c r="L4714" s="21">
        <f t="shared" si="613"/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4341</v>
      </c>
      <c r="V4714" s="21" t="str">
        <f>VLOOKUP(P4714,'Customer List'!B:C,2,)</f>
        <v>STOCK</v>
      </c>
      <c r="W4714" s="38" t="s">
        <v>2025</v>
      </c>
      <c r="X4714" s="30" t="str">
        <f t="shared" si="619"/>
        <v/>
      </c>
      <c r="Y4714" s="21" t="str">
        <f t="shared" si="620"/>
        <v/>
      </c>
      <c r="Z4714" s="21" t="str">
        <f t="shared" si="621"/>
        <v/>
      </c>
      <c r="AA4714" s="21" t="str">
        <f t="shared" si="622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x14ac:dyDescent="0.25">
      <c r="A4715" s="21">
        <v>4713</v>
      </c>
      <c r="B4715" s="21" t="s">
        <v>6318</v>
      </c>
      <c r="C4715" s="30">
        <v>45985</v>
      </c>
      <c r="D4715" s="30">
        <v>45992</v>
      </c>
      <c r="E4715" s="47">
        <v>30000</v>
      </c>
      <c r="F4715" s="47">
        <f t="shared" si="629"/>
        <v>30000</v>
      </c>
      <c r="G4715" s="48">
        <f t="shared" si="630"/>
        <v>30000</v>
      </c>
      <c r="H4715" s="21" t="s">
        <v>6320</v>
      </c>
      <c r="I4715" s="21"/>
      <c r="J4715" s="21">
        <v>1</v>
      </c>
      <c r="K4715" s="21"/>
      <c r="L4715" s="21">
        <f t="shared" ref="L4715:L4720" si="635">J4715-K4715</f>
        <v>1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4341</v>
      </c>
      <c r="V4715" s="21" t="str">
        <f>VLOOKUP(P4715,'Customer List'!B:C,2,)</f>
        <v>STOCK</v>
      </c>
      <c r="W4715" s="38" t="s">
        <v>2025</v>
      </c>
      <c r="X4715" s="30" t="str">
        <f t="shared" si="619"/>
        <v/>
      </c>
      <c r="Y4715" s="21" t="str">
        <f t="shared" si="620"/>
        <v/>
      </c>
      <c r="Z4715" s="21" t="str">
        <f t="shared" si="621"/>
        <v/>
      </c>
      <c r="AA4715" s="21" t="str">
        <f t="shared" si="622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x14ac:dyDescent="0.25">
      <c r="A4716" s="21">
        <v>4714</v>
      </c>
      <c r="B4716" s="21" t="s">
        <v>6318</v>
      </c>
      <c r="C4716" s="30">
        <v>45985</v>
      </c>
      <c r="D4716" s="30">
        <v>45992</v>
      </c>
      <c r="E4716" s="47">
        <v>30000</v>
      </c>
      <c r="F4716" s="47">
        <f t="shared" si="629"/>
        <v>30000</v>
      </c>
      <c r="G4716" s="48">
        <f t="shared" si="630"/>
        <v>30000</v>
      </c>
      <c r="H4716" s="21" t="s">
        <v>2610</v>
      </c>
      <c r="I4716" s="21"/>
      <c r="J4716" s="21">
        <v>1</v>
      </c>
      <c r="K4716" s="21"/>
      <c r="L4716" s="21">
        <f t="shared" si="635"/>
        <v>1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4341</v>
      </c>
      <c r="V4716" s="21" t="str">
        <f>VLOOKUP(P4716,'Customer List'!B:C,2,)</f>
        <v>STOCK</v>
      </c>
      <c r="W4716" s="38" t="s">
        <v>2025</v>
      </c>
      <c r="X4716" s="30" t="str">
        <f t="shared" si="619"/>
        <v/>
      </c>
      <c r="Y4716" s="21" t="str">
        <f t="shared" si="620"/>
        <v/>
      </c>
      <c r="Z4716" s="21" t="str">
        <f t="shared" si="621"/>
        <v/>
      </c>
      <c r="AA4716" s="21" t="str">
        <f t="shared" si="622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x14ac:dyDescent="0.25">
      <c r="A4717" s="21">
        <v>4715</v>
      </c>
      <c r="B4717" s="21" t="s">
        <v>6318</v>
      </c>
      <c r="C4717" s="30">
        <v>45985</v>
      </c>
      <c r="D4717" s="30">
        <v>45992</v>
      </c>
      <c r="E4717" s="47">
        <v>30000</v>
      </c>
      <c r="F4717" s="47">
        <f t="shared" si="629"/>
        <v>30000</v>
      </c>
      <c r="G4717" s="48">
        <f t="shared" si="630"/>
        <v>30000</v>
      </c>
      <c r="H4717" s="21" t="s">
        <v>2604</v>
      </c>
      <c r="I4717" s="21"/>
      <c r="J4717" s="21">
        <v>1</v>
      </c>
      <c r="K4717" s="21"/>
      <c r="L4717" s="21">
        <f t="shared" si="635"/>
        <v>1</v>
      </c>
      <c r="M4717" s="21"/>
      <c r="N4717" s="30"/>
      <c r="O4717" s="48"/>
      <c r="P4717" s="21" t="s">
        <v>2025</v>
      </c>
      <c r="Q4717" s="21"/>
      <c r="R4717" s="21"/>
      <c r="S4717" s="3" t="s">
        <v>299</v>
      </c>
      <c r="T4717" s="37"/>
      <c r="U4717" s="21" t="s">
        <v>4341</v>
      </c>
      <c r="V4717" s="21" t="str">
        <f>VLOOKUP(P4717,'Customer List'!B:C,2,)</f>
        <v>STOCK</v>
      </c>
      <c r="W4717" s="38" t="s">
        <v>2025</v>
      </c>
      <c r="X4717" s="30" t="str">
        <f t="shared" si="619"/>
        <v/>
      </c>
      <c r="Y4717" s="21" t="str">
        <f t="shared" si="620"/>
        <v/>
      </c>
      <c r="Z4717" s="21" t="str">
        <f t="shared" si="621"/>
        <v/>
      </c>
      <c r="AA4717" s="21" t="str">
        <f t="shared" si="622"/>
        <v/>
      </c>
      <c r="AB4717" s="21" t="str">
        <f>VLOOKUP(U4717,'Currency Sheet'!A:C,3,)</f>
        <v>INR</v>
      </c>
      <c r="AC4717" s="42" t="str">
        <f>VLOOKUP(P4717,'Customer List'!B:D,3,)</f>
        <v>STOCK</v>
      </c>
    </row>
    <row r="4718" spans="1:29" x14ac:dyDescent="0.25">
      <c r="A4718" s="21">
        <v>4716</v>
      </c>
      <c r="B4718" s="21" t="s">
        <v>6327</v>
      </c>
      <c r="C4718" s="30">
        <v>45988</v>
      </c>
      <c r="D4718" s="30">
        <v>45992</v>
      </c>
      <c r="E4718" s="47">
        <v>1100</v>
      </c>
      <c r="F4718" s="47">
        <f t="shared" si="629"/>
        <v>1100</v>
      </c>
      <c r="G4718" s="48">
        <f t="shared" si="630"/>
        <v>11000</v>
      </c>
      <c r="H4718" s="21">
        <v>1261254</v>
      </c>
      <c r="I4718" s="21" t="s">
        <v>5573</v>
      </c>
      <c r="J4718" s="21">
        <v>10</v>
      </c>
      <c r="K4718" s="21">
        <v>10</v>
      </c>
      <c r="L4718" s="21">
        <f t="shared" si="635"/>
        <v>0</v>
      </c>
      <c r="M4718" s="21" t="s">
        <v>6363</v>
      </c>
      <c r="N4718" s="30">
        <v>45993</v>
      </c>
      <c r="O4718" s="48">
        <v>15172.5</v>
      </c>
      <c r="P4718" s="21" t="s">
        <v>49</v>
      </c>
      <c r="Q4718" s="21"/>
      <c r="R4718" s="21"/>
      <c r="S4718" s="3">
        <v>4</v>
      </c>
      <c r="T4718" s="37"/>
      <c r="U4718" s="21" t="s">
        <v>5299</v>
      </c>
      <c r="V4718" s="21" t="str">
        <f>VLOOKUP(P4718,'Customer List'!B:C,2,)</f>
        <v>Delhi</v>
      </c>
      <c r="W4718" s="38"/>
      <c r="X4718" s="30" t="str">
        <f t="shared" si="619"/>
        <v/>
      </c>
      <c r="Y4718" s="21" t="str">
        <f t="shared" ref="Y4718:Y4719" si="636">IF(X4718="", "", X4718-N4718)</f>
        <v/>
      </c>
      <c r="Z4718" s="21" t="str">
        <f t="shared" ref="Z4718:Z4719" si="637">IF(N4718="", "", TEXT(N4718, "dddd"))</f>
        <v>Tuesday</v>
      </c>
      <c r="AA4718" s="21" t="str">
        <f t="shared" ref="AA4718:AA4719" si="638">IF(X4718="", "", TEXT(X4718, "dddd"))</f>
        <v/>
      </c>
      <c r="AB4718" s="21" t="str">
        <f>VLOOKUP(U4718,'Currency Sheet'!A:C,3,)</f>
        <v>INR</v>
      </c>
      <c r="AC4718" s="42" t="str">
        <f>VLOOKUP(P4718,'Customer List'!B:D,3,)</f>
        <v>Local</v>
      </c>
    </row>
    <row r="4719" spans="1:29" x14ac:dyDescent="0.25">
      <c r="A4719" s="21">
        <v>4717</v>
      </c>
      <c r="B4719" s="21" t="s">
        <v>6326</v>
      </c>
      <c r="C4719" s="30">
        <v>45988</v>
      </c>
      <c r="D4719" s="30">
        <v>45992</v>
      </c>
      <c r="E4719" s="47">
        <v>2235</v>
      </c>
      <c r="F4719" s="47">
        <f t="shared" si="629"/>
        <v>2235</v>
      </c>
      <c r="G4719" s="48">
        <f t="shared" si="630"/>
        <v>2235</v>
      </c>
      <c r="H4719" s="21" t="s">
        <v>6364</v>
      </c>
      <c r="I4719" s="21"/>
      <c r="J4719" s="21">
        <v>1</v>
      </c>
      <c r="K4719" s="21">
        <v>1</v>
      </c>
      <c r="L4719" s="21">
        <f t="shared" si="635"/>
        <v>0</v>
      </c>
      <c r="M4719" s="21" t="s">
        <v>6365</v>
      </c>
      <c r="N4719" s="30">
        <v>45994</v>
      </c>
      <c r="O4719" s="48">
        <v>2682</v>
      </c>
      <c r="P4719" s="21" t="s">
        <v>49</v>
      </c>
      <c r="Q4719" s="21" t="s">
        <v>5960</v>
      </c>
      <c r="R4719" s="21" t="s">
        <v>847</v>
      </c>
      <c r="S4719" s="3" t="s">
        <v>299</v>
      </c>
      <c r="T4719" s="37" t="s">
        <v>6366</v>
      </c>
      <c r="U4719" s="21" t="s">
        <v>5299</v>
      </c>
      <c r="V4719" s="21" t="str">
        <f>VLOOKUP(P4719,'Customer List'!B:C,2,)</f>
        <v>Delhi</v>
      </c>
      <c r="W4719" s="38"/>
      <c r="X4719" s="30">
        <f t="shared" si="619"/>
        <v>45994</v>
      </c>
      <c r="Y4719" s="21">
        <f t="shared" si="636"/>
        <v>0</v>
      </c>
      <c r="Z4719" s="21" t="str">
        <f t="shared" si="637"/>
        <v>Wednesday</v>
      </c>
      <c r="AA4719" s="21" t="str">
        <f t="shared" si="638"/>
        <v>Wednesday</v>
      </c>
      <c r="AB4719" s="21" t="str">
        <f>VLOOKUP(U4719,'Currency Sheet'!A:C,3,)</f>
        <v>INR</v>
      </c>
      <c r="AC4719" s="42" t="str">
        <f>VLOOKUP(P4719,'Customer List'!B:D,3,)</f>
        <v>Local</v>
      </c>
    </row>
    <row r="4720" spans="1:29" x14ac:dyDescent="0.25">
      <c r="A4720" s="21">
        <v>4718</v>
      </c>
      <c r="B4720" s="21" t="s">
        <v>6328</v>
      </c>
      <c r="C4720" s="30">
        <v>45986</v>
      </c>
      <c r="D4720" s="30">
        <v>45993</v>
      </c>
      <c r="E4720" s="47">
        <v>20700</v>
      </c>
      <c r="F4720" s="47">
        <f t="shared" si="629"/>
        <v>20700</v>
      </c>
      <c r="G4720" s="48">
        <f t="shared" si="630"/>
        <v>41400</v>
      </c>
      <c r="H4720" s="21" t="s">
        <v>6329</v>
      </c>
      <c r="I4720" s="21"/>
      <c r="J4720" s="21">
        <v>2</v>
      </c>
      <c r="K4720" s="21">
        <v>2</v>
      </c>
      <c r="L4720" s="21">
        <f t="shared" si="635"/>
        <v>0</v>
      </c>
      <c r="M4720" s="21" t="s">
        <v>6372</v>
      </c>
      <c r="N4720" s="30">
        <v>45994</v>
      </c>
      <c r="O4720" s="48">
        <v>22769.99</v>
      </c>
      <c r="P4720" s="21" t="s">
        <v>165</v>
      </c>
      <c r="Q4720" s="21">
        <v>58158883252</v>
      </c>
      <c r="R4720" s="21" t="s">
        <v>6108</v>
      </c>
      <c r="S4720" s="3" t="s">
        <v>299</v>
      </c>
      <c r="T4720" s="37"/>
      <c r="U4720" s="21" t="s">
        <v>4341</v>
      </c>
      <c r="V4720" s="21" t="str">
        <f>VLOOKUP(P4720,'Customer List'!B:C,2,)</f>
        <v>Lucknow</v>
      </c>
      <c r="W4720" s="38"/>
      <c r="X4720" s="30">
        <v>45996</v>
      </c>
      <c r="Y4720" s="21">
        <f t="shared" ref="Y4720" si="639">IF(X4720="", "", X4720-N4720)</f>
        <v>2</v>
      </c>
      <c r="Z4720" s="21" t="str">
        <f t="shared" ref="Z4720" si="640">IF(N4720="", "", TEXT(N4720, "dddd"))</f>
        <v>Wednesday</v>
      </c>
      <c r="AA4720" s="21" t="str">
        <f t="shared" ref="AA4720" si="641">IF(X4720="", "", TEXT(X4720, "dddd"))</f>
        <v>Friday</v>
      </c>
      <c r="AB4720" s="21" t="str">
        <f>VLOOKUP(U4720,'Currency Sheet'!A:C,3,)</f>
        <v>INR</v>
      </c>
      <c r="AC4720" s="42" t="str">
        <f>VLOOKUP(P4720,'Customer List'!B:D,3,)</f>
        <v>OutStation</v>
      </c>
    </row>
    <row r="4721" spans="1:29" x14ac:dyDescent="0.25">
      <c r="A4721" s="21">
        <v>4719</v>
      </c>
      <c r="B4721" s="21" t="s">
        <v>6330</v>
      </c>
      <c r="C4721" s="30">
        <v>45988</v>
      </c>
      <c r="D4721" s="30">
        <v>45993</v>
      </c>
      <c r="E4721" s="47">
        <v>20700</v>
      </c>
      <c r="F4721" s="47">
        <f t="shared" si="629"/>
        <v>20700</v>
      </c>
      <c r="G4721" s="48">
        <f t="shared" si="630"/>
        <v>41400</v>
      </c>
      <c r="H4721" s="21" t="s">
        <v>6331</v>
      </c>
      <c r="I4721" s="21"/>
      <c r="J4721" s="21">
        <v>2</v>
      </c>
      <c r="K4721" s="21">
        <v>2</v>
      </c>
      <c r="L4721" s="21">
        <f t="shared" ref="L4721:L4784" si="642">J4721-K4721</f>
        <v>0</v>
      </c>
      <c r="M4721" s="21" t="s">
        <v>6372</v>
      </c>
      <c r="N4721" s="30">
        <v>45994</v>
      </c>
      <c r="O4721" s="48">
        <v>21142</v>
      </c>
      <c r="P4721" s="21" t="s">
        <v>165</v>
      </c>
      <c r="Q4721" s="21">
        <v>58158883252</v>
      </c>
      <c r="R4721" s="21" t="s">
        <v>6108</v>
      </c>
      <c r="S4721" s="3" t="s">
        <v>299</v>
      </c>
      <c r="T4721" s="37"/>
      <c r="U4721" s="21" t="s">
        <v>4341</v>
      </c>
      <c r="V4721" s="21" t="str">
        <f>VLOOKUP(P4721,'Customer List'!B:C,2,)</f>
        <v>Lucknow</v>
      </c>
      <c r="W4721" s="38"/>
      <c r="X4721" s="30">
        <v>45996</v>
      </c>
      <c r="Y4721" s="21">
        <f t="shared" ref="Y4721" si="643">IF(X4721="", "", X4721-N4721)</f>
        <v>2</v>
      </c>
      <c r="Z4721" s="21" t="str">
        <f t="shared" ref="Z4721" si="644">IF(N4721="", "", TEXT(N4721, "dddd"))</f>
        <v>Wednesday</v>
      </c>
      <c r="AA4721" s="21" t="str">
        <f t="shared" ref="AA4721" si="645">IF(X4721="", "", TEXT(X4721, "dddd"))</f>
        <v>Friday</v>
      </c>
      <c r="AB4721" s="21" t="str">
        <f>VLOOKUP(U4721,'Currency Sheet'!A:C,3,)</f>
        <v>INR</v>
      </c>
      <c r="AC4721" s="42" t="str">
        <f>VLOOKUP(P4721,'Customer List'!B:D,3,)</f>
        <v>OutStation</v>
      </c>
    </row>
    <row r="4722" spans="1:29" x14ac:dyDescent="0.25">
      <c r="A4722" s="21">
        <v>4720</v>
      </c>
      <c r="B4722" s="21" t="s">
        <v>6350</v>
      </c>
      <c r="C4722" s="30">
        <v>45987</v>
      </c>
      <c r="D4722" s="30">
        <v>45993</v>
      </c>
      <c r="E4722" s="47">
        <v>21.6</v>
      </c>
      <c r="F4722" s="47">
        <f t="shared" si="629"/>
        <v>1900.8000000000002</v>
      </c>
      <c r="G4722" s="48">
        <f t="shared" si="630"/>
        <v>1900.8000000000002</v>
      </c>
      <c r="H4722" s="21">
        <v>100203</v>
      </c>
      <c r="I4722" s="21" t="s">
        <v>4747</v>
      </c>
      <c r="J4722" s="21">
        <v>1</v>
      </c>
      <c r="K4722" s="21">
        <v>1</v>
      </c>
      <c r="L4722" s="21">
        <f t="shared" si="642"/>
        <v>0</v>
      </c>
      <c r="M4722" s="21" t="s">
        <v>6377</v>
      </c>
      <c r="N4722" s="30">
        <v>45995</v>
      </c>
      <c r="O4722" s="48">
        <v>3348</v>
      </c>
      <c r="P4722" s="21" t="s">
        <v>3420</v>
      </c>
      <c r="Q4722" s="21" t="s">
        <v>5960</v>
      </c>
      <c r="R4722" s="21" t="s">
        <v>6378</v>
      </c>
      <c r="S4722" s="3">
        <v>4</v>
      </c>
      <c r="T4722" s="37"/>
      <c r="U4722" s="21" t="s">
        <v>5511</v>
      </c>
      <c r="V4722" s="21" t="str">
        <f>VLOOKUP(P4722,'Customer List'!B:C,2,)</f>
        <v>DELHI</v>
      </c>
      <c r="W4722" s="38"/>
      <c r="X4722" s="30" t="str">
        <f t="shared" si="619"/>
        <v/>
      </c>
      <c r="Y4722" s="21" t="str">
        <f t="shared" ref="Y4722:Y4785" si="646">IF(X4722="", "", X4722-N4722)</f>
        <v/>
      </c>
      <c r="Z4722" s="21" t="str">
        <f t="shared" ref="Z4722:Z4785" si="647">IF(N4722="", "", TEXT(N4722, "dddd"))</f>
        <v>Thursday</v>
      </c>
      <c r="AA4722" s="21" t="str">
        <f t="shared" ref="AA4722:AA4785" si="648">IF(X4722="", "", TEXT(X4722, "dddd"))</f>
        <v/>
      </c>
      <c r="AB4722" s="21" t="str">
        <f>VLOOKUP(U4722,'Currency Sheet'!A:C,3,)</f>
        <v>DOLLAR</v>
      </c>
      <c r="AC4722" s="42" t="str">
        <f>VLOOKUP(P4722,'Customer List'!B:D,3,)</f>
        <v>Local</v>
      </c>
    </row>
    <row r="4723" spans="1:29" x14ac:dyDescent="0.25">
      <c r="A4723" s="21">
        <v>4721</v>
      </c>
      <c r="B4723" s="21" t="s">
        <v>6350</v>
      </c>
      <c r="C4723" s="30">
        <v>45987</v>
      </c>
      <c r="D4723" s="30">
        <v>45993</v>
      </c>
      <c r="E4723" s="47">
        <v>148.80000000000001</v>
      </c>
      <c r="F4723" s="47">
        <f t="shared" si="629"/>
        <v>13094.400000000001</v>
      </c>
      <c r="G4723" s="48">
        <f t="shared" si="630"/>
        <v>13094.400000000001</v>
      </c>
      <c r="H4723" s="21">
        <v>100220</v>
      </c>
      <c r="I4723" s="21" t="s">
        <v>4747</v>
      </c>
      <c r="J4723" s="21">
        <v>1</v>
      </c>
      <c r="K4723" s="21">
        <v>1</v>
      </c>
      <c r="L4723" s="21">
        <f t="shared" si="642"/>
        <v>0</v>
      </c>
      <c r="M4723" s="21" t="s">
        <v>6426</v>
      </c>
      <c r="N4723" s="30">
        <v>45997</v>
      </c>
      <c r="O4723" s="48">
        <v>23064</v>
      </c>
      <c r="P4723" s="21" t="s">
        <v>26</v>
      </c>
      <c r="Q4723" s="21" t="s">
        <v>6433</v>
      </c>
      <c r="R4723" s="21" t="s">
        <v>5913</v>
      </c>
      <c r="S4723" s="3">
        <v>4</v>
      </c>
      <c r="T4723" s="37"/>
      <c r="U4723" s="21" t="s">
        <v>5511</v>
      </c>
      <c r="V4723" s="21" t="str">
        <f>VLOOKUP(P4723,'Customer List'!B:C,2,)</f>
        <v>Chandigarh</v>
      </c>
      <c r="W4723" s="38" t="s">
        <v>6373</v>
      </c>
      <c r="X4723" s="30">
        <v>46000</v>
      </c>
      <c r="Y4723" s="21">
        <f t="shared" si="646"/>
        <v>3</v>
      </c>
      <c r="Z4723" s="21" t="str">
        <f t="shared" si="647"/>
        <v>Saturday</v>
      </c>
      <c r="AA4723" s="21" t="str">
        <f t="shared" si="648"/>
        <v>Tuesday</v>
      </c>
      <c r="AB4723" s="21" t="str">
        <f>VLOOKUP(U4723,'Currency Sheet'!A:C,3,)</f>
        <v>DOLLAR</v>
      </c>
      <c r="AC4723" s="42" t="str">
        <f>VLOOKUP(P4723,'Customer List'!B:D,3,)</f>
        <v>OutStation</v>
      </c>
    </row>
    <row r="4724" spans="1:29" x14ac:dyDescent="0.25">
      <c r="A4724" s="21">
        <v>4722</v>
      </c>
      <c r="B4724" s="21" t="s">
        <v>6350</v>
      </c>
      <c r="C4724" s="30">
        <v>45987</v>
      </c>
      <c r="D4724" s="30">
        <v>45993</v>
      </c>
      <c r="E4724" s="47">
        <v>193.8</v>
      </c>
      <c r="F4724" s="47">
        <f t="shared" si="629"/>
        <v>17054.400000000001</v>
      </c>
      <c r="G4724" s="48">
        <f t="shared" si="630"/>
        <v>17054.400000000001</v>
      </c>
      <c r="H4724" s="21">
        <v>100434</v>
      </c>
      <c r="I4724" s="21" t="s">
        <v>4758</v>
      </c>
      <c r="J4724" s="21">
        <v>1</v>
      </c>
      <c r="K4724" s="21">
        <v>1</v>
      </c>
      <c r="L4724" s="21">
        <f t="shared" si="642"/>
        <v>0</v>
      </c>
      <c r="M4724" s="21" t="s">
        <v>6426</v>
      </c>
      <c r="N4724" s="30">
        <v>45997</v>
      </c>
      <c r="O4724" s="48">
        <v>30039</v>
      </c>
      <c r="P4724" s="21" t="s">
        <v>26</v>
      </c>
      <c r="Q4724" s="21" t="s">
        <v>6433</v>
      </c>
      <c r="R4724" s="21" t="s">
        <v>5913</v>
      </c>
      <c r="S4724" s="3">
        <v>4</v>
      </c>
      <c r="T4724" s="37"/>
      <c r="U4724" s="21" t="s">
        <v>5511</v>
      </c>
      <c r="V4724" s="21" t="str">
        <f>VLOOKUP(P4724,'Customer List'!B:C,2,)</f>
        <v>Chandigarh</v>
      </c>
      <c r="W4724" s="38" t="s">
        <v>6373</v>
      </c>
      <c r="X4724" s="30">
        <v>46000</v>
      </c>
      <c r="Y4724" s="21">
        <f t="shared" si="646"/>
        <v>3</v>
      </c>
      <c r="Z4724" s="21" t="str">
        <f t="shared" si="647"/>
        <v>Saturday</v>
      </c>
      <c r="AA4724" s="21" t="str">
        <f t="shared" si="648"/>
        <v>Tuesday</v>
      </c>
      <c r="AB4724" s="21" t="str">
        <f>VLOOKUP(U4724,'Currency Sheet'!A:C,3,)</f>
        <v>DOLLAR</v>
      </c>
      <c r="AC4724" s="42" t="str">
        <f>VLOOKUP(P4724,'Customer List'!B:D,3,)</f>
        <v>OutStation</v>
      </c>
    </row>
    <row r="4725" spans="1:29" x14ac:dyDescent="0.25">
      <c r="A4725" s="21">
        <v>4723</v>
      </c>
      <c r="B4725" s="21" t="s">
        <v>6350</v>
      </c>
      <c r="C4725" s="30">
        <v>45987</v>
      </c>
      <c r="D4725" s="30">
        <v>45993</v>
      </c>
      <c r="E4725" s="47">
        <v>15</v>
      </c>
      <c r="F4725" s="47">
        <f t="shared" si="629"/>
        <v>1320</v>
      </c>
      <c r="G4725" s="48">
        <f t="shared" si="630"/>
        <v>1320</v>
      </c>
      <c r="H4725" s="21">
        <v>100511</v>
      </c>
      <c r="I4725" s="21" t="s">
        <v>4758</v>
      </c>
      <c r="J4725" s="21">
        <v>1</v>
      </c>
      <c r="K4725" s="21">
        <v>1</v>
      </c>
      <c r="L4725" s="21">
        <f t="shared" si="642"/>
        <v>0</v>
      </c>
      <c r="M4725" s="21" t="s">
        <v>6377</v>
      </c>
      <c r="N4725" s="30">
        <v>45995</v>
      </c>
      <c r="O4725" s="48">
        <v>2325</v>
      </c>
      <c r="P4725" s="21" t="s">
        <v>3420</v>
      </c>
      <c r="Q4725" s="21" t="s">
        <v>5960</v>
      </c>
      <c r="R4725" s="21" t="s">
        <v>6378</v>
      </c>
      <c r="S4725" s="3">
        <v>4</v>
      </c>
      <c r="T4725" s="37"/>
      <c r="U4725" s="21" t="s">
        <v>5511</v>
      </c>
      <c r="V4725" s="21" t="str">
        <f>VLOOKUP(P4725,'Customer List'!B:C,2,)</f>
        <v>DELHI</v>
      </c>
      <c r="W4725" s="38"/>
      <c r="X4725" s="30" t="str">
        <f t="shared" si="619"/>
        <v/>
      </c>
      <c r="Y4725" s="21" t="str">
        <f t="shared" si="646"/>
        <v/>
      </c>
      <c r="Z4725" s="21" t="str">
        <f t="shared" si="647"/>
        <v>Thursday</v>
      </c>
      <c r="AA4725" s="21" t="str">
        <f t="shared" si="648"/>
        <v/>
      </c>
      <c r="AB4725" s="21" t="str">
        <f>VLOOKUP(U4725,'Currency Sheet'!A:C,3,)</f>
        <v>DOLLAR</v>
      </c>
      <c r="AC4725" s="42" t="str">
        <f>VLOOKUP(P4725,'Customer List'!B:D,3,)</f>
        <v>Local</v>
      </c>
    </row>
    <row r="4726" spans="1:29" x14ac:dyDescent="0.25">
      <c r="A4726" s="21">
        <v>4724</v>
      </c>
      <c r="B4726" s="21" t="s">
        <v>6350</v>
      </c>
      <c r="C4726" s="30">
        <v>45987</v>
      </c>
      <c r="D4726" s="30">
        <v>45993</v>
      </c>
      <c r="E4726" s="47">
        <v>64.2</v>
      </c>
      <c r="F4726" s="47">
        <f t="shared" si="629"/>
        <v>5649.6</v>
      </c>
      <c r="G4726" s="48">
        <f t="shared" si="630"/>
        <v>11299.2</v>
      </c>
      <c r="H4726" s="21">
        <v>100708</v>
      </c>
      <c r="I4726" s="21" t="s">
        <v>4748</v>
      </c>
      <c r="J4726" s="21">
        <v>2</v>
      </c>
      <c r="K4726" s="21">
        <v>2</v>
      </c>
      <c r="L4726" s="21">
        <f t="shared" si="642"/>
        <v>0</v>
      </c>
      <c r="M4726" s="21" t="s">
        <v>6426</v>
      </c>
      <c r="N4726" s="30">
        <v>45997</v>
      </c>
      <c r="O4726" s="48">
        <v>19902</v>
      </c>
      <c r="P4726" s="21" t="s">
        <v>26</v>
      </c>
      <c r="Q4726" s="21" t="s">
        <v>6433</v>
      </c>
      <c r="R4726" s="21" t="s">
        <v>5913</v>
      </c>
      <c r="S4726" s="3">
        <v>4</v>
      </c>
      <c r="T4726" s="37"/>
      <c r="U4726" s="21" t="s">
        <v>5511</v>
      </c>
      <c r="V4726" s="21" t="str">
        <f>VLOOKUP(P4726,'Customer List'!B:C,2,)</f>
        <v>Chandigarh</v>
      </c>
      <c r="W4726" s="38" t="s">
        <v>6373</v>
      </c>
      <c r="X4726" s="30">
        <v>46000</v>
      </c>
      <c r="Y4726" s="21">
        <f t="shared" si="646"/>
        <v>3</v>
      </c>
      <c r="Z4726" s="21" t="str">
        <f t="shared" si="647"/>
        <v>Saturday</v>
      </c>
      <c r="AA4726" s="21" t="str">
        <f t="shared" si="648"/>
        <v>Tuesday</v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x14ac:dyDescent="0.25">
      <c r="A4727" s="21">
        <v>4725</v>
      </c>
      <c r="B4727" s="21" t="s">
        <v>6350</v>
      </c>
      <c r="C4727" s="30">
        <v>45987</v>
      </c>
      <c r="D4727" s="30">
        <v>45993</v>
      </c>
      <c r="E4727" s="47">
        <v>79.2</v>
      </c>
      <c r="F4727" s="47">
        <f t="shared" si="629"/>
        <v>6969.6</v>
      </c>
      <c r="G4727" s="48">
        <f t="shared" si="630"/>
        <v>6969.6</v>
      </c>
      <c r="H4727" s="21">
        <v>101206</v>
      </c>
      <c r="I4727" s="21" t="s">
        <v>4749</v>
      </c>
      <c r="J4727" s="21">
        <v>1</v>
      </c>
      <c r="K4727" s="21"/>
      <c r="L4727" s="21">
        <f t="shared" si="642"/>
        <v>1</v>
      </c>
      <c r="M4727" s="21"/>
      <c r="N4727" s="30"/>
      <c r="O4727" s="48"/>
      <c r="P4727" s="21" t="s">
        <v>168</v>
      </c>
      <c r="Q4727" s="21"/>
      <c r="R4727" s="21"/>
      <c r="S4727" s="3">
        <v>4</v>
      </c>
      <c r="T4727" s="37"/>
      <c r="U4727" s="21" t="s">
        <v>5511</v>
      </c>
      <c r="V4727" s="21" t="str">
        <f>VLOOKUP(P4727,'Customer List'!B:C,2,)</f>
        <v>Bhopal</v>
      </c>
      <c r="W4727" s="38" t="s">
        <v>6380</v>
      </c>
      <c r="X4727" s="30" t="str">
        <f t="shared" si="619"/>
        <v/>
      </c>
      <c r="Y4727" s="21" t="str">
        <f t="shared" si="646"/>
        <v/>
      </c>
      <c r="Z4727" s="21" t="str">
        <f t="shared" si="647"/>
        <v/>
      </c>
      <c r="AA4727" s="21" t="str">
        <f t="shared" si="648"/>
        <v/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v>4726</v>
      </c>
      <c r="B4728" s="21" t="s">
        <v>6350</v>
      </c>
      <c r="C4728" s="30">
        <v>45987</v>
      </c>
      <c r="D4728" s="30">
        <v>45993</v>
      </c>
      <c r="E4728" s="47">
        <v>123.2</v>
      </c>
      <c r="F4728" s="47">
        <f t="shared" si="629"/>
        <v>10841.6</v>
      </c>
      <c r="G4728" s="48">
        <f t="shared" si="630"/>
        <v>10841.6</v>
      </c>
      <c r="H4728" s="21">
        <v>103039</v>
      </c>
      <c r="I4728" s="21" t="s">
        <v>5164</v>
      </c>
      <c r="J4728" s="21">
        <v>1</v>
      </c>
      <c r="K4728" s="21"/>
      <c r="L4728" s="21">
        <f t="shared" si="642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5511</v>
      </c>
      <c r="V4728" s="21" t="str">
        <f>VLOOKUP(P4728,'Customer List'!B:C,2,)</f>
        <v>Bhopal</v>
      </c>
      <c r="W4728" s="38" t="s">
        <v>6380</v>
      </c>
      <c r="X4728" s="30" t="str">
        <f t="shared" si="619"/>
        <v/>
      </c>
      <c r="Y4728" s="21" t="str">
        <f t="shared" si="646"/>
        <v/>
      </c>
      <c r="Z4728" s="21" t="str">
        <f t="shared" si="647"/>
        <v/>
      </c>
      <c r="AA4728" s="21" t="str">
        <f t="shared" si="648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x14ac:dyDescent="0.25">
      <c r="A4729" s="21">
        <v>4727</v>
      </c>
      <c r="B4729" s="21" t="s">
        <v>6350</v>
      </c>
      <c r="C4729" s="30">
        <v>45987</v>
      </c>
      <c r="D4729" s="30">
        <v>45993</v>
      </c>
      <c r="E4729" s="47">
        <v>165.9</v>
      </c>
      <c r="F4729" s="47">
        <f t="shared" si="629"/>
        <v>14599.2</v>
      </c>
      <c r="G4729" s="48">
        <f t="shared" si="630"/>
        <v>14599.2</v>
      </c>
      <c r="H4729" s="21">
        <v>104729</v>
      </c>
      <c r="I4729" s="21" t="s">
        <v>4752</v>
      </c>
      <c r="J4729" s="21">
        <v>1</v>
      </c>
      <c r="K4729" s="21"/>
      <c r="L4729" s="21">
        <f t="shared" si="642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5511</v>
      </c>
      <c r="V4729" s="21" t="str">
        <f>VLOOKUP(P4729,'Customer List'!B:C,2,)</f>
        <v>Bhopal</v>
      </c>
      <c r="W4729" s="38" t="s">
        <v>6380</v>
      </c>
      <c r="X4729" s="30" t="str">
        <f t="shared" si="619"/>
        <v/>
      </c>
      <c r="Y4729" s="21" t="str">
        <f t="shared" si="646"/>
        <v/>
      </c>
      <c r="Z4729" s="21" t="str">
        <f t="shared" si="647"/>
        <v/>
      </c>
      <c r="AA4729" s="21" t="str">
        <f t="shared" si="648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x14ac:dyDescent="0.25">
      <c r="A4730" s="21">
        <v>4728</v>
      </c>
      <c r="B4730" s="21" t="s">
        <v>6350</v>
      </c>
      <c r="C4730" s="30">
        <v>45987</v>
      </c>
      <c r="D4730" s="30">
        <v>45993</v>
      </c>
      <c r="E4730" s="47">
        <v>175.8</v>
      </c>
      <c r="F4730" s="47">
        <f t="shared" si="629"/>
        <v>15470.400000000001</v>
      </c>
      <c r="G4730" s="48">
        <f t="shared" si="630"/>
        <v>15470.400000000001</v>
      </c>
      <c r="H4730" s="21">
        <v>105606</v>
      </c>
      <c r="I4730" s="21" t="s">
        <v>6332</v>
      </c>
      <c r="J4730" s="21">
        <v>1</v>
      </c>
      <c r="K4730" s="21"/>
      <c r="L4730" s="21">
        <f t="shared" si="642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5511</v>
      </c>
      <c r="V4730" s="21" t="str">
        <f>VLOOKUP(P4730,'Customer List'!B:C,2,)</f>
        <v>Bhopal</v>
      </c>
      <c r="W4730" s="38" t="s">
        <v>6380</v>
      </c>
      <c r="X4730" s="30" t="str">
        <f t="shared" si="619"/>
        <v/>
      </c>
      <c r="Y4730" s="21" t="str">
        <f t="shared" si="646"/>
        <v/>
      </c>
      <c r="Z4730" s="21" t="str">
        <f t="shared" si="647"/>
        <v/>
      </c>
      <c r="AA4730" s="21" t="str">
        <f t="shared" si="648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v>4729</v>
      </c>
      <c r="B4731" s="21" t="s">
        <v>6350</v>
      </c>
      <c r="C4731" s="30">
        <v>45987</v>
      </c>
      <c r="D4731" s="30">
        <v>45993</v>
      </c>
      <c r="E4731" s="47">
        <v>105.6</v>
      </c>
      <c r="F4731" s="47">
        <f t="shared" si="629"/>
        <v>9292.7999999999993</v>
      </c>
      <c r="G4731" s="48">
        <f t="shared" si="630"/>
        <v>9292.7999999999993</v>
      </c>
      <c r="H4731" s="21">
        <v>106315</v>
      </c>
      <c r="I4731" s="21" t="s">
        <v>5837</v>
      </c>
      <c r="J4731" s="21">
        <v>1</v>
      </c>
      <c r="K4731" s="21"/>
      <c r="L4731" s="21">
        <f t="shared" si="642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5511</v>
      </c>
      <c r="V4731" s="21" t="str">
        <f>VLOOKUP(P4731,'Customer List'!B:C,2,)</f>
        <v>Bhopal</v>
      </c>
      <c r="W4731" s="38" t="s">
        <v>6380</v>
      </c>
      <c r="X4731" s="30" t="str">
        <f t="shared" si="619"/>
        <v/>
      </c>
      <c r="Y4731" s="21" t="str">
        <f t="shared" si="646"/>
        <v/>
      </c>
      <c r="Z4731" s="21" t="str">
        <f t="shared" si="647"/>
        <v/>
      </c>
      <c r="AA4731" s="21" t="str">
        <f t="shared" si="648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v>4730</v>
      </c>
      <c r="B4732" s="21" t="s">
        <v>6350</v>
      </c>
      <c r="C4732" s="30">
        <v>45987</v>
      </c>
      <c r="D4732" s="30">
        <v>45993</v>
      </c>
      <c r="E4732" s="47">
        <v>191.1</v>
      </c>
      <c r="F4732" s="47">
        <f t="shared" si="629"/>
        <v>16816.8</v>
      </c>
      <c r="G4732" s="48">
        <f t="shared" si="630"/>
        <v>16816.8</v>
      </c>
      <c r="H4732" s="21">
        <v>107643</v>
      </c>
      <c r="I4732" s="21" t="s">
        <v>4755</v>
      </c>
      <c r="J4732" s="21">
        <v>1</v>
      </c>
      <c r="K4732" s="21"/>
      <c r="L4732" s="21">
        <f t="shared" si="642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5511</v>
      </c>
      <c r="V4732" s="21" t="str">
        <f>VLOOKUP(P4732,'Customer List'!B:C,2,)</f>
        <v>Bhopal</v>
      </c>
      <c r="W4732" s="38" t="s">
        <v>6380</v>
      </c>
      <c r="X4732" s="30" t="str">
        <f t="shared" si="619"/>
        <v/>
      </c>
      <c r="Y4732" s="21" t="str">
        <f t="shared" si="646"/>
        <v/>
      </c>
      <c r="Z4732" s="21" t="str">
        <f t="shared" si="647"/>
        <v/>
      </c>
      <c r="AA4732" s="21" t="str">
        <f t="shared" si="648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v>4731</v>
      </c>
      <c r="B4733" s="21" t="s">
        <v>6350</v>
      </c>
      <c r="C4733" s="30">
        <v>45987</v>
      </c>
      <c r="D4733" s="30">
        <v>45993</v>
      </c>
      <c r="E4733" s="47">
        <v>54</v>
      </c>
      <c r="F4733" s="47">
        <f t="shared" si="629"/>
        <v>4752</v>
      </c>
      <c r="G4733" s="48">
        <f t="shared" si="630"/>
        <v>4752</v>
      </c>
      <c r="H4733" s="21">
        <v>116119</v>
      </c>
      <c r="I4733" s="21" t="s">
        <v>5822</v>
      </c>
      <c r="J4733" s="21">
        <v>1</v>
      </c>
      <c r="K4733" s="21"/>
      <c r="L4733" s="21">
        <f t="shared" si="642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5511</v>
      </c>
      <c r="V4733" s="21" t="str">
        <f>VLOOKUP(P4733,'Customer List'!B:C,2,)</f>
        <v>Bhopal</v>
      </c>
      <c r="W4733" s="38" t="s">
        <v>6380</v>
      </c>
      <c r="X4733" s="30" t="str">
        <f t="shared" si="619"/>
        <v/>
      </c>
      <c r="Y4733" s="21" t="str">
        <f t="shared" si="646"/>
        <v/>
      </c>
      <c r="Z4733" s="21" t="str">
        <f t="shared" si="647"/>
        <v/>
      </c>
      <c r="AA4733" s="21" t="str">
        <f t="shared" si="648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v>4732</v>
      </c>
      <c r="B4734" s="21" t="s">
        <v>6350</v>
      </c>
      <c r="C4734" s="30">
        <v>45987</v>
      </c>
      <c r="D4734" s="30">
        <v>45993</v>
      </c>
      <c r="E4734" s="47">
        <v>123.2</v>
      </c>
      <c r="F4734" s="47">
        <f t="shared" si="629"/>
        <v>10841.6</v>
      </c>
      <c r="G4734" s="48">
        <f t="shared" si="630"/>
        <v>10841.6</v>
      </c>
      <c r="H4734" s="21">
        <v>117329</v>
      </c>
      <c r="I4734" s="21" t="s">
        <v>4759</v>
      </c>
      <c r="J4734" s="21">
        <v>1</v>
      </c>
      <c r="K4734" s="21"/>
      <c r="L4734" s="21">
        <f t="shared" si="642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5511</v>
      </c>
      <c r="V4734" s="21" t="str">
        <f>VLOOKUP(P4734,'Customer List'!B:C,2,)</f>
        <v>Bhopal</v>
      </c>
      <c r="W4734" s="38" t="s">
        <v>6380</v>
      </c>
      <c r="X4734" s="30" t="str">
        <f t="shared" si="619"/>
        <v/>
      </c>
      <c r="Y4734" s="21" t="str">
        <f t="shared" si="646"/>
        <v/>
      </c>
      <c r="Z4734" s="21" t="str">
        <f t="shared" si="647"/>
        <v/>
      </c>
      <c r="AA4734" s="21" t="str">
        <f t="shared" si="648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v>4733</v>
      </c>
      <c r="B4735" s="21" t="s">
        <v>6350</v>
      </c>
      <c r="C4735" s="30">
        <v>45987</v>
      </c>
      <c r="D4735" s="30">
        <v>45993</v>
      </c>
      <c r="E4735" s="47">
        <v>168</v>
      </c>
      <c r="F4735" s="47">
        <f t="shared" si="629"/>
        <v>14784</v>
      </c>
      <c r="G4735" s="48">
        <f t="shared" si="630"/>
        <v>14784</v>
      </c>
      <c r="H4735" s="21">
        <v>122023</v>
      </c>
      <c r="I4735" s="21" t="s">
        <v>5163</v>
      </c>
      <c r="J4735" s="21">
        <v>1</v>
      </c>
      <c r="K4735" s="21"/>
      <c r="L4735" s="21">
        <f t="shared" si="642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5511</v>
      </c>
      <c r="V4735" s="21" t="str">
        <f>VLOOKUP(P4735,'Customer List'!B:C,2,)</f>
        <v>Bhopal</v>
      </c>
      <c r="W4735" s="38" t="s">
        <v>6380</v>
      </c>
      <c r="X4735" s="30" t="str">
        <f t="shared" si="619"/>
        <v/>
      </c>
      <c r="Y4735" s="21" t="str">
        <f t="shared" si="646"/>
        <v/>
      </c>
      <c r="Z4735" s="21" t="str">
        <f t="shared" si="647"/>
        <v/>
      </c>
      <c r="AA4735" s="21" t="str">
        <f t="shared" si="648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v>4734</v>
      </c>
      <c r="B4736" s="21" t="s">
        <v>6350</v>
      </c>
      <c r="C4736" s="30">
        <v>45987</v>
      </c>
      <c r="D4736" s="30">
        <v>45993</v>
      </c>
      <c r="E4736" s="47">
        <v>158.19999999999999</v>
      </c>
      <c r="F4736" s="47">
        <f t="shared" si="629"/>
        <v>13921.599999999999</v>
      </c>
      <c r="G4736" s="48">
        <f t="shared" si="630"/>
        <v>13921.599999999999</v>
      </c>
      <c r="H4736" s="21">
        <v>123133</v>
      </c>
      <c r="I4736" s="21" t="s">
        <v>4761</v>
      </c>
      <c r="J4736" s="21">
        <v>1</v>
      </c>
      <c r="K4736" s="21"/>
      <c r="L4736" s="21">
        <f t="shared" si="642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5511</v>
      </c>
      <c r="V4736" s="21" t="str">
        <f>VLOOKUP(P4736,'Customer List'!B:C,2,)</f>
        <v>Bhopal</v>
      </c>
      <c r="W4736" s="38" t="s">
        <v>6380</v>
      </c>
      <c r="X4736" s="30" t="str">
        <f t="shared" si="619"/>
        <v/>
      </c>
      <c r="Y4736" s="21" t="str">
        <f t="shared" si="646"/>
        <v/>
      </c>
      <c r="Z4736" s="21" t="str">
        <f t="shared" si="647"/>
        <v/>
      </c>
      <c r="AA4736" s="21" t="str">
        <f t="shared" si="648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v>4735</v>
      </c>
      <c r="B4737" s="21" t="s">
        <v>6350</v>
      </c>
      <c r="C4737" s="30">
        <v>45987</v>
      </c>
      <c r="D4737" s="30">
        <v>45993</v>
      </c>
      <c r="E4737" s="47">
        <v>91.8</v>
      </c>
      <c r="F4737" s="47">
        <f t="shared" si="629"/>
        <v>8078.4</v>
      </c>
      <c r="G4737" s="48">
        <f t="shared" si="630"/>
        <v>8078.4</v>
      </c>
      <c r="H4737" s="21">
        <v>125605</v>
      </c>
      <c r="I4737" s="21" t="s">
        <v>6333</v>
      </c>
      <c r="J4737" s="21">
        <v>1</v>
      </c>
      <c r="K4737" s="21">
        <v>1</v>
      </c>
      <c r="L4737" s="21">
        <f t="shared" si="642"/>
        <v>0</v>
      </c>
      <c r="M4737" s="21" t="s">
        <v>6391</v>
      </c>
      <c r="N4737" s="30">
        <v>45994</v>
      </c>
      <c r="O4737" s="48">
        <v>16600.5</v>
      </c>
      <c r="P4737" s="21" t="s">
        <v>620</v>
      </c>
      <c r="Q4737" s="21">
        <v>58158882423</v>
      </c>
      <c r="R4737" s="21" t="s">
        <v>6108</v>
      </c>
      <c r="S4737" s="3">
        <v>4</v>
      </c>
      <c r="T4737" s="37"/>
      <c r="U4737" s="21" t="s">
        <v>5511</v>
      </c>
      <c r="V4737" s="21" t="str">
        <f>VLOOKUP(P4737,'Customer List'!B:C,2,)</f>
        <v>Mumbai</v>
      </c>
      <c r="W4737" s="38"/>
      <c r="X4737" s="30">
        <v>45995</v>
      </c>
      <c r="Y4737" s="21">
        <f t="shared" si="646"/>
        <v>1</v>
      </c>
      <c r="Z4737" s="21" t="str">
        <f t="shared" si="647"/>
        <v>Wednesday</v>
      </c>
      <c r="AA4737" s="21" t="str">
        <f t="shared" si="648"/>
        <v>Thursday</v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v>4736</v>
      </c>
      <c r="B4738" s="21" t="s">
        <v>6350</v>
      </c>
      <c r="C4738" s="30">
        <v>45987</v>
      </c>
      <c r="D4738" s="30">
        <v>45993</v>
      </c>
      <c r="E4738" s="47">
        <v>89.4</v>
      </c>
      <c r="F4738" s="47">
        <f t="shared" si="629"/>
        <v>7867.2000000000007</v>
      </c>
      <c r="G4738" s="48">
        <f t="shared" si="630"/>
        <v>7867.2000000000007</v>
      </c>
      <c r="H4738" s="21">
        <v>126511</v>
      </c>
      <c r="I4738" s="21" t="s">
        <v>6037</v>
      </c>
      <c r="J4738" s="21">
        <v>1</v>
      </c>
      <c r="K4738" s="21"/>
      <c r="L4738" s="21">
        <f t="shared" si="642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5511</v>
      </c>
      <c r="V4738" s="21" t="str">
        <f>VLOOKUP(P4738,'Customer List'!B:C,2,)</f>
        <v>Bhopal</v>
      </c>
      <c r="W4738" s="38" t="s">
        <v>6380</v>
      </c>
      <c r="X4738" s="30" t="str">
        <f t="shared" ref="X4738:X4748" si="649">IF(OR(R4738 = "PRIYANKA MADAM", R4738 = "DEEPAK", R4738 = "PORTER"),N4738,"")</f>
        <v/>
      </c>
      <c r="Y4738" s="21" t="str">
        <f t="shared" si="646"/>
        <v/>
      </c>
      <c r="Z4738" s="21" t="str">
        <f t="shared" si="647"/>
        <v/>
      </c>
      <c r="AA4738" s="21" t="str">
        <f t="shared" si="648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v>4737</v>
      </c>
      <c r="B4739" s="21" t="s">
        <v>6350</v>
      </c>
      <c r="C4739" s="30">
        <v>45987</v>
      </c>
      <c r="D4739" s="30">
        <v>45993</v>
      </c>
      <c r="E4739" s="47">
        <v>150.5</v>
      </c>
      <c r="F4739" s="47">
        <f t="shared" si="629"/>
        <v>13244</v>
      </c>
      <c r="G4739" s="48">
        <f t="shared" si="630"/>
        <v>13244</v>
      </c>
      <c r="H4739" s="21">
        <v>127215</v>
      </c>
      <c r="I4739" s="21" t="s">
        <v>6334</v>
      </c>
      <c r="J4739" s="21">
        <v>1</v>
      </c>
      <c r="K4739" s="21"/>
      <c r="L4739" s="21">
        <f t="shared" si="642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5511</v>
      </c>
      <c r="V4739" s="21" t="str">
        <f>VLOOKUP(P4739,'Customer List'!B:C,2,)</f>
        <v>Bhopal</v>
      </c>
      <c r="W4739" s="38" t="s">
        <v>6380</v>
      </c>
      <c r="X4739" s="30" t="str">
        <f t="shared" si="649"/>
        <v/>
      </c>
      <c r="Y4739" s="21" t="str">
        <f t="shared" si="646"/>
        <v/>
      </c>
      <c r="Z4739" s="21" t="str">
        <f t="shared" si="647"/>
        <v/>
      </c>
      <c r="AA4739" s="21" t="str">
        <f t="shared" si="648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v>4738</v>
      </c>
      <c r="B4740" s="21" t="s">
        <v>6350</v>
      </c>
      <c r="C4740" s="30">
        <v>45987</v>
      </c>
      <c r="D4740" s="30">
        <v>45993</v>
      </c>
      <c r="E4740" s="47">
        <v>146.30000000000001</v>
      </c>
      <c r="F4740" s="47">
        <f t="shared" si="629"/>
        <v>12874.400000000001</v>
      </c>
      <c r="G4740" s="48">
        <f t="shared" si="630"/>
        <v>12874.400000000001</v>
      </c>
      <c r="H4740" s="21">
        <v>128035</v>
      </c>
      <c r="I4740" s="21" t="s">
        <v>5840</v>
      </c>
      <c r="J4740" s="21">
        <v>1</v>
      </c>
      <c r="K4740" s="21"/>
      <c r="L4740" s="21">
        <f t="shared" si="642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5511</v>
      </c>
      <c r="V4740" s="21" t="str">
        <f>VLOOKUP(P4740,'Customer List'!B:C,2,)</f>
        <v>Bhopal</v>
      </c>
      <c r="W4740" s="38" t="s">
        <v>6380</v>
      </c>
      <c r="X4740" s="30" t="str">
        <f t="shared" si="649"/>
        <v/>
      </c>
      <c r="Y4740" s="21" t="str">
        <f t="shared" si="646"/>
        <v/>
      </c>
      <c r="Z4740" s="21" t="str">
        <f t="shared" si="647"/>
        <v/>
      </c>
      <c r="AA4740" s="21" t="str">
        <f t="shared" si="648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v>4739</v>
      </c>
      <c r="B4741" s="21" t="s">
        <v>6350</v>
      </c>
      <c r="C4741" s="30">
        <v>45987</v>
      </c>
      <c r="D4741" s="30">
        <v>45993</v>
      </c>
      <c r="E4741" s="47">
        <v>212.1</v>
      </c>
      <c r="F4741" s="47">
        <f t="shared" si="629"/>
        <v>18664.8</v>
      </c>
      <c r="G4741" s="48">
        <f t="shared" si="630"/>
        <v>18664.8</v>
      </c>
      <c r="H4741" s="21">
        <v>134021</v>
      </c>
      <c r="I4741" s="21" t="s">
        <v>5169</v>
      </c>
      <c r="J4741" s="21">
        <v>1</v>
      </c>
      <c r="K4741" s="21"/>
      <c r="L4741" s="21">
        <f t="shared" si="642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5511</v>
      </c>
      <c r="V4741" s="21" t="str">
        <f>VLOOKUP(P4741,'Customer List'!B:C,2,)</f>
        <v>Bhopal</v>
      </c>
      <c r="W4741" s="38" t="s">
        <v>6380</v>
      </c>
      <c r="X4741" s="30" t="str">
        <f t="shared" si="649"/>
        <v/>
      </c>
      <c r="Y4741" s="21" t="str">
        <f t="shared" si="646"/>
        <v/>
      </c>
      <c r="Z4741" s="21" t="str">
        <f t="shared" si="647"/>
        <v/>
      </c>
      <c r="AA4741" s="21" t="str">
        <f t="shared" si="648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v>4740</v>
      </c>
      <c r="B4742" s="21" t="s">
        <v>6350</v>
      </c>
      <c r="C4742" s="30">
        <v>45987</v>
      </c>
      <c r="D4742" s="30">
        <v>45993</v>
      </c>
      <c r="E4742" s="47">
        <v>165.9</v>
      </c>
      <c r="F4742" s="47">
        <f t="shared" si="629"/>
        <v>14599.2</v>
      </c>
      <c r="G4742" s="48">
        <f t="shared" si="630"/>
        <v>14599.2</v>
      </c>
      <c r="H4742" s="21">
        <v>135219</v>
      </c>
      <c r="I4742" s="21" t="s">
        <v>5173</v>
      </c>
      <c r="J4742" s="21">
        <v>1</v>
      </c>
      <c r="K4742" s="21"/>
      <c r="L4742" s="21">
        <f t="shared" si="642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5511</v>
      </c>
      <c r="V4742" s="21" t="str">
        <f>VLOOKUP(P4742,'Customer List'!B:C,2,)</f>
        <v>Bhopal</v>
      </c>
      <c r="W4742" s="38" t="s">
        <v>6380</v>
      </c>
      <c r="X4742" s="30" t="str">
        <f t="shared" si="649"/>
        <v/>
      </c>
      <c r="Y4742" s="21" t="str">
        <f t="shared" si="646"/>
        <v/>
      </c>
      <c r="Z4742" s="21" t="str">
        <f t="shared" si="647"/>
        <v/>
      </c>
      <c r="AA4742" s="21" t="str">
        <f t="shared" si="648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v>4741</v>
      </c>
      <c r="B4743" s="21" t="s">
        <v>6350</v>
      </c>
      <c r="C4743" s="30">
        <v>45987</v>
      </c>
      <c r="D4743" s="30">
        <v>45993</v>
      </c>
      <c r="E4743" s="47">
        <v>192.5</v>
      </c>
      <c r="F4743" s="47">
        <f t="shared" si="629"/>
        <v>16940</v>
      </c>
      <c r="G4743" s="48">
        <f t="shared" si="630"/>
        <v>16940</v>
      </c>
      <c r="H4743" s="21">
        <v>137017</v>
      </c>
      <c r="I4743" s="21" t="s">
        <v>6335</v>
      </c>
      <c r="J4743" s="21">
        <v>1</v>
      </c>
      <c r="K4743" s="21"/>
      <c r="L4743" s="21">
        <f t="shared" si="642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5511</v>
      </c>
      <c r="V4743" s="21" t="str">
        <f>VLOOKUP(P4743,'Customer List'!B:C,2,)</f>
        <v>Bhopal</v>
      </c>
      <c r="W4743" s="38" t="s">
        <v>6380</v>
      </c>
      <c r="X4743" s="30" t="str">
        <f t="shared" si="649"/>
        <v/>
      </c>
      <c r="Y4743" s="21" t="str">
        <f t="shared" si="646"/>
        <v/>
      </c>
      <c r="Z4743" s="21" t="str">
        <f t="shared" si="647"/>
        <v/>
      </c>
      <c r="AA4743" s="21" t="str">
        <f t="shared" si="648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v>4742</v>
      </c>
      <c r="B4744" s="21" t="s">
        <v>6350</v>
      </c>
      <c r="C4744" s="30">
        <v>45987</v>
      </c>
      <c r="D4744" s="30">
        <v>45993</v>
      </c>
      <c r="E4744" s="47">
        <v>191.1</v>
      </c>
      <c r="F4744" s="47">
        <f t="shared" si="629"/>
        <v>16816.8</v>
      </c>
      <c r="G4744" s="48">
        <f t="shared" si="630"/>
        <v>16816.8</v>
      </c>
      <c r="H4744" s="21">
        <v>138427</v>
      </c>
      <c r="I4744" s="21" t="s">
        <v>5371</v>
      </c>
      <c r="J4744" s="21">
        <v>1</v>
      </c>
      <c r="K4744" s="21"/>
      <c r="L4744" s="21">
        <f t="shared" si="642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5511</v>
      </c>
      <c r="V4744" s="21" t="str">
        <f>VLOOKUP(P4744,'Customer List'!B:C,2,)</f>
        <v>Bhopal</v>
      </c>
      <c r="W4744" s="38" t="s">
        <v>6380</v>
      </c>
      <c r="X4744" s="30" t="str">
        <f t="shared" si="649"/>
        <v/>
      </c>
      <c r="Y4744" s="21" t="str">
        <f t="shared" si="646"/>
        <v/>
      </c>
      <c r="Z4744" s="21" t="str">
        <f t="shared" si="647"/>
        <v/>
      </c>
      <c r="AA4744" s="21" t="str">
        <f t="shared" si="648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v>4743</v>
      </c>
      <c r="B4745" s="21" t="s">
        <v>6350</v>
      </c>
      <c r="C4745" s="30">
        <v>45987</v>
      </c>
      <c r="D4745" s="30">
        <v>45993</v>
      </c>
      <c r="E4745" s="47">
        <v>229.2</v>
      </c>
      <c r="F4745" s="47">
        <f t="shared" si="629"/>
        <v>20169.599999999999</v>
      </c>
      <c r="G4745" s="48">
        <f t="shared" si="630"/>
        <v>20169.599999999999</v>
      </c>
      <c r="H4745" s="21">
        <v>141716</v>
      </c>
      <c r="I4745" s="21" t="s">
        <v>4764</v>
      </c>
      <c r="J4745" s="21">
        <v>1</v>
      </c>
      <c r="K4745" s="21"/>
      <c r="L4745" s="21">
        <f t="shared" si="642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5511</v>
      </c>
      <c r="V4745" s="21" t="str">
        <f>VLOOKUP(P4745,'Customer List'!B:C,2,)</f>
        <v>Bhopal</v>
      </c>
      <c r="W4745" s="38" t="s">
        <v>6380</v>
      </c>
      <c r="X4745" s="30" t="str">
        <f t="shared" si="649"/>
        <v/>
      </c>
      <c r="Y4745" s="21" t="str">
        <f t="shared" si="646"/>
        <v/>
      </c>
      <c r="Z4745" s="21" t="str">
        <f t="shared" si="647"/>
        <v/>
      </c>
      <c r="AA4745" s="21" t="str">
        <f t="shared" si="648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v>4744</v>
      </c>
      <c r="B4746" s="21" t="s">
        <v>6350</v>
      </c>
      <c r="C4746" s="30">
        <v>45987</v>
      </c>
      <c r="D4746" s="30">
        <v>45993</v>
      </c>
      <c r="E4746" s="47">
        <v>204.4</v>
      </c>
      <c r="F4746" s="47">
        <f t="shared" si="629"/>
        <v>17987.2</v>
      </c>
      <c r="G4746" s="48">
        <f t="shared" si="630"/>
        <v>17987.2</v>
      </c>
      <c r="H4746" s="21">
        <v>151227</v>
      </c>
      <c r="I4746" s="21" t="s">
        <v>6135</v>
      </c>
      <c r="J4746" s="21">
        <v>1</v>
      </c>
      <c r="K4746" s="21"/>
      <c r="L4746" s="21">
        <f t="shared" si="642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5511</v>
      </c>
      <c r="V4746" s="21" t="str">
        <f>VLOOKUP(P4746,'Customer List'!B:C,2,)</f>
        <v>Bhopal</v>
      </c>
      <c r="W4746" s="38" t="s">
        <v>6380</v>
      </c>
      <c r="X4746" s="30" t="str">
        <f t="shared" si="649"/>
        <v/>
      </c>
      <c r="Y4746" s="21" t="str">
        <f t="shared" si="646"/>
        <v/>
      </c>
      <c r="Z4746" s="21" t="str">
        <f t="shared" si="647"/>
        <v/>
      </c>
      <c r="AA4746" s="21" t="str">
        <f t="shared" si="648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v>4745</v>
      </c>
      <c r="B4747" s="21" t="s">
        <v>6350</v>
      </c>
      <c r="C4747" s="30">
        <v>45987</v>
      </c>
      <c r="D4747" s="30">
        <v>45993</v>
      </c>
      <c r="E4747" s="47">
        <v>178.5</v>
      </c>
      <c r="F4747" s="47">
        <f t="shared" si="629"/>
        <v>15708</v>
      </c>
      <c r="G4747" s="48">
        <f t="shared" si="630"/>
        <v>15708</v>
      </c>
      <c r="H4747" s="21">
        <v>152421</v>
      </c>
      <c r="I4747" s="21" t="s">
        <v>5167</v>
      </c>
      <c r="J4747" s="21">
        <v>1</v>
      </c>
      <c r="K4747" s="21"/>
      <c r="L4747" s="21">
        <f t="shared" si="642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5511</v>
      </c>
      <c r="V4747" s="21" t="str">
        <f>VLOOKUP(P4747,'Customer List'!B:C,2,)</f>
        <v>Bhopal</v>
      </c>
      <c r="W4747" s="38" t="s">
        <v>6380</v>
      </c>
      <c r="X4747" s="30" t="str">
        <f t="shared" si="649"/>
        <v/>
      </c>
      <c r="Y4747" s="21" t="str">
        <f t="shared" si="646"/>
        <v/>
      </c>
      <c r="Z4747" s="21" t="str">
        <f t="shared" si="647"/>
        <v/>
      </c>
      <c r="AA4747" s="21" t="str">
        <f t="shared" si="648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v>4746</v>
      </c>
      <c r="B4748" s="21" t="s">
        <v>6350</v>
      </c>
      <c r="C4748" s="30">
        <v>45987</v>
      </c>
      <c r="D4748" s="30">
        <v>45993</v>
      </c>
      <c r="E4748" s="47">
        <v>208.2</v>
      </c>
      <c r="F4748" s="47">
        <f t="shared" si="629"/>
        <v>18321.599999999999</v>
      </c>
      <c r="G4748" s="48">
        <f t="shared" si="630"/>
        <v>18321.599999999999</v>
      </c>
      <c r="H4748" s="21">
        <v>156908</v>
      </c>
      <c r="I4748" s="21" t="s">
        <v>6336</v>
      </c>
      <c r="J4748" s="21">
        <v>1</v>
      </c>
      <c r="K4748" s="21"/>
      <c r="L4748" s="21">
        <f t="shared" si="642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5511</v>
      </c>
      <c r="V4748" s="21" t="str">
        <f>VLOOKUP(P4748,'Customer List'!B:C,2,)</f>
        <v>Bhopal</v>
      </c>
      <c r="W4748" s="38" t="s">
        <v>6380</v>
      </c>
      <c r="X4748" s="30" t="str">
        <f t="shared" si="649"/>
        <v/>
      </c>
      <c r="Y4748" s="21" t="str">
        <f t="shared" si="646"/>
        <v/>
      </c>
      <c r="Z4748" s="21" t="str">
        <f t="shared" si="647"/>
        <v/>
      </c>
      <c r="AA4748" s="21" t="str">
        <f t="shared" si="648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x14ac:dyDescent="0.25">
      <c r="A4749" s="21">
        <v>4747</v>
      </c>
      <c r="B4749" s="21" t="s">
        <v>6350</v>
      </c>
      <c r="C4749" s="30">
        <v>45987</v>
      </c>
      <c r="D4749" s="30">
        <v>45993</v>
      </c>
      <c r="E4749" s="47">
        <v>30</v>
      </c>
      <c r="F4749" s="47">
        <f t="shared" si="629"/>
        <v>2640</v>
      </c>
      <c r="G4749" s="48">
        <f t="shared" si="630"/>
        <v>2640</v>
      </c>
      <c r="H4749" s="21">
        <v>300406</v>
      </c>
      <c r="I4749" s="21" t="s">
        <v>4768</v>
      </c>
      <c r="J4749" s="21">
        <v>1</v>
      </c>
      <c r="K4749" s="21">
        <v>1</v>
      </c>
      <c r="L4749" s="21">
        <f t="shared" si="642"/>
        <v>0</v>
      </c>
      <c r="M4749" s="21" t="s">
        <v>6381</v>
      </c>
      <c r="N4749" s="30">
        <v>45994</v>
      </c>
      <c r="O4749" s="48">
        <v>7750</v>
      </c>
      <c r="P4749" s="21" t="s">
        <v>6351</v>
      </c>
      <c r="Q4749" s="21">
        <v>58158882725</v>
      </c>
      <c r="R4749" s="21" t="s">
        <v>6108</v>
      </c>
      <c r="S4749" s="3">
        <v>4</v>
      </c>
      <c r="T4749" s="37"/>
      <c r="U4749" s="21" t="s">
        <v>5511</v>
      </c>
      <c r="V4749" s="21" t="str">
        <f>VLOOKUP(P4749,'Customer List'!B:C,2,)</f>
        <v>Kolkata</v>
      </c>
      <c r="W4749" s="38"/>
      <c r="X4749" s="30">
        <v>45995</v>
      </c>
      <c r="Y4749" s="21">
        <f t="shared" si="646"/>
        <v>1</v>
      </c>
      <c r="Z4749" s="21" t="str">
        <f t="shared" si="647"/>
        <v>Wednesday</v>
      </c>
      <c r="AA4749" s="21" t="str">
        <f>IF(X4749="", "", TEXT(X4749, "dddd"))</f>
        <v>Thursday</v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x14ac:dyDescent="0.25">
      <c r="A4750" s="21">
        <v>4748</v>
      </c>
      <c r="B4750" s="21" t="s">
        <v>6350</v>
      </c>
      <c r="C4750" s="30">
        <v>45987</v>
      </c>
      <c r="D4750" s="30">
        <v>45993</v>
      </c>
      <c r="E4750" s="47">
        <v>292.60000000000002</v>
      </c>
      <c r="F4750" s="47">
        <f t="shared" si="629"/>
        <v>25748.800000000003</v>
      </c>
      <c r="G4750" s="48">
        <f t="shared" si="630"/>
        <v>25748.800000000003</v>
      </c>
      <c r="H4750" s="21">
        <v>300554</v>
      </c>
      <c r="I4750" s="21" t="s">
        <v>4779</v>
      </c>
      <c r="J4750" s="21">
        <v>1</v>
      </c>
      <c r="K4750" s="21"/>
      <c r="L4750" s="21">
        <f t="shared" si="642"/>
        <v>1</v>
      </c>
      <c r="M4750" s="21"/>
      <c r="N4750" s="30"/>
      <c r="O4750" s="48"/>
      <c r="P4750" s="21" t="s">
        <v>180</v>
      </c>
      <c r="Q4750" s="21"/>
      <c r="R4750" s="21"/>
      <c r="S4750" s="3">
        <v>4</v>
      </c>
      <c r="T4750" s="37"/>
      <c r="U4750" s="21" t="s">
        <v>5511</v>
      </c>
      <c r="V4750" s="21" t="str">
        <f>VLOOKUP(P4750,'Customer List'!B:C,2,)</f>
        <v>Faridabad</v>
      </c>
      <c r="W4750" s="38" t="s">
        <v>637</v>
      </c>
      <c r="X4750" s="30" t="str">
        <f t="shared" ref="X4750" si="650">IF(OR(R4750 = "PRIYANKA MADAM", R4750 = "DEEPAK", R4750 = "PORTER"),N4750,"")</f>
        <v/>
      </c>
      <c r="Y4750" s="21" t="str">
        <f t="shared" si="646"/>
        <v/>
      </c>
      <c r="Z4750" s="21" t="str">
        <f t="shared" si="647"/>
        <v/>
      </c>
      <c r="AA4750" s="21" t="str">
        <f t="shared" si="648"/>
        <v/>
      </c>
      <c r="AB4750" s="21" t="str">
        <f>VLOOKUP(U4750,'Currency Sheet'!A:C,3,)</f>
        <v>DOLLAR</v>
      </c>
      <c r="AC4750" s="42" t="str">
        <f>VLOOKUP(P4750,'Customer List'!B:D,3,)</f>
        <v>Local</v>
      </c>
    </row>
    <row r="4751" spans="1:29" x14ac:dyDescent="0.25">
      <c r="A4751" s="21">
        <v>4749</v>
      </c>
      <c r="B4751" s="21" t="s">
        <v>6350</v>
      </c>
      <c r="C4751" s="30">
        <v>45987</v>
      </c>
      <c r="D4751" s="30">
        <v>45993</v>
      </c>
      <c r="E4751" s="47">
        <v>144.19999999999999</v>
      </c>
      <c r="F4751" s="47">
        <f t="shared" si="629"/>
        <v>12689.599999999999</v>
      </c>
      <c r="G4751" s="48">
        <f t="shared" si="630"/>
        <v>12689.599999999999</v>
      </c>
      <c r="H4751" s="21">
        <v>301043</v>
      </c>
      <c r="I4751" s="21" t="s">
        <v>4769</v>
      </c>
      <c r="J4751" s="21">
        <v>1</v>
      </c>
      <c r="K4751" s="21">
        <v>1</v>
      </c>
      <c r="L4751" s="21">
        <f t="shared" si="642"/>
        <v>0</v>
      </c>
      <c r="M4751" s="21" t="s">
        <v>6381</v>
      </c>
      <c r="N4751" s="30">
        <v>45994</v>
      </c>
      <c r="O4751" s="48">
        <v>31930</v>
      </c>
      <c r="P4751" s="21" t="s">
        <v>6351</v>
      </c>
      <c r="Q4751" s="21">
        <v>58158882725</v>
      </c>
      <c r="R4751" s="21" t="s">
        <v>6108</v>
      </c>
      <c r="S4751" s="3">
        <v>4</v>
      </c>
      <c r="T4751" s="37"/>
      <c r="U4751" s="21" t="s">
        <v>5511</v>
      </c>
      <c r="V4751" s="21" t="str">
        <f>VLOOKUP(P4751,'Customer List'!B:C,2,)</f>
        <v>Kolkata</v>
      </c>
      <c r="W4751" s="38"/>
      <c r="X4751" s="30">
        <v>45995</v>
      </c>
      <c r="Y4751" s="21">
        <f t="shared" si="646"/>
        <v>1</v>
      </c>
      <c r="Z4751" s="21" t="str">
        <f t="shared" si="647"/>
        <v>Wednesday</v>
      </c>
      <c r="AA4751" s="21" t="str">
        <f t="shared" si="648"/>
        <v>Thursday</v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x14ac:dyDescent="0.25">
      <c r="A4752" s="21">
        <v>4750</v>
      </c>
      <c r="B4752" s="21" t="s">
        <v>6350</v>
      </c>
      <c r="C4752" s="30">
        <v>45987</v>
      </c>
      <c r="D4752" s="30">
        <v>45993</v>
      </c>
      <c r="E4752" s="47">
        <v>26.4</v>
      </c>
      <c r="F4752" s="47">
        <f t="shared" si="629"/>
        <v>2323.1999999999998</v>
      </c>
      <c r="G4752" s="48">
        <f t="shared" si="630"/>
        <v>2323.1999999999998</v>
      </c>
      <c r="H4752" s="21">
        <v>302609</v>
      </c>
      <c r="I4752" s="21" t="s">
        <v>5377</v>
      </c>
      <c r="J4752" s="21">
        <v>1</v>
      </c>
      <c r="K4752" s="21">
        <v>1</v>
      </c>
      <c r="L4752" s="21">
        <f t="shared" si="642"/>
        <v>0</v>
      </c>
      <c r="M4752" s="21" t="s">
        <v>6381</v>
      </c>
      <c r="N4752" s="30">
        <v>45994</v>
      </c>
      <c r="O4752" s="48">
        <v>6820</v>
      </c>
      <c r="P4752" s="21" t="s">
        <v>6351</v>
      </c>
      <c r="Q4752" s="21">
        <v>58158882725</v>
      </c>
      <c r="R4752" s="21" t="s">
        <v>6108</v>
      </c>
      <c r="S4752" s="3">
        <v>4</v>
      </c>
      <c r="T4752" s="37"/>
      <c r="U4752" s="21" t="s">
        <v>5511</v>
      </c>
      <c r="V4752" s="21" t="str">
        <f>VLOOKUP(P4752,'Customer List'!B:C,2,)</f>
        <v>Kolkata</v>
      </c>
      <c r="W4752" s="38"/>
      <c r="X4752" s="30">
        <v>45995</v>
      </c>
      <c r="Y4752" s="21">
        <f t="shared" si="646"/>
        <v>1</v>
      </c>
      <c r="Z4752" s="21" t="str">
        <f t="shared" si="647"/>
        <v>Wednesday</v>
      </c>
      <c r="AA4752" s="21" t="str">
        <f t="shared" si="648"/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v>4751</v>
      </c>
      <c r="B4753" s="21" t="s">
        <v>6350</v>
      </c>
      <c r="C4753" s="30">
        <v>45987</v>
      </c>
      <c r="D4753" s="30">
        <v>45993</v>
      </c>
      <c r="E4753" s="47">
        <v>67.8</v>
      </c>
      <c r="F4753" s="47">
        <f t="shared" si="629"/>
        <v>5966.4</v>
      </c>
      <c r="G4753" s="48">
        <f t="shared" si="630"/>
        <v>5966.4</v>
      </c>
      <c r="H4753" s="21">
        <v>303115</v>
      </c>
      <c r="I4753" s="21" t="s">
        <v>5378</v>
      </c>
      <c r="J4753" s="21">
        <v>1</v>
      </c>
      <c r="K4753" s="21">
        <v>1</v>
      </c>
      <c r="L4753" s="21">
        <f t="shared" si="642"/>
        <v>0</v>
      </c>
      <c r="M4753" s="21" t="s">
        <v>6391</v>
      </c>
      <c r="N4753" s="30">
        <v>45994</v>
      </c>
      <c r="O4753" s="48">
        <v>12260.5</v>
      </c>
      <c r="P4753" s="21" t="s">
        <v>620</v>
      </c>
      <c r="Q4753" s="21">
        <v>58158882423</v>
      </c>
      <c r="R4753" s="21" t="s">
        <v>6108</v>
      </c>
      <c r="S4753" s="3">
        <v>4</v>
      </c>
      <c r="T4753" s="37"/>
      <c r="U4753" s="21" t="s">
        <v>5511</v>
      </c>
      <c r="V4753" s="21" t="str">
        <f>VLOOKUP(P4753,'Customer List'!B:C,2,)</f>
        <v>Mumbai</v>
      </c>
      <c r="W4753" s="38"/>
      <c r="X4753" s="30">
        <v>45995</v>
      </c>
      <c r="Y4753" s="21">
        <f t="shared" si="646"/>
        <v>1</v>
      </c>
      <c r="Z4753" s="21" t="str">
        <f t="shared" si="647"/>
        <v>Wednesday</v>
      </c>
      <c r="AA4753" s="21" t="str">
        <f t="shared" si="648"/>
        <v>Thursday</v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x14ac:dyDescent="0.25">
      <c r="A4754" s="21">
        <v>4752</v>
      </c>
      <c r="B4754" s="21" t="s">
        <v>6350</v>
      </c>
      <c r="C4754" s="30">
        <v>45987</v>
      </c>
      <c r="D4754" s="30">
        <v>45993</v>
      </c>
      <c r="E4754" s="47">
        <v>148.19999999999999</v>
      </c>
      <c r="F4754" s="47">
        <f t="shared" si="629"/>
        <v>13041.599999999999</v>
      </c>
      <c r="G4754" s="48">
        <f t="shared" si="630"/>
        <v>13041.599999999999</v>
      </c>
      <c r="H4754" s="21">
        <v>304056</v>
      </c>
      <c r="I4754" s="21" t="s">
        <v>4796</v>
      </c>
      <c r="J4754" s="21">
        <v>1</v>
      </c>
      <c r="K4754" s="21">
        <v>1</v>
      </c>
      <c r="L4754" s="21">
        <f t="shared" si="642"/>
        <v>0</v>
      </c>
      <c r="M4754" s="21" t="s">
        <v>6384</v>
      </c>
      <c r="N4754" s="30">
        <v>45994</v>
      </c>
      <c r="O4754" s="48">
        <v>26799.5</v>
      </c>
      <c r="P4754" s="21" t="s">
        <v>2048</v>
      </c>
      <c r="Q4754" s="21">
        <v>58158881815</v>
      </c>
      <c r="R4754" s="21" t="s">
        <v>6108</v>
      </c>
      <c r="S4754" s="3">
        <v>4</v>
      </c>
      <c r="T4754" s="37"/>
      <c r="U4754" s="21" t="s">
        <v>5511</v>
      </c>
      <c r="V4754" s="21" t="str">
        <f>VLOOKUP(P4754,'Customer List'!B:C,2,)</f>
        <v>Hyderabad</v>
      </c>
      <c r="W4754" s="38"/>
      <c r="X4754" s="30">
        <v>45996</v>
      </c>
      <c r="Y4754" s="21">
        <f t="shared" si="646"/>
        <v>2</v>
      </c>
      <c r="Z4754" s="21" t="str">
        <f t="shared" si="647"/>
        <v>Wednesday</v>
      </c>
      <c r="AA4754" s="21" t="str">
        <f t="shared" si="648"/>
        <v>Friday</v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x14ac:dyDescent="0.25">
      <c r="A4755" s="21">
        <v>4753</v>
      </c>
      <c r="B4755" s="21" t="s">
        <v>6350</v>
      </c>
      <c r="C4755" s="30">
        <v>45987</v>
      </c>
      <c r="D4755" s="30">
        <v>45993</v>
      </c>
      <c r="E4755" s="47">
        <v>84.6</v>
      </c>
      <c r="F4755" s="47">
        <f t="shared" si="629"/>
        <v>7444.7999999999993</v>
      </c>
      <c r="G4755" s="48">
        <f t="shared" si="630"/>
        <v>7444.7999999999993</v>
      </c>
      <c r="H4755" s="21">
        <v>304121</v>
      </c>
      <c r="I4755" s="21" t="s">
        <v>4775</v>
      </c>
      <c r="J4755" s="21">
        <v>1</v>
      </c>
      <c r="K4755" s="21"/>
      <c r="L4755" s="21">
        <f t="shared" si="642"/>
        <v>1</v>
      </c>
      <c r="M4755" s="21"/>
      <c r="N4755" s="30"/>
      <c r="O4755" s="48"/>
      <c r="P4755" s="21" t="s">
        <v>168</v>
      </c>
      <c r="Q4755" s="21"/>
      <c r="R4755" s="21"/>
      <c r="S4755" s="3">
        <v>4</v>
      </c>
      <c r="T4755" s="37"/>
      <c r="U4755" s="21" t="s">
        <v>5511</v>
      </c>
      <c r="V4755" s="21" t="str">
        <f>VLOOKUP(P4755,'Customer List'!B:C,2,)</f>
        <v>Bhopal</v>
      </c>
      <c r="W4755" s="38" t="s">
        <v>6380</v>
      </c>
      <c r="X4755" s="30" t="str">
        <f t="shared" ref="X4755:X4756" si="651">IF(OR(R4755 = "PRIYANKA MADAM", R4755 = "DEEPAK", R4755 = "PORTER"),N4755,"")</f>
        <v/>
      </c>
      <c r="Y4755" s="21" t="str">
        <f t="shared" si="646"/>
        <v/>
      </c>
      <c r="Z4755" s="21" t="str">
        <f t="shared" si="647"/>
        <v/>
      </c>
      <c r="AA4755" s="21" t="str">
        <f t="shared" si="648"/>
        <v/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v>4754</v>
      </c>
      <c r="B4756" s="21" t="s">
        <v>6350</v>
      </c>
      <c r="C4756" s="30">
        <v>45987</v>
      </c>
      <c r="D4756" s="30">
        <v>45993</v>
      </c>
      <c r="E4756" s="47">
        <v>140.69999999999999</v>
      </c>
      <c r="F4756" s="47">
        <f t="shared" si="629"/>
        <v>12381.599999999999</v>
      </c>
      <c r="G4756" s="48">
        <f t="shared" si="630"/>
        <v>12381.599999999999</v>
      </c>
      <c r="H4756" s="21">
        <v>304237</v>
      </c>
      <c r="I4756" s="21" t="s">
        <v>5380</v>
      </c>
      <c r="J4756" s="21">
        <v>1</v>
      </c>
      <c r="K4756" s="21"/>
      <c r="L4756" s="21">
        <f t="shared" si="642"/>
        <v>1</v>
      </c>
      <c r="M4756" s="21"/>
      <c r="N4756" s="30"/>
      <c r="O4756" s="48"/>
      <c r="P4756" s="21" t="s">
        <v>168</v>
      </c>
      <c r="Q4756" s="21"/>
      <c r="R4756" s="21"/>
      <c r="S4756" s="3">
        <v>4</v>
      </c>
      <c r="T4756" s="37"/>
      <c r="U4756" s="21" t="s">
        <v>5511</v>
      </c>
      <c r="V4756" s="21" t="str">
        <f>VLOOKUP(P4756,'Customer List'!B:C,2,)</f>
        <v>Bhopal</v>
      </c>
      <c r="W4756" s="38" t="s">
        <v>6380</v>
      </c>
      <c r="X4756" s="30" t="str">
        <f t="shared" si="651"/>
        <v/>
      </c>
      <c r="Y4756" s="21" t="str">
        <f t="shared" si="646"/>
        <v/>
      </c>
      <c r="Z4756" s="21" t="str">
        <f t="shared" si="647"/>
        <v/>
      </c>
      <c r="AA4756" s="21" t="str">
        <f t="shared" si="648"/>
        <v/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v>4755</v>
      </c>
      <c r="B4757" s="21" t="s">
        <v>6350</v>
      </c>
      <c r="C4757" s="30">
        <v>45987</v>
      </c>
      <c r="D4757" s="30">
        <v>45993</v>
      </c>
      <c r="E4757" s="47">
        <v>182.4</v>
      </c>
      <c r="F4757" s="47">
        <f t="shared" si="629"/>
        <v>16051.2</v>
      </c>
      <c r="G4757" s="48">
        <f t="shared" si="630"/>
        <v>16051.2</v>
      </c>
      <c r="H4757" s="21">
        <v>308504</v>
      </c>
      <c r="I4757" s="21" t="s">
        <v>6337</v>
      </c>
      <c r="J4757" s="21">
        <v>1</v>
      </c>
      <c r="K4757" s="21">
        <v>1</v>
      </c>
      <c r="L4757" s="21">
        <f t="shared" si="642"/>
        <v>0</v>
      </c>
      <c r="M4757" s="21" t="s">
        <v>6381</v>
      </c>
      <c r="N4757" s="30">
        <v>45994</v>
      </c>
      <c r="O4757" s="48">
        <v>47120</v>
      </c>
      <c r="P4757" s="21" t="s">
        <v>6351</v>
      </c>
      <c r="Q4757" s="21">
        <v>58158882725</v>
      </c>
      <c r="R4757" s="21" t="s">
        <v>6108</v>
      </c>
      <c r="S4757" s="3">
        <v>4</v>
      </c>
      <c r="T4757" s="37"/>
      <c r="U4757" s="21" t="s">
        <v>5511</v>
      </c>
      <c r="V4757" s="21" t="str">
        <f>VLOOKUP(P4757,'Customer List'!B:C,2,)</f>
        <v>Kolkata</v>
      </c>
      <c r="W4757" s="38"/>
      <c r="X4757" s="30">
        <v>45995</v>
      </c>
      <c r="Y4757" s="21">
        <f t="shared" si="646"/>
        <v>1</v>
      </c>
      <c r="Z4757" s="21" t="str">
        <f t="shared" si="647"/>
        <v>Wednesday</v>
      </c>
      <c r="AA4757" s="21" t="str">
        <f>IF(X4757="", "", TEXT(X4757, "dddd"))</f>
        <v>Thursday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v>4756</v>
      </c>
      <c r="B4758" s="21" t="s">
        <v>6350</v>
      </c>
      <c r="C4758" s="30">
        <v>45987</v>
      </c>
      <c r="D4758" s="30">
        <v>45993</v>
      </c>
      <c r="E4758" s="47">
        <v>105.6</v>
      </c>
      <c r="F4758" s="47">
        <f t="shared" si="629"/>
        <v>9292.7999999999993</v>
      </c>
      <c r="G4758" s="48">
        <f t="shared" si="630"/>
        <v>9292.7999999999993</v>
      </c>
      <c r="H4758" s="21">
        <v>310925</v>
      </c>
      <c r="I4758" s="21" t="s">
        <v>4778</v>
      </c>
      <c r="J4758" s="21">
        <v>1</v>
      </c>
      <c r="K4758" s="21"/>
      <c r="L4758" s="21">
        <f t="shared" si="642"/>
        <v>1</v>
      </c>
      <c r="M4758" s="21"/>
      <c r="N4758" s="30"/>
      <c r="O4758" s="48"/>
      <c r="P4758" s="21" t="s">
        <v>168</v>
      </c>
      <c r="Q4758" s="21"/>
      <c r="R4758" s="21"/>
      <c r="S4758" s="3">
        <v>4</v>
      </c>
      <c r="T4758" s="37"/>
      <c r="U4758" s="21" t="s">
        <v>5511</v>
      </c>
      <c r="V4758" s="21" t="str">
        <f>VLOOKUP(P4758,'Customer List'!B:C,2,)</f>
        <v>Bhopal</v>
      </c>
      <c r="W4758" s="38" t="s">
        <v>6380</v>
      </c>
      <c r="X4758" s="30" t="str">
        <f t="shared" ref="X4758" si="652">IF(OR(R4758 = "PRIYANKA MADAM", R4758 = "DEEPAK", R4758 = "PORTER"),N4758,"")</f>
        <v/>
      </c>
      <c r="Y4758" s="21" t="str">
        <f t="shared" si="646"/>
        <v/>
      </c>
      <c r="Z4758" s="21" t="str">
        <f t="shared" si="647"/>
        <v/>
      </c>
      <c r="AA4758" s="21" t="str">
        <f t="shared" si="648"/>
        <v/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v>4757</v>
      </c>
      <c r="B4759" s="21" t="s">
        <v>6350</v>
      </c>
      <c r="C4759" s="30">
        <v>45987</v>
      </c>
      <c r="D4759" s="30">
        <v>45993</v>
      </c>
      <c r="E4759" s="47">
        <v>142.80000000000001</v>
      </c>
      <c r="F4759" s="47">
        <f t="shared" si="629"/>
        <v>12566.400000000001</v>
      </c>
      <c r="G4759" s="48">
        <f t="shared" si="630"/>
        <v>12566.400000000001</v>
      </c>
      <c r="H4759" s="21">
        <v>311431</v>
      </c>
      <c r="I4759" s="21" t="s">
        <v>6338</v>
      </c>
      <c r="J4759" s="21">
        <v>1</v>
      </c>
      <c r="K4759" s="21">
        <v>1</v>
      </c>
      <c r="L4759" s="21">
        <f t="shared" si="642"/>
        <v>0</v>
      </c>
      <c r="M4759" s="21" t="s">
        <v>6391</v>
      </c>
      <c r="N4759" s="30">
        <v>45994</v>
      </c>
      <c r="O4759" s="48">
        <v>22134</v>
      </c>
      <c r="P4759" s="21" t="s">
        <v>620</v>
      </c>
      <c r="Q4759" s="21">
        <v>58158882423</v>
      </c>
      <c r="R4759" s="21" t="s">
        <v>6108</v>
      </c>
      <c r="S4759" s="3">
        <v>4</v>
      </c>
      <c r="T4759" s="37"/>
      <c r="U4759" s="21" t="s">
        <v>5511</v>
      </c>
      <c r="V4759" s="21" t="str">
        <f>VLOOKUP(P4759,'Customer List'!B:C,2,)</f>
        <v>Mumbai</v>
      </c>
      <c r="W4759" s="38"/>
      <c r="X4759" s="30">
        <v>45995</v>
      </c>
      <c r="Y4759" s="21">
        <f t="shared" si="646"/>
        <v>1</v>
      </c>
      <c r="Z4759" s="21" t="str">
        <f t="shared" si="647"/>
        <v>Wednesday</v>
      </c>
      <c r="AA4759" s="21" t="str">
        <f t="shared" si="648"/>
        <v>Thursday</v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x14ac:dyDescent="0.25">
      <c r="A4760" s="21">
        <v>4758</v>
      </c>
      <c r="B4760" s="21" t="s">
        <v>6350</v>
      </c>
      <c r="C4760" s="30">
        <v>45987</v>
      </c>
      <c r="D4760" s="30">
        <v>45993</v>
      </c>
      <c r="E4760" s="47">
        <v>121.2</v>
      </c>
      <c r="F4760" s="47">
        <f t="shared" si="629"/>
        <v>10665.6</v>
      </c>
      <c r="G4760" s="48">
        <f t="shared" si="630"/>
        <v>10665.6</v>
      </c>
      <c r="H4760" s="21">
        <v>320007</v>
      </c>
      <c r="I4760" s="21" t="s">
        <v>5537</v>
      </c>
      <c r="J4760" s="21">
        <v>1</v>
      </c>
      <c r="K4760" s="21">
        <v>1</v>
      </c>
      <c r="L4760" s="21">
        <f t="shared" si="642"/>
        <v>0</v>
      </c>
      <c r="M4760" s="21" t="s">
        <v>6381</v>
      </c>
      <c r="N4760" s="30">
        <v>45994</v>
      </c>
      <c r="O4760" s="48">
        <v>31310</v>
      </c>
      <c r="P4760" s="21" t="s">
        <v>6351</v>
      </c>
      <c r="Q4760" s="21">
        <v>58158882725</v>
      </c>
      <c r="R4760" s="21" t="s">
        <v>6108</v>
      </c>
      <c r="S4760" s="3">
        <v>4</v>
      </c>
      <c r="T4760" s="37"/>
      <c r="U4760" s="21" t="s">
        <v>5511</v>
      </c>
      <c r="V4760" s="21" t="str">
        <f>VLOOKUP(P4760,'Customer List'!B:C,2,)</f>
        <v>Kolkata</v>
      </c>
      <c r="W4760" s="38"/>
      <c r="X4760" s="30">
        <v>45995</v>
      </c>
      <c r="Y4760" s="21">
        <f t="shared" si="646"/>
        <v>1</v>
      </c>
      <c r="Z4760" s="21" t="str">
        <f t="shared" si="647"/>
        <v>Wednesday</v>
      </c>
      <c r="AA4760" s="21" t="str">
        <f>IF(X4760="", "", TEXT(X4760, "dddd"))</f>
        <v>Thursday</v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x14ac:dyDescent="0.25">
      <c r="A4761" s="21">
        <v>4759</v>
      </c>
      <c r="B4761" s="21" t="s">
        <v>6350</v>
      </c>
      <c r="C4761" s="30">
        <v>45987</v>
      </c>
      <c r="D4761" s="30">
        <v>45993</v>
      </c>
      <c r="E4761" s="47">
        <v>226.2</v>
      </c>
      <c r="F4761" s="47">
        <f t="shared" si="629"/>
        <v>19905.599999999999</v>
      </c>
      <c r="G4761" s="48">
        <f t="shared" si="630"/>
        <v>19905.599999999999</v>
      </c>
      <c r="H4761" s="21">
        <v>320208</v>
      </c>
      <c r="I4761" s="21" t="s">
        <v>6339</v>
      </c>
      <c r="J4761" s="21">
        <v>1</v>
      </c>
      <c r="K4761" s="21"/>
      <c r="L4761" s="21">
        <f t="shared" si="642"/>
        <v>1</v>
      </c>
      <c r="M4761" s="21"/>
      <c r="N4761" s="30"/>
      <c r="O4761" s="48"/>
      <c r="P4761" s="21" t="s">
        <v>180</v>
      </c>
      <c r="Q4761" s="21"/>
      <c r="R4761" s="21"/>
      <c r="S4761" s="3">
        <v>4</v>
      </c>
      <c r="T4761" s="37"/>
      <c r="U4761" s="21" t="s">
        <v>5511</v>
      </c>
      <c r="V4761" s="21" t="str">
        <f>VLOOKUP(P4761,'Customer List'!B:C,2,)</f>
        <v>Faridabad</v>
      </c>
      <c r="W4761" s="38" t="s">
        <v>637</v>
      </c>
      <c r="X4761" s="30" t="str">
        <f t="shared" ref="X4761" si="653">IF(OR(R4761 = "PRIYANKA MADAM", R4761 = "DEEPAK", R4761 = "PORTER"),N4761,"")</f>
        <v/>
      </c>
      <c r="Y4761" s="21" t="str">
        <f t="shared" si="646"/>
        <v/>
      </c>
      <c r="Z4761" s="21" t="str">
        <f t="shared" si="647"/>
        <v/>
      </c>
      <c r="AA4761" s="21" t="str">
        <f t="shared" si="648"/>
        <v/>
      </c>
      <c r="AB4761" s="21" t="str">
        <f>VLOOKUP(U4761,'Currency Sheet'!A:C,3,)</f>
        <v>DOLLAR</v>
      </c>
      <c r="AC4761" s="42" t="str">
        <f>VLOOKUP(P4761,'Customer List'!B:D,3,)</f>
        <v>Local</v>
      </c>
    </row>
    <row r="4762" spans="1:29" x14ac:dyDescent="0.25">
      <c r="A4762" s="21">
        <v>4760</v>
      </c>
      <c r="B4762" s="21" t="s">
        <v>6350</v>
      </c>
      <c r="C4762" s="30">
        <v>45987</v>
      </c>
      <c r="D4762" s="30">
        <v>45993</v>
      </c>
      <c r="E4762" s="47">
        <v>135.1</v>
      </c>
      <c r="F4762" s="47">
        <f t="shared" si="629"/>
        <v>11888.8</v>
      </c>
      <c r="G4762" s="48">
        <f t="shared" si="630"/>
        <v>11888.8</v>
      </c>
      <c r="H4762" s="21">
        <v>323219</v>
      </c>
      <c r="I4762" s="21" t="s">
        <v>6340</v>
      </c>
      <c r="J4762" s="21">
        <v>1</v>
      </c>
      <c r="K4762" s="21">
        <v>1</v>
      </c>
      <c r="L4762" s="21">
        <f t="shared" si="642"/>
        <v>0</v>
      </c>
      <c r="M4762" s="21" t="s">
        <v>6391</v>
      </c>
      <c r="N4762" s="30">
        <v>45994</v>
      </c>
      <c r="O4762" s="48">
        <v>20940.5</v>
      </c>
      <c r="P4762" s="21" t="s">
        <v>620</v>
      </c>
      <c r="Q4762" s="21">
        <v>58158882423</v>
      </c>
      <c r="R4762" s="21" t="s">
        <v>6108</v>
      </c>
      <c r="S4762" s="3">
        <v>4</v>
      </c>
      <c r="T4762" s="37"/>
      <c r="U4762" s="21" t="s">
        <v>5511</v>
      </c>
      <c r="V4762" s="21" t="str">
        <f>VLOOKUP(P4762,'Customer List'!B:C,2,)</f>
        <v>Mumbai</v>
      </c>
      <c r="W4762" s="38"/>
      <c r="X4762" s="30">
        <v>45995</v>
      </c>
      <c r="Y4762" s="21">
        <f t="shared" si="646"/>
        <v>1</v>
      </c>
      <c r="Z4762" s="21" t="str">
        <f t="shared" si="647"/>
        <v>Wednesday</v>
      </c>
      <c r="AA4762" s="21" t="str">
        <f t="shared" si="648"/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x14ac:dyDescent="0.25">
      <c r="A4763" s="21">
        <v>4761</v>
      </c>
      <c r="B4763" s="21" t="s">
        <v>6350</v>
      </c>
      <c r="C4763" s="30">
        <v>45987</v>
      </c>
      <c r="D4763" s="30">
        <v>45993</v>
      </c>
      <c r="E4763" s="47">
        <v>73.2</v>
      </c>
      <c r="F4763" s="47">
        <f t="shared" si="629"/>
        <v>6441.6</v>
      </c>
      <c r="G4763" s="48">
        <f t="shared" si="630"/>
        <v>6441.6</v>
      </c>
      <c r="H4763" s="21">
        <v>323605</v>
      </c>
      <c r="I4763" s="21" t="s">
        <v>6010</v>
      </c>
      <c r="J4763" s="21">
        <v>1</v>
      </c>
      <c r="K4763" s="21">
        <v>1</v>
      </c>
      <c r="L4763" s="21">
        <f t="shared" si="642"/>
        <v>0</v>
      </c>
      <c r="M4763" s="21" t="s">
        <v>6391</v>
      </c>
      <c r="N4763" s="30">
        <v>45994</v>
      </c>
      <c r="O4763" s="48">
        <v>13237</v>
      </c>
      <c r="P4763" s="21" t="s">
        <v>620</v>
      </c>
      <c r="Q4763" s="21">
        <v>58158882423</v>
      </c>
      <c r="R4763" s="21" t="s">
        <v>6108</v>
      </c>
      <c r="S4763" s="3">
        <v>4</v>
      </c>
      <c r="T4763" s="37"/>
      <c r="U4763" s="21" t="s">
        <v>5511</v>
      </c>
      <c r="V4763" s="21" t="str">
        <f>VLOOKUP(P4763,'Customer List'!B:C,2,)</f>
        <v>Mumbai</v>
      </c>
      <c r="W4763" s="38"/>
      <c r="X4763" s="30">
        <v>45995</v>
      </c>
      <c r="Y4763" s="21">
        <f t="shared" si="646"/>
        <v>1</v>
      </c>
      <c r="Z4763" s="21" t="str">
        <f t="shared" si="647"/>
        <v>Wednesday</v>
      </c>
      <c r="AA4763" s="21" t="str">
        <f t="shared" si="648"/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x14ac:dyDescent="0.25">
      <c r="A4764" s="21">
        <v>4762</v>
      </c>
      <c r="B4764" s="21" t="s">
        <v>6350</v>
      </c>
      <c r="C4764" s="30">
        <v>45987</v>
      </c>
      <c r="D4764" s="30">
        <v>45993</v>
      </c>
      <c r="E4764" s="47">
        <v>80.400000000000006</v>
      </c>
      <c r="F4764" s="47">
        <f t="shared" si="629"/>
        <v>7075.2000000000007</v>
      </c>
      <c r="G4764" s="48">
        <f t="shared" si="630"/>
        <v>7075.2000000000007</v>
      </c>
      <c r="H4764" s="21">
        <v>330105</v>
      </c>
      <c r="I4764" s="21" t="s">
        <v>6341</v>
      </c>
      <c r="J4764" s="21">
        <v>1</v>
      </c>
      <c r="K4764" s="21">
        <v>1</v>
      </c>
      <c r="L4764" s="21">
        <f t="shared" si="642"/>
        <v>0</v>
      </c>
      <c r="M4764" s="21" t="s">
        <v>6370</v>
      </c>
      <c r="N4764" s="30">
        <v>45994</v>
      </c>
      <c r="O4764" s="48">
        <v>0</v>
      </c>
      <c r="P4764" s="21" t="s">
        <v>6352</v>
      </c>
      <c r="Q4764" s="21" t="s">
        <v>5960</v>
      </c>
      <c r="R4764" s="21" t="s">
        <v>847</v>
      </c>
      <c r="S4764" s="3">
        <v>4</v>
      </c>
      <c r="T4764" s="37" t="s">
        <v>6371</v>
      </c>
      <c r="U4764" s="21" t="s">
        <v>5511</v>
      </c>
      <c r="V4764" s="21" t="str">
        <f>VLOOKUP(P4764,'Customer List'!B:C,2,)</f>
        <v>DELHI</v>
      </c>
      <c r="W4764" s="38" t="s">
        <v>2577</v>
      </c>
      <c r="X4764" s="30">
        <f t="shared" ref="X4764" si="654">IF(OR(R4764 = "PRIYANKA MADAM", R4764 = "DEEPAK", R4764 = "PORTER"),N4764,"")</f>
        <v>45994</v>
      </c>
      <c r="Y4764" s="21">
        <f t="shared" si="646"/>
        <v>0</v>
      </c>
      <c r="Z4764" s="21" t="str">
        <f t="shared" si="647"/>
        <v>Wednesday</v>
      </c>
      <c r="AA4764" s="21" t="str">
        <f t="shared" si="648"/>
        <v>Wednesday</v>
      </c>
      <c r="AB4764" s="21" t="str">
        <f>VLOOKUP(U4764,'Currency Sheet'!A:C,3,)</f>
        <v>DOLLAR</v>
      </c>
      <c r="AC4764" s="42" t="str">
        <f>VLOOKUP(P4764,'Customer List'!B:D,3,)</f>
        <v>Local</v>
      </c>
    </row>
    <row r="4765" spans="1:29" x14ac:dyDescent="0.25">
      <c r="A4765" s="21">
        <v>4763</v>
      </c>
      <c r="B4765" s="21" t="s">
        <v>6350</v>
      </c>
      <c r="C4765" s="30">
        <v>45987</v>
      </c>
      <c r="D4765" s="30">
        <v>45993</v>
      </c>
      <c r="E4765" s="47">
        <v>95.4</v>
      </c>
      <c r="F4765" s="47">
        <f t="shared" si="629"/>
        <v>8395.2000000000007</v>
      </c>
      <c r="G4765" s="48">
        <f t="shared" si="630"/>
        <v>8395.2000000000007</v>
      </c>
      <c r="H4765" s="21">
        <v>332025</v>
      </c>
      <c r="I4765" s="21" t="s">
        <v>6342</v>
      </c>
      <c r="J4765" s="21">
        <v>1</v>
      </c>
      <c r="K4765" s="21">
        <v>1</v>
      </c>
      <c r="L4765" s="21">
        <f t="shared" si="642"/>
        <v>0</v>
      </c>
      <c r="M4765" s="21" t="s">
        <v>6391</v>
      </c>
      <c r="N4765" s="30">
        <v>45994</v>
      </c>
      <c r="O4765" s="48">
        <v>17251.5</v>
      </c>
      <c r="P4765" s="21" t="s">
        <v>620</v>
      </c>
      <c r="Q4765" s="21">
        <v>58158882423</v>
      </c>
      <c r="R4765" s="21" t="s">
        <v>6108</v>
      </c>
      <c r="S4765" s="3">
        <v>4</v>
      </c>
      <c r="T4765" s="37"/>
      <c r="U4765" s="21" t="s">
        <v>5511</v>
      </c>
      <c r="V4765" s="21" t="str">
        <f>VLOOKUP(P4765,'Customer List'!B:C,2,)</f>
        <v>Mumbai</v>
      </c>
      <c r="W4765" s="38"/>
      <c r="X4765" s="30">
        <v>45995</v>
      </c>
      <c r="Y4765" s="21">
        <f t="shared" si="646"/>
        <v>1</v>
      </c>
      <c r="Z4765" s="21" t="str">
        <f t="shared" si="647"/>
        <v>Wednesday</v>
      </c>
      <c r="AA4765" s="21" t="str">
        <f t="shared" si="648"/>
        <v>Thursday</v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x14ac:dyDescent="0.25">
      <c r="A4766" s="21">
        <v>4764</v>
      </c>
      <c r="B4766" s="21" t="s">
        <v>6350</v>
      </c>
      <c r="C4766" s="30">
        <v>45987</v>
      </c>
      <c r="D4766" s="30">
        <v>45993</v>
      </c>
      <c r="E4766" s="47">
        <v>92.4</v>
      </c>
      <c r="F4766" s="47">
        <f t="shared" si="629"/>
        <v>8131.2000000000007</v>
      </c>
      <c r="G4766" s="48">
        <f t="shared" si="630"/>
        <v>8131.2000000000007</v>
      </c>
      <c r="H4766" s="21">
        <v>339007</v>
      </c>
      <c r="I4766" s="21" t="s">
        <v>6343</v>
      </c>
      <c r="J4766" s="21">
        <v>1</v>
      </c>
      <c r="K4766" s="21"/>
      <c r="L4766" s="21">
        <f t="shared" si="642"/>
        <v>1</v>
      </c>
      <c r="M4766" s="21"/>
      <c r="N4766" s="30"/>
      <c r="O4766" s="48"/>
      <c r="P4766" s="21" t="s">
        <v>168</v>
      </c>
      <c r="Q4766" s="21"/>
      <c r="R4766" s="21"/>
      <c r="S4766" s="3">
        <v>4</v>
      </c>
      <c r="T4766" s="37"/>
      <c r="U4766" s="21" t="s">
        <v>5511</v>
      </c>
      <c r="V4766" s="21" t="str">
        <f>VLOOKUP(P4766,'Customer List'!B:C,2,)</f>
        <v>Bhopal</v>
      </c>
      <c r="W4766" s="38" t="s">
        <v>6380</v>
      </c>
      <c r="X4766" s="30" t="str">
        <f t="shared" ref="X4766:X4767" si="655">IF(OR(R4766 = "PRIYANKA MADAM", R4766 = "DEEPAK", R4766 = "PORTER"),N4766,"")</f>
        <v/>
      </c>
      <c r="Y4766" s="21" t="str">
        <f t="shared" si="646"/>
        <v/>
      </c>
      <c r="Z4766" s="21" t="str">
        <f t="shared" si="647"/>
        <v/>
      </c>
      <c r="AA4766" s="21" t="str">
        <f t="shared" si="648"/>
        <v/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v>4765</v>
      </c>
      <c r="B4767" s="21" t="s">
        <v>6350</v>
      </c>
      <c r="C4767" s="30">
        <v>45987</v>
      </c>
      <c r="D4767" s="30">
        <v>45993</v>
      </c>
      <c r="E4767" s="47">
        <v>87</v>
      </c>
      <c r="F4767" s="47">
        <f t="shared" si="629"/>
        <v>7656</v>
      </c>
      <c r="G4767" s="48">
        <f t="shared" si="630"/>
        <v>7656</v>
      </c>
      <c r="H4767" s="21">
        <v>340009</v>
      </c>
      <c r="I4767" s="21" t="s">
        <v>5178</v>
      </c>
      <c r="J4767" s="21">
        <v>1</v>
      </c>
      <c r="K4767" s="21"/>
      <c r="L4767" s="21">
        <f t="shared" si="642"/>
        <v>1</v>
      </c>
      <c r="M4767" s="21"/>
      <c r="N4767" s="30"/>
      <c r="O4767" s="48"/>
      <c r="P4767" s="21" t="s">
        <v>168</v>
      </c>
      <c r="Q4767" s="21"/>
      <c r="R4767" s="21"/>
      <c r="S4767" s="3">
        <v>4</v>
      </c>
      <c r="T4767" s="37"/>
      <c r="U4767" s="21" t="s">
        <v>5511</v>
      </c>
      <c r="V4767" s="21" t="str">
        <f>VLOOKUP(P4767,'Customer List'!B:C,2,)</f>
        <v>Bhopal</v>
      </c>
      <c r="W4767" s="38" t="s">
        <v>6380</v>
      </c>
      <c r="X4767" s="30" t="str">
        <f t="shared" si="655"/>
        <v/>
      </c>
      <c r="Y4767" s="21" t="str">
        <f t="shared" si="646"/>
        <v/>
      </c>
      <c r="Z4767" s="21" t="str">
        <f t="shared" si="647"/>
        <v/>
      </c>
      <c r="AA4767" s="21" t="str">
        <f t="shared" si="648"/>
        <v/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x14ac:dyDescent="0.25">
      <c r="A4768" s="21">
        <v>4766</v>
      </c>
      <c r="B4768" s="21" t="s">
        <v>6350</v>
      </c>
      <c r="C4768" s="30">
        <v>45987</v>
      </c>
      <c r="D4768" s="30">
        <v>45993</v>
      </c>
      <c r="E4768" s="47">
        <v>81.599999999999994</v>
      </c>
      <c r="F4768" s="47">
        <f t="shared" si="629"/>
        <v>7180.7999999999993</v>
      </c>
      <c r="G4768" s="48">
        <f t="shared" si="630"/>
        <v>7180.7999999999993</v>
      </c>
      <c r="H4768" s="21">
        <v>344009</v>
      </c>
      <c r="I4768" s="21" t="s">
        <v>6344</v>
      </c>
      <c r="J4768" s="21">
        <v>1</v>
      </c>
      <c r="K4768" s="21">
        <v>1</v>
      </c>
      <c r="L4768" s="21">
        <f t="shared" si="642"/>
        <v>0</v>
      </c>
      <c r="M4768" s="21" t="s">
        <v>6391</v>
      </c>
      <c r="N4768" s="30">
        <v>45994</v>
      </c>
      <c r="O4768" s="48">
        <v>14756</v>
      </c>
      <c r="P4768" s="21" t="s">
        <v>620</v>
      </c>
      <c r="Q4768" s="21">
        <v>58158882423</v>
      </c>
      <c r="R4768" s="21" t="s">
        <v>6108</v>
      </c>
      <c r="S4768" s="3">
        <v>4</v>
      </c>
      <c r="T4768" s="37"/>
      <c r="U4768" s="21" t="s">
        <v>5511</v>
      </c>
      <c r="V4768" s="21" t="str">
        <f>VLOOKUP(P4768,'Customer List'!B:C,2,)</f>
        <v>Mumbai</v>
      </c>
      <c r="W4768" s="38"/>
      <c r="X4768" s="30">
        <v>45995</v>
      </c>
      <c r="Y4768" s="21">
        <f t="shared" si="646"/>
        <v>1</v>
      </c>
      <c r="Z4768" s="21" t="str">
        <f t="shared" si="647"/>
        <v>Wednesday</v>
      </c>
      <c r="AA4768" s="21" t="str">
        <f t="shared" si="648"/>
        <v>Thursday</v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x14ac:dyDescent="0.25">
      <c r="A4769" s="21">
        <v>4767</v>
      </c>
      <c r="B4769" s="21" t="s">
        <v>6350</v>
      </c>
      <c r="C4769" s="30">
        <v>45987</v>
      </c>
      <c r="D4769" s="30">
        <v>45993</v>
      </c>
      <c r="E4769" s="47">
        <v>135.1</v>
      </c>
      <c r="F4769" s="47">
        <f t="shared" si="629"/>
        <v>11888.8</v>
      </c>
      <c r="G4769" s="48">
        <f t="shared" si="630"/>
        <v>11888.8</v>
      </c>
      <c r="H4769" s="21">
        <v>344747</v>
      </c>
      <c r="I4769" s="21" t="s">
        <v>4788</v>
      </c>
      <c r="J4769" s="21">
        <v>1</v>
      </c>
      <c r="K4769" s="21"/>
      <c r="L4769" s="21">
        <f t="shared" si="642"/>
        <v>1</v>
      </c>
      <c r="M4769" s="21"/>
      <c r="N4769" s="30"/>
      <c r="O4769" s="48"/>
      <c r="P4769" s="21" t="s">
        <v>168</v>
      </c>
      <c r="Q4769" s="21"/>
      <c r="R4769" s="21"/>
      <c r="S4769" s="3">
        <v>4</v>
      </c>
      <c r="T4769" s="37"/>
      <c r="U4769" s="21" t="s">
        <v>5511</v>
      </c>
      <c r="V4769" s="21" t="str">
        <f>VLOOKUP(P4769,'Customer List'!B:C,2,)</f>
        <v>Bhopal</v>
      </c>
      <c r="W4769" s="38" t="s">
        <v>6380</v>
      </c>
      <c r="X4769" s="30" t="str">
        <f t="shared" ref="X4769" si="656">IF(OR(R4769 = "PRIYANKA MADAM", R4769 = "DEEPAK", R4769 = "PORTER"),N4769,"")</f>
        <v/>
      </c>
      <c r="Y4769" s="21" t="str">
        <f t="shared" si="646"/>
        <v/>
      </c>
      <c r="Z4769" s="21" t="str">
        <f t="shared" si="647"/>
        <v/>
      </c>
      <c r="AA4769" s="21" t="str">
        <f t="shared" si="648"/>
        <v/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v>4768</v>
      </c>
      <c r="B4770" s="21" t="s">
        <v>6350</v>
      </c>
      <c r="C4770" s="30">
        <v>45987</v>
      </c>
      <c r="D4770" s="30">
        <v>45993</v>
      </c>
      <c r="E4770" s="47">
        <v>296.8</v>
      </c>
      <c r="F4770" s="47">
        <f t="shared" si="629"/>
        <v>26118.400000000001</v>
      </c>
      <c r="G4770" s="48">
        <f t="shared" si="630"/>
        <v>52236.800000000003</v>
      </c>
      <c r="H4770" s="21">
        <v>345030</v>
      </c>
      <c r="I4770" s="21" t="s">
        <v>5072</v>
      </c>
      <c r="J4770" s="21">
        <v>2</v>
      </c>
      <c r="K4770" s="21">
        <v>2</v>
      </c>
      <c r="L4770" s="21">
        <f t="shared" si="642"/>
        <v>0</v>
      </c>
      <c r="M4770" s="21" t="s">
        <v>6382</v>
      </c>
      <c r="N4770" s="30">
        <v>45994</v>
      </c>
      <c r="O4770" s="48">
        <v>72504</v>
      </c>
      <c r="P4770" s="21" t="s">
        <v>242</v>
      </c>
      <c r="Q4770" s="21">
        <v>58158882250</v>
      </c>
      <c r="R4770" s="21" t="s">
        <v>6108</v>
      </c>
      <c r="S4770" s="3">
        <v>4</v>
      </c>
      <c r="T4770" s="37"/>
      <c r="U4770" s="21" t="s">
        <v>5511</v>
      </c>
      <c r="V4770" s="21" t="str">
        <f>VLOOKUP(P4770,'Customer List'!B:C,2,)</f>
        <v>Mumbai</v>
      </c>
      <c r="W4770" s="38"/>
      <c r="X4770" s="30">
        <v>45995</v>
      </c>
      <c r="Y4770" s="21">
        <f t="shared" si="646"/>
        <v>1</v>
      </c>
      <c r="Z4770" s="21" t="str">
        <f t="shared" si="647"/>
        <v>Wednesday</v>
      </c>
      <c r="AA4770" s="21" t="str">
        <f t="shared" si="648"/>
        <v>Thursday</v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x14ac:dyDescent="0.25">
      <c r="A4771" s="21">
        <v>4769</v>
      </c>
      <c r="B4771" s="21" t="s">
        <v>6350</v>
      </c>
      <c r="C4771" s="30">
        <v>45987</v>
      </c>
      <c r="D4771" s="30">
        <v>45993</v>
      </c>
      <c r="E4771" s="47">
        <v>214.8</v>
      </c>
      <c r="F4771" s="47">
        <f t="shared" si="629"/>
        <v>18902.400000000001</v>
      </c>
      <c r="G4771" s="48">
        <f t="shared" si="630"/>
        <v>18902.400000000001</v>
      </c>
      <c r="H4771" s="21">
        <v>348218</v>
      </c>
      <c r="I4771" s="21" t="s">
        <v>4790</v>
      </c>
      <c r="J4771" s="21">
        <v>1</v>
      </c>
      <c r="K4771" s="21">
        <v>1</v>
      </c>
      <c r="L4771" s="21">
        <f t="shared" si="642"/>
        <v>0</v>
      </c>
      <c r="M4771" s="21" t="s">
        <v>6394</v>
      </c>
      <c r="N4771" s="30">
        <v>45994</v>
      </c>
      <c r="O4771" s="48">
        <v>38843</v>
      </c>
      <c r="P4771" s="21" t="s">
        <v>630</v>
      </c>
      <c r="Q4771" s="21">
        <v>58158883425</v>
      </c>
      <c r="R4771" s="21" t="s">
        <v>6108</v>
      </c>
      <c r="S4771" s="3">
        <v>4</v>
      </c>
      <c r="T4771" s="37"/>
      <c r="U4771" s="21" t="s">
        <v>5511</v>
      </c>
      <c r="V4771" s="21" t="str">
        <f>VLOOKUP(P4771,'Customer List'!B:C,2,)</f>
        <v>Telangana</v>
      </c>
      <c r="W4771" s="38"/>
      <c r="X4771" s="30">
        <v>45996</v>
      </c>
      <c r="Y4771" s="21">
        <f t="shared" si="646"/>
        <v>2</v>
      </c>
      <c r="Z4771" s="21" t="str">
        <f t="shared" si="647"/>
        <v>Wednesday</v>
      </c>
      <c r="AA4771" s="21" t="str">
        <f t="shared" si="648"/>
        <v>Friday</v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x14ac:dyDescent="0.25">
      <c r="A4772" s="21">
        <v>4770</v>
      </c>
      <c r="B4772" s="21" t="s">
        <v>6350</v>
      </c>
      <c r="C4772" s="30">
        <v>45987</v>
      </c>
      <c r="D4772" s="30">
        <v>45993</v>
      </c>
      <c r="E4772" s="47">
        <v>208.2</v>
      </c>
      <c r="F4772" s="47">
        <f t="shared" si="629"/>
        <v>18321.599999999999</v>
      </c>
      <c r="G4772" s="48">
        <f t="shared" si="630"/>
        <v>18321.599999999999</v>
      </c>
      <c r="H4772" s="21">
        <v>350116</v>
      </c>
      <c r="I4772" s="21" t="s">
        <v>5541</v>
      </c>
      <c r="J4772" s="21">
        <v>1</v>
      </c>
      <c r="K4772" s="21">
        <v>1</v>
      </c>
      <c r="L4772" s="21">
        <f t="shared" si="642"/>
        <v>0</v>
      </c>
      <c r="M4772" s="21" t="s">
        <v>6376</v>
      </c>
      <c r="N4772" s="30">
        <v>45995</v>
      </c>
      <c r="O4772" s="48">
        <v>32271</v>
      </c>
      <c r="P4772" s="21" t="s">
        <v>213</v>
      </c>
      <c r="Q4772" s="21" t="s">
        <v>1127</v>
      </c>
      <c r="R4772" s="21" t="s">
        <v>1127</v>
      </c>
      <c r="S4772" s="3">
        <v>4</v>
      </c>
      <c r="T4772" s="37" t="s">
        <v>6624</v>
      </c>
      <c r="U4772" s="21" t="s">
        <v>5511</v>
      </c>
      <c r="V4772" s="21" t="str">
        <f>VLOOKUP(P4772,'Customer List'!B:C,2,)</f>
        <v>Delhi</v>
      </c>
      <c r="W4772" s="38" t="s">
        <v>1127</v>
      </c>
      <c r="X4772" s="30">
        <f t="shared" ref="X4772" si="657">IF(OR(R4772 = "PRIYANKA MADAM", R4772 = "DEEPAK", R4772 = "PORTER"),N4772,"")</f>
        <v>45995</v>
      </c>
      <c r="Y4772" s="21">
        <f t="shared" si="646"/>
        <v>0</v>
      </c>
      <c r="Z4772" s="21" t="str">
        <f t="shared" si="647"/>
        <v>Thursday</v>
      </c>
      <c r="AA4772" s="21" t="str">
        <f t="shared" si="648"/>
        <v>Thursday</v>
      </c>
      <c r="AB4772" s="21" t="str">
        <f>VLOOKUP(U4772,'Currency Sheet'!A:C,3,)</f>
        <v>DOLLAR</v>
      </c>
      <c r="AC4772" s="42" t="str">
        <f>VLOOKUP(P4772,'Customer List'!B:D,3,)</f>
        <v>Local</v>
      </c>
    </row>
    <row r="4773" spans="1:29" x14ac:dyDescent="0.25">
      <c r="A4773" s="21">
        <v>4771</v>
      </c>
      <c r="B4773" s="21" t="s">
        <v>6350</v>
      </c>
      <c r="C4773" s="30">
        <v>45987</v>
      </c>
      <c r="D4773" s="30">
        <v>45993</v>
      </c>
      <c r="E4773" s="47">
        <v>82.2</v>
      </c>
      <c r="F4773" s="47">
        <f t="shared" ref="F4773:F4809" si="658">IF(AB4773="DOLLAR",E4773*88,E4773)</f>
        <v>7233.6</v>
      </c>
      <c r="G4773" s="48">
        <f t="shared" ref="G4773:G4809" si="659">F4773*J4773</f>
        <v>7233.6</v>
      </c>
      <c r="H4773" s="21">
        <v>353311</v>
      </c>
      <c r="I4773" s="21" t="s">
        <v>5075</v>
      </c>
      <c r="J4773" s="21">
        <v>1</v>
      </c>
      <c r="K4773" s="21">
        <v>1</v>
      </c>
      <c r="L4773" s="21">
        <f t="shared" si="642"/>
        <v>0</v>
      </c>
      <c r="M4773" s="21" t="s">
        <v>6381</v>
      </c>
      <c r="N4773" s="30">
        <v>45994</v>
      </c>
      <c r="O4773" s="48">
        <v>21235</v>
      </c>
      <c r="P4773" s="21" t="s">
        <v>6351</v>
      </c>
      <c r="Q4773" s="21">
        <v>58158882725</v>
      </c>
      <c r="R4773" s="21" t="s">
        <v>6108</v>
      </c>
      <c r="S4773" s="3">
        <v>4</v>
      </c>
      <c r="T4773" s="37"/>
      <c r="U4773" s="21" t="s">
        <v>5511</v>
      </c>
      <c r="V4773" s="21" t="str">
        <f>VLOOKUP(P4773,'Customer List'!B:C,2,)</f>
        <v>Kolkata</v>
      </c>
      <c r="W4773" s="38"/>
      <c r="X4773" s="30">
        <v>45995</v>
      </c>
      <c r="Y4773" s="21">
        <f t="shared" si="646"/>
        <v>1</v>
      </c>
      <c r="Z4773" s="21" t="str">
        <f t="shared" si="647"/>
        <v>Wednesday</v>
      </c>
      <c r="AA4773" s="21" t="str">
        <f>IF(X4773="", "", TEXT(X4773, "dddd"))</f>
        <v>Thursday</v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x14ac:dyDescent="0.25">
      <c r="A4774" s="21">
        <v>4772</v>
      </c>
      <c r="B4774" s="21" t="s">
        <v>6350</v>
      </c>
      <c r="C4774" s="30">
        <v>45987</v>
      </c>
      <c r="D4774" s="30">
        <v>45993</v>
      </c>
      <c r="E4774" s="47">
        <v>160.80000000000001</v>
      </c>
      <c r="F4774" s="47">
        <f t="shared" si="658"/>
        <v>14150.400000000001</v>
      </c>
      <c r="G4774" s="48">
        <f t="shared" si="659"/>
        <v>14150.400000000001</v>
      </c>
      <c r="H4774" s="21">
        <v>356606</v>
      </c>
      <c r="I4774" s="21" t="s">
        <v>4774</v>
      </c>
      <c r="J4774" s="21">
        <v>1</v>
      </c>
      <c r="K4774" s="21">
        <v>1</v>
      </c>
      <c r="L4774" s="21">
        <f t="shared" si="642"/>
        <v>0</v>
      </c>
      <c r="M4774" s="21" t="s">
        <v>6394</v>
      </c>
      <c r="N4774" s="30">
        <v>45994</v>
      </c>
      <c r="O4774" s="48">
        <v>29078</v>
      </c>
      <c r="P4774" s="21" t="s">
        <v>630</v>
      </c>
      <c r="Q4774" s="21">
        <v>58158883425</v>
      </c>
      <c r="R4774" s="21" t="s">
        <v>6108</v>
      </c>
      <c r="S4774" s="3">
        <v>4</v>
      </c>
      <c r="T4774" s="37"/>
      <c r="U4774" s="21" t="s">
        <v>5511</v>
      </c>
      <c r="V4774" s="21" t="str">
        <f>VLOOKUP(P4774,'Customer List'!B:C,2,)</f>
        <v>Telangana</v>
      </c>
      <c r="W4774" s="38"/>
      <c r="X4774" s="30">
        <v>45996</v>
      </c>
      <c r="Y4774" s="21">
        <f t="shared" si="646"/>
        <v>2</v>
      </c>
      <c r="Z4774" s="21" t="str">
        <f t="shared" si="647"/>
        <v>Wednesday</v>
      </c>
      <c r="AA4774" s="21" t="str">
        <f t="shared" si="648"/>
        <v>Friday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x14ac:dyDescent="0.25">
      <c r="A4775" s="21">
        <v>4773</v>
      </c>
      <c r="B4775" s="21" t="s">
        <v>6350</v>
      </c>
      <c r="C4775" s="30">
        <v>45987</v>
      </c>
      <c r="D4775" s="30">
        <v>45993</v>
      </c>
      <c r="E4775" s="47">
        <v>289.10000000000002</v>
      </c>
      <c r="F4775" s="47">
        <f t="shared" si="658"/>
        <v>25440.800000000003</v>
      </c>
      <c r="G4775" s="48">
        <f t="shared" si="659"/>
        <v>25440.800000000003</v>
      </c>
      <c r="H4775" s="21">
        <v>356920</v>
      </c>
      <c r="I4775" s="21" t="s">
        <v>6172</v>
      </c>
      <c r="J4775" s="21">
        <v>1</v>
      </c>
      <c r="K4775" s="21"/>
      <c r="L4775" s="21">
        <f t="shared" si="642"/>
        <v>1</v>
      </c>
      <c r="M4775" s="21"/>
      <c r="N4775" s="30"/>
      <c r="O4775" s="48"/>
      <c r="P4775" s="21" t="s">
        <v>180</v>
      </c>
      <c r="Q4775" s="21"/>
      <c r="R4775" s="21"/>
      <c r="S4775" s="3">
        <v>4</v>
      </c>
      <c r="T4775" s="37"/>
      <c r="U4775" s="21" t="s">
        <v>5511</v>
      </c>
      <c r="V4775" s="21" t="str">
        <f>VLOOKUP(P4775,'Customer List'!B:C,2,)</f>
        <v>Faridabad</v>
      </c>
      <c r="W4775" s="38" t="s">
        <v>637</v>
      </c>
      <c r="X4775" s="30" t="str">
        <f t="shared" ref="X4775:X4786" si="660">IF(OR(R4775 = "PRIYANKA MADAM", R4775 = "DEEPAK", R4775 = "PORTER"),N4775,"")</f>
        <v/>
      </c>
      <c r="Y4775" s="21" t="str">
        <f t="shared" si="646"/>
        <v/>
      </c>
      <c r="Z4775" s="21" t="str">
        <f t="shared" si="647"/>
        <v/>
      </c>
      <c r="AA4775" s="21" t="str">
        <f t="shared" si="648"/>
        <v/>
      </c>
      <c r="AB4775" s="21" t="str">
        <f>VLOOKUP(U4775,'Currency Sheet'!A:C,3,)</f>
        <v>DOLLAR</v>
      </c>
      <c r="AC4775" s="42" t="str">
        <f>VLOOKUP(P4775,'Customer List'!B:D,3,)</f>
        <v>Local</v>
      </c>
    </row>
    <row r="4776" spans="1:29" x14ac:dyDescent="0.25">
      <c r="A4776" s="21">
        <v>4774</v>
      </c>
      <c r="B4776" s="21" t="s">
        <v>6350</v>
      </c>
      <c r="C4776" s="30">
        <v>45987</v>
      </c>
      <c r="D4776" s="30">
        <v>45993</v>
      </c>
      <c r="E4776" s="47">
        <v>77.400000000000006</v>
      </c>
      <c r="F4776" s="47">
        <f t="shared" si="658"/>
        <v>6811.2000000000007</v>
      </c>
      <c r="G4776" s="48">
        <f t="shared" si="659"/>
        <v>6811.2000000000007</v>
      </c>
      <c r="H4776" s="21">
        <v>364115</v>
      </c>
      <c r="I4776" s="21" t="s">
        <v>6345</v>
      </c>
      <c r="J4776" s="21">
        <v>1</v>
      </c>
      <c r="K4776" s="21"/>
      <c r="L4776" s="21">
        <f t="shared" si="642"/>
        <v>1</v>
      </c>
      <c r="M4776" s="21"/>
      <c r="N4776" s="30"/>
      <c r="O4776" s="48"/>
      <c r="P4776" s="21" t="s">
        <v>168</v>
      </c>
      <c r="Q4776" s="21"/>
      <c r="R4776" s="21"/>
      <c r="S4776" s="3">
        <v>4</v>
      </c>
      <c r="T4776" s="37"/>
      <c r="U4776" s="21" t="s">
        <v>5511</v>
      </c>
      <c r="V4776" s="21" t="str">
        <f>VLOOKUP(P4776,'Customer List'!B:C,2,)</f>
        <v>Bhopal</v>
      </c>
      <c r="W4776" s="38" t="s">
        <v>6380</v>
      </c>
      <c r="X4776" s="30" t="str">
        <f t="shared" si="660"/>
        <v/>
      </c>
      <c r="Y4776" s="21" t="str">
        <f t="shared" si="646"/>
        <v/>
      </c>
      <c r="Z4776" s="21" t="str">
        <f t="shared" si="647"/>
        <v/>
      </c>
      <c r="AA4776" s="21" t="str">
        <f t="shared" si="648"/>
        <v/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x14ac:dyDescent="0.25">
      <c r="A4777" s="21">
        <v>4775</v>
      </c>
      <c r="B4777" s="21" t="s">
        <v>6350</v>
      </c>
      <c r="C4777" s="30">
        <v>45987</v>
      </c>
      <c r="D4777" s="30">
        <v>45993</v>
      </c>
      <c r="E4777" s="47">
        <v>82.8</v>
      </c>
      <c r="F4777" s="47">
        <f t="shared" si="658"/>
        <v>7286.4</v>
      </c>
      <c r="G4777" s="48">
        <f t="shared" si="659"/>
        <v>7286.4</v>
      </c>
      <c r="H4777" s="21">
        <v>364805</v>
      </c>
      <c r="I4777" s="21" t="s">
        <v>5072</v>
      </c>
      <c r="J4777" s="21">
        <v>1</v>
      </c>
      <c r="K4777" s="21"/>
      <c r="L4777" s="21">
        <f t="shared" si="642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5511</v>
      </c>
      <c r="V4777" s="21" t="str">
        <f>VLOOKUP(P4777,'Customer List'!B:C,2,)</f>
        <v>Bhopal</v>
      </c>
      <c r="W4777" s="38" t="s">
        <v>6380</v>
      </c>
      <c r="X4777" s="30" t="str">
        <f t="shared" si="660"/>
        <v/>
      </c>
      <c r="Y4777" s="21" t="str">
        <f t="shared" si="646"/>
        <v/>
      </c>
      <c r="Z4777" s="21" t="str">
        <f t="shared" si="647"/>
        <v/>
      </c>
      <c r="AA4777" s="21" t="str">
        <f t="shared" si="648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v>4776</v>
      </c>
      <c r="B4778" s="21" t="s">
        <v>6350</v>
      </c>
      <c r="C4778" s="30">
        <v>45987</v>
      </c>
      <c r="D4778" s="30">
        <v>45993</v>
      </c>
      <c r="E4778" s="47">
        <v>66</v>
      </c>
      <c r="F4778" s="47">
        <f t="shared" si="658"/>
        <v>5808</v>
      </c>
      <c r="G4778" s="48">
        <f t="shared" si="659"/>
        <v>5808</v>
      </c>
      <c r="H4778" s="21">
        <v>369611</v>
      </c>
      <c r="I4778" s="21" t="s">
        <v>5077</v>
      </c>
      <c r="J4778" s="21">
        <v>1</v>
      </c>
      <c r="K4778" s="21"/>
      <c r="L4778" s="21">
        <f t="shared" si="642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5511</v>
      </c>
      <c r="V4778" s="21" t="str">
        <f>VLOOKUP(P4778,'Customer List'!B:C,2,)</f>
        <v>Bhopal</v>
      </c>
      <c r="W4778" s="38" t="s">
        <v>6380</v>
      </c>
      <c r="X4778" s="30" t="str">
        <f t="shared" si="660"/>
        <v/>
      </c>
      <c r="Y4778" s="21" t="str">
        <f t="shared" si="646"/>
        <v/>
      </c>
      <c r="Z4778" s="21" t="str">
        <f t="shared" si="647"/>
        <v/>
      </c>
      <c r="AA4778" s="21" t="str">
        <f t="shared" si="648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x14ac:dyDescent="0.25">
      <c r="A4779" s="21">
        <v>4777</v>
      </c>
      <c r="B4779" s="21" t="s">
        <v>6350</v>
      </c>
      <c r="C4779" s="30">
        <v>45987</v>
      </c>
      <c r="D4779" s="30">
        <v>45993</v>
      </c>
      <c r="E4779" s="47">
        <v>63.6</v>
      </c>
      <c r="F4779" s="47">
        <f t="shared" si="658"/>
        <v>5596.8</v>
      </c>
      <c r="G4779" s="48">
        <f t="shared" si="659"/>
        <v>5596.8</v>
      </c>
      <c r="H4779" s="21">
        <v>379205</v>
      </c>
      <c r="I4779" s="21" t="s">
        <v>4782</v>
      </c>
      <c r="J4779" s="21">
        <v>1</v>
      </c>
      <c r="K4779" s="21"/>
      <c r="L4779" s="21">
        <f t="shared" si="642"/>
        <v>1</v>
      </c>
      <c r="M4779" s="21"/>
      <c r="N4779" s="30"/>
      <c r="O4779" s="48"/>
      <c r="P4779" s="21" t="s">
        <v>168</v>
      </c>
      <c r="Q4779" s="21"/>
      <c r="R4779" s="21"/>
      <c r="S4779" s="3">
        <v>4</v>
      </c>
      <c r="T4779" s="37"/>
      <c r="U4779" s="21" t="s">
        <v>5511</v>
      </c>
      <c r="V4779" s="21" t="str">
        <f>VLOOKUP(P4779,'Customer List'!B:C,2,)</f>
        <v>Bhopal</v>
      </c>
      <c r="W4779" s="38" t="s">
        <v>6380</v>
      </c>
      <c r="X4779" s="30" t="str">
        <f t="shared" si="660"/>
        <v/>
      </c>
      <c r="Y4779" s="21" t="str">
        <f t="shared" si="646"/>
        <v/>
      </c>
      <c r="Z4779" s="21" t="str">
        <f t="shared" si="647"/>
        <v/>
      </c>
      <c r="AA4779" s="21" t="str">
        <f t="shared" si="648"/>
        <v/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x14ac:dyDescent="0.25">
      <c r="A4780" s="21">
        <v>4778</v>
      </c>
      <c r="B4780" s="21" t="s">
        <v>6350</v>
      </c>
      <c r="C4780" s="30">
        <v>45987</v>
      </c>
      <c r="D4780" s="30">
        <v>45993</v>
      </c>
      <c r="E4780" s="47">
        <v>28.8</v>
      </c>
      <c r="F4780" s="47">
        <f t="shared" si="658"/>
        <v>2534.4</v>
      </c>
      <c r="G4780" s="48">
        <f t="shared" si="659"/>
        <v>2534.4</v>
      </c>
      <c r="H4780" s="21">
        <v>400411</v>
      </c>
      <c r="I4780" s="21" t="s">
        <v>5830</v>
      </c>
      <c r="J4780" s="21">
        <v>1</v>
      </c>
      <c r="K4780" s="21">
        <v>1</v>
      </c>
      <c r="L4780" s="21">
        <f t="shared" si="642"/>
        <v>0</v>
      </c>
      <c r="M4780" s="21" t="s">
        <v>6377</v>
      </c>
      <c r="N4780" s="30">
        <v>45995</v>
      </c>
      <c r="O4780" s="48">
        <v>4464</v>
      </c>
      <c r="P4780" s="21" t="s">
        <v>3420</v>
      </c>
      <c r="Q4780" s="21" t="s">
        <v>5960</v>
      </c>
      <c r="R4780" s="21" t="s">
        <v>6378</v>
      </c>
      <c r="S4780" s="3">
        <v>4</v>
      </c>
      <c r="T4780" s="37"/>
      <c r="U4780" s="21" t="s">
        <v>5511</v>
      </c>
      <c r="V4780" s="21" t="str">
        <f>VLOOKUP(P4780,'Customer List'!B:C,2,)</f>
        <v>DELHI</v>
      </c>
      <c r="W4780" s="38"/>
      <c r="X4780" s="30" t="str">
        <f t="shared" si="660"/>
        <v/>
      </c>
      <c r="Y4780" s="21" t="str">
        <f t="shared" si="646"/>
        <v/>
      </c>
      <c r="Z4780" s="21" t="str">
        <f t="shared" si="647"/>
        <v>Thursday</v>
      </c>
      <c r="AA4780" s="21" t="str">
        <f t="shared" si="648"/>
        <v/>
      </c>
      <c r="AB4780" s="21" t="str">
        <f>VLOOKUP(U4780,'Currency Sheet'!A:C,3,)</f>
        <v>DOLLAR</v>
      </c>
      <c r="AC4780" s="42" t="str">
        <f>VLOOKUP(P4780,'Customer List'!B:D,3,)</f>
        <v>Local</v>
      </c>
    </row>
    <row r="4781" spans="1:29" x14ac:dyDescent="0.25">
      <c r="A4781" s="21">
        <v>4779</v>
      </c>
      <c r="B4781" s="21" t="s">
        <v>6350</v>
      </c>
      <c r="C4781" s="30">
        <v>45987</v>
      </c>
      <c r="D4781" s="30">
        <v>45993</v>
      </c>
      <c r="E4781" s="47">
        <v>29.4</v>
      </c>
      <c r="F4781" s="47">
        <f t="shared" si="658"/>
        <v>2587.1999999999998</v>
      </c>
      <c r="G4781" s="48">
        <f t="shared" si="659"/>
        <v>2587.1999999999998</v>
      </c>
      <c r="H4781" s="21">
        <v>400507</v>
      </c>
      <c r="I4781" s="21" t="s">
        <v>4803</v>
      </c>
      <c r="J4781" s="21">
        <v>1</v>
      </c>
      <c r="K4781" s="21">
        <v>1</v>
      </c>
      <c r="L4781" s="21">
        <f t="shared" si="642"/>
        <v>0</v>
      </c>
      <c r="M4781" s="21" t="s">
        <v>6377</v>
      </c>
      <c r="N4781" s="30">
        <v>45995</v>
      </c>
      <c r="O4781" s="48">
        <v>4557</v>
      </c>
      <c r="P4781" s="21" t="s">
        <v>3420</v>
      </c>
      <c r="Q4781" s="21" t="s">
        <v>5960</v>
      </c>
      <c r="R4781" s="21" t="s">
        <v>6378</v>
      </c>
      <c r="S4781" s="3">
        <v>4</v>
      </c>
      <c r="T4781" s="37"/>
      <c r="U4781" s="21" t="s">
        <v>5511</v>
      </c>
      <c r="V4781" s="21" t="str">
        <f>VLOOKUP(P4781,'Customer List'!B:C,2,)</f>
        <v>DELHI</v>
      </c>
      <c r="W4781" s="38"/>
      <c r="X4781" s="30" t="str">
        <f t="shared" si="660"/>
        <v/>
      </c>
      <c r="Y4781" s="21" t="str">
        <f t="shared" si="646"/>
        <v/>
      </c>
      <c r="Z4781" s="21" t="str">
        <f t="shared" si="647"/>
        <v>Thursday</v>
      </c>
      <c r="AA4781" s="21" t="str">
        <f t="shared" si="648"/>
        <v/>
      </c>
      <c r="AB4781" s="21" t="str">
        <f>VLOOKUP(U4781,'Currency Sheet'!A:C,3,)</f>
        <v>DOLLAR</v>
      </c>
      <c r="AC4781" s="42" t="str">
        <f>VLOOKUP(P4781,'Customer List'!B:D,3,)</f>
        <v>Local</v>
      </c>
    </row>
    <row r="4782" spans="1:29" x14ac:dyDescent="0.25">
      <c r="A4782" s="21">
        <v>4780</v>
      </c>
      <c r="B4782" s="21" t="s">
        <v>6350</v>
      </c>
      <c r="C4782" s="30">
        <v>45987</v>
      </c>
      <c r="D4782" s="30">
        <v>45993</v>
      </c>
      <c r="E4782" s="47">
        <v>21.6</v>
      </c>
      <c r="F4782" s="47">
        <f t="shared" si="658"/>
        <v>1900.8000000000002</v>
      </c>
      <c r="G4782" s="48">
        <f t="shared" si="659"/>
        <v>1900.8000000000002</v>
      </c>
      <c r="H4782" s="21">
        <v>400633</v>
      </c>
      <c r="I4782" s="21" t="s">
        <v>4802</v>
      </c>
      <c r="J4782" s="21">
        <v>1</v>
      </c>
      <c r="K4782" s="21">
        <v>1</v>
      </c>
      <c r="L4782" s="21">
        <f t="shared" si="642"/>
        <v>0</v>
      </c>
      <c r="M4782" s="21" t="s">
        <v>6377</v>
      </c>
      <c r="N4782" s="30">
        <v>45995</v>
      </c>
      <c r="O4782" s="48">
        <v>3348</v>
      </c>
      <c r="P4782" s="21" t="s">
        <v>3420</v>
      </c>
      <c r="Q4782" s="21" t="s">
        <v>5960</v>
      </c>
      <c r="R4782" s="21" t="s">
        <v>6378</v>
      </c>
      <c r="S4782" s="3">
        <v>4</v>
      </c>
      <c r="T4782" s="37"/>
      <c r="U4782" s="21" t="s">
        <v>5511</v>
      </c>
      <c r="V4782" s="21" t="str">
        <f>VLOOKUP(P4782,'Customer List'!B:C,2,)</f>
        <v>DELHI</v>
      </c>
      <c r="W4782" s="38"/>
      <c r="X4782" s="30" t="str">
        <f t="shared" si="660"/>
        <v/>
      </c>
      <c r="Y4782" s="21" t="str">
        <f t="shared" si="646"/>
        <v/>
      </c>
      <c r="Z4782" s="21" t="str">
        <f t="shared" si="647"/>
        <v>Thursday</v>
      </c>
      <c r="AA4782" s="21" t="str">
        <f t="shared" si="648"/>
        <v/>
      </c>
      <c r="AB4782" s="21" t="str">
        <f>VLOOKUP(U4782,'Currency Sheet'!A:C,3,)</f>
        <v>DOLLAR</v>
      </c>
      <c r="AC4782" s="42" t="str">
        <f>VLOOKUP(P4782,'Customer List'!B:D,3,)</f>
        <v>Local</v>
      </c>
    </row>
    <row r="4783" spans="1:29" x14ac:dyDescent="0.25">
      <c r="A4783" s="21">
        <v>4781</v>
      </c>
      <c r="B4783" s="21" t="s">
        <v>6350</v>
      </c>
      <c r="C4783" s="30">
        <v>45987</v>
      </c>
      <c r="D4783" s="30">
        <v>45993</v>
      </c>
      <c r="E4783" s="47">
        <v>142.80000000000001</v>
      </c>
      <c r="F4783" s="47">
        <f t="shared" si="658"/>
        <v>12566.400000000001</v>
      </c>
      <c r="G4783" s="48">
        <f t="shared" si="659"/>
        <v>12566.400000000001</v>
      </c>
      <c r="H4783" s="21">
        <v>406410</v>
      </c>
      <c r="I4783" s="21" t="s">
        <v>4807</v>
      </c>
      <c r="J4783" s="21">
        <v>1</v>
      </c>
      <c r="K4783" s="21"/>
      <c r="L4783" s="21">
        <f t="shared" si="642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 t="s">
        <v>609</v>
      </c>
      <c r="U4783" s="21" t="s">
        <v>5511</v>
      </c>
      <c r="V4783" s="21" t="str">
        <f>VLOOKUP(P4783,'Customer List'!B:C,2,)</f>
        <v>Bhopal</v>
      </c>
      <c r="W4783" s="38" t="s">
        <v>6380</v>
      </c>
      <c r="X4783" s="30" t="str">
        <f t="shared" si="660"/>
        <v/>
      </c>
      <c r="Y4783" s="21" t="str">
        <f t="shared" si="646"/>
        <v/>
      </c>
      <c r="Z4783" s="21" t="str">
        <f t="shared" si="647"/>
        <v/>
      </c>
      <c r="AA4783" s="21" t="str">
        <f t="shared" si="648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x14ac:dyDescent="0.25">
      <c r="A4784" s="21">
        <v>4782</v>
      </c>
      <c r="B4784" s="21" t="s">
        <v>6350</v>
      </c>
      <c r="C4784" s="30">
        <v>45987</v>
      </c>
      <c r="D4784" s="30">
        <v>45993</v>
      </c>
      <c r="E4784" s="47">
        <v>39</v>
      </c>
      <c r="F4784" s="47">
        <f t="shared" si="658"/>
        <v>3432</v>
      </c>
      <c r="G4784" s="48">
        <f t="shared" si="659"/>
        <v>3432</v>
      </c>
      <c r="H4784" s="21">
        <v>420601</v>
      </c>
      <c r="I4784" s="21" t="s">
        <v>5197</v>
      </c>
      <c r="J4784" s="21">
        <v>1</v>
      </c>
      <c r="K4784" s="21"/>
      <c r="L4784" s="21">
        <f t="shared" si="642"/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5511</v>
      </c>
      <c r="V4784" s="21" t="str">
        <f>VLOOKUP(P4784,'Customer List'!B:C,2,)</f>
        <v>Bhopal</v>
      </c>
      <c r="W4784" s="38" t="s">
        <v>6380</v>
      </c>
      <c r="X4784" s="30" t="str">
        <f t="shared" si="660"/>
        <v/>
      </c>
      <c r="Y4784" s="21" t="str">
        <f t="shared" si="646"/>
        <v/>
      </c>
      <c r="Z4784" s="21" t="str">
        <f t="shared" si="647"/>
        <v/>
      </c>
      <c r="AA4784" s="21" t="str">
        <f t="shared" si="648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x14ac:dyDescent="0.25">
      <c r="A4785" s="21">
        <v>4783</v>
      </c>
      <c r="B4785" s="21" t="s">
        <v>6350</v>
      </c>
      <c r="C4785" s="30">
        <v>45987</v>
      </c>
      <c r="D4785" s="30">
        <v>45993</v>
      </c>
      <c r="E4785" s="47">
        <v>35.4</v>
      </c>
      <c r="F4785" s="47">
        <f t="shared" si="658"/>
        <v>3115.2</v>
      </c>
      <c r="G4785" s="48">
        <f t="shared" si="659"/>
        <v>3115.2</v>
      </c>
      <c r="H4785" s="21">
        <v>420801</v>
      </c>
      <c r="I4785" s="21" t="s">
        <v>1242</v>
      </c>
      <c r="J4785" s="21">
        <v>1</v>
      </c>
      <c r="K4785" s="21"/>
      <c r="L4785" s="21">
        <f t="shared" ref="L4785:L4810" si="661">J4785-K4785</f>
        <v>1</v>
      </c>
      <c r="M4785" s="21"/>
      <c r="N4785" s="30"/>
      <c r="O4785" s="48"/>
      <c r="P4785" s="21" t="s">
        <v>168</v>
      </c>
      <c r="Q4785" s="21"/>
      <c r="R4785" s="21"/>
      <c r="S4785" s="3">
        <v>4</v>
      </c>
      <c r="T4785" s="37" t="s">
        <v>609</v>
      </c>
      <c r="U4785" s="21" t="s">
        <v>5511</v>
      </c>
      <c r="V4785" s="21" t="str">
        <f>VLOOKUP(P4785,'Customer List'!B:C,2,)</f>
        <v>Bhopal</v>
      </c>
      <c r="W4785" s="38" t="s">
        <v>6380</v>
      </c>
      <c r="X4785" s="30" t="str">
        <f t="shared" si="660"/>
        <v/>
      </c>
      <c r="Y4785" s="21" t="str">
        <f t="shared" si="646"/>
        <v/>
      </c>
      <c r="Z4785" s="21" t="str">
        <f t="shared" si="647"/>
        <v/>
      </c>
      <c r="AA4785" s="21" t="str">
        <f t="shared" si="648"/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x14ac:dyDescent="0.25">
      <c r="A4786" s="21">
        <v>4784</v>
      </c>
      <c r="B4786" s="21" t="s">
        <v>6350</v>
      </c>
      <c r="C4786" s="30">
        <v>45987</v>
      </c>
      <c r="D4786" s="30">
        <v>45993</v>
      </c>
      <c r="E4786" s="47">
        <v>56.4</v>
      </c>
      <c r="F4786" s="47">
        <f t="shared" si="658"/>
        <v>4963.2</v>
      </c>
      <c r="G4786" s="48">
        <f t="shared" si="659"/>
        <v>4963.2</v>
      </c>
      <c r="H4786" s="21">
        <v>421002</v>
      </c>
      <c r="I4786" s="21" t="s">
        <v>4816</v>
      </c>
      <c r="J4786" s="21">
        <v>1</v>
      </c>
      <c r="K4786" s="21"/>
      <c r="L4786" s="21">
        <f t="shared" si="661"/>
        <v>1</v>
      </c>
      <c r="M4786" s="21"/>
      <c r="N4786" s="30"/>
      <c r="O4786" s="48"/>
      <c r="P4786" s="21" t="s">
        <v>168</v>
      </c>
      <c r="Q4786" s="21"/>
      <c r="R4786" s="21"/>
      <c r="S4786" s="3">
        <v>4</v>
      </c>
      <c r="T4786" s="37" t="s">
        <v>609</v>
      </c>
      <c r="U4786" s="21" t="s">
        <v>5511</v>
      </c>
      <c r="V4786" s="21" t="str">
        <f>VLOOKUP(P4786,'Customer List'!B:C,2,)</f>
        <v>Bhopal</v>
      </c>
      <c r="W4786" s="38" t="s">
        <v>6380</v>
      </c>
      <c r="X4786" s="30" t="str">
        <f t="shared" si="660"/>
        <v/>
      </c>
      <c r="Y4786" s="21" t="str">
        <f t="shared" ref="Y4786:Y4803" si="662">IF(X4786="", "", X4786-N4786)</f>
        <v/>
      </c>
      <c r="Z4786" s="21" t="str">
        <f t="shared" ref="Z4786:Z4803" si="663">IF(N4786="", "", TEXT(N4786, "dddd"))</f>
        <v/>
      </c>
      <c r="AA4786" s="21" t="str">
        <f t="shared" ref="AA4786:AA4803" si="664">IF(X4786="", "", TEXT(X4786, "dddd"))</f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x14ac:dyDescent="0.25">
      <c r="A4787" s="21">
        <v>4785</v>
      </c>
      <c r="B4787" s="21" t="s">
        <v>6350</v>
      </c>
      <c r="C4787" s="30">
        <v>45987</v>
      </c>
      <c r="D4787" s="30">
        <v>45993</v>
      </c>
      <c r="E4787" s="47">
        <v>32.4</v>
      </c>
      <c r="F4787" s="47">
        <f t="shared" si="658"/>
        <v>2851.2</v>
      </c>
      <c r="G4787" s="48">
        <f t="shared" si="659"/>
        <v>2851.2</v>
      </c>
      <c r="H4787" s="21">
        <v>421301</v>
      </c>
      <c r="I4787" s="21" t="s">
        <v>1606</v>
      </c>
      <c r="J4787" s="21">
        <v>1</v>
      </c>
      <c r="K4787" s="21">
        <v>1</v>
      </c>
      <c r="L4787" s="21">
        <f t="shared" si="661"/>
        <v>0</v>
      </c>
      <c r="M4787" s="21" t="s">
        <v>6381</v>
      </c>
      <c r="N4787" s="30">
        <v>45994</v>
      </c>
      <c r="O4787" s="48">
        <v>8370</v>
      </c>
      <c r="P4787" s="21" t="s">
        <v>6351</v>
      </c>
      <c r="Q4787" s="21">
        <v>58158882725</v>
      </c>
      <c r="R4787" s="21" t="s">
        <v>6108</v>
      </c>
      <c r="S4787" s="3">
        <v>4</v>
      </c>
      <c r="T4787" s="37"/>
      <c r="U4787" s="21" t="s">
        <v>5511</v>
      </c>
      <c r="V4787" s="21" t="str">
        <f>VLOOKUP(P4787,'Customer List'!B:C,2,)</f>
        <v>Kolkata</v>
      </c>
      <c r="W4787" s="38"/>
      <c r="X4787" s="30">
        <v>45995</v>
      </c>
      <c r="Y4787" s="21">
        <f t="shared" si="662"/>
        <v>1</v>
      </c>
      <c r="Z4787" s="21" t="str">
        <f t="shared" si="663"/>
        <v>Wednesday</v>
      </c>
      <c r="AA4787" s="21" t="str">
        <f>IF(X4787="", "", TEXT(X4787, "dddd"))</f>
        <v>Thursday</v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v>4786</v>
      </c>
      <c r="B4788" s="21" t="s">
        <v>6350</v>
      </c>
      <c r="C4788" s="30">
        <v>45987</v>
      </c>
      <c r="D4788" s="30">
        <v>45993</v>
      </c>
      <c r="E4788" s="47">
        <v>49.8</v>
      </c>
      <c r="F4788" s="47">
        <f t="shared" si="658"/>
        <v>4382.3999999999996</v>
      </c>
      <c r="G4788" s="48">
        <f t="shared" si="659"/>
        <v>4382.3999999999996</v>
      </c>
      <c r="H4788" s="21">
        <v>423113</v>
      </c>
      <c r="I4788" s="21" t="s">
        <v>1504</v>
      </c>
      <c r="J4788" s="21">
        <v>1</v>
      </c>
      <c r="K4788" s="21">
        <v>1</v>
      </c>
      <c r="L4788" s="21">
        <f t="shared" si="661"/>
        <v>0</v>
      </c>
      <c r="M4788" s="21" t="s">
        <v>6428</v>
      </c>
      <c r="N4788" s="30">
        <v>45997</v>
      </c>
      <c r="O4788" s="48">
        <v>7885</v>
      </c>
      <c r="P4788" s="21" t="s">
        <v>1133</v>
      </c>
      <c r="Q4788" s="21">
        <v>58159043526</v>
      </c>
      <c r="R4788" s="21" t="s">
        <v>5913</v>
      </c>
      <c r="S4788" s="3">
        <v>-20</v>
      </c>
      <c r="T4788" s="37"/>
      <c r="U4788" s="21" t="s">
        <v>5511</v>
      </c>
      <c r="V4788" s="21" t="str">
        <f>VLOOKUP(P4788,'Customer List'!B:C,2,)</f>
        <v>Kerala</v>
      </c>
      <c r="W4788" s="38" t="s">
        <v>6373</v>
      </c>
      <c r="X4788" s="30">
        <v>46000</v>
      </c>
      <c r="Y4788" s="21">
        <f t="shared" si="662"/>
        <v>3</v>
      </c>
      <c r="Z4788" s="21" t="str">
        <f t="shared" si="663"/>
        <v>Saturday</v>
      </c>
      <c r="AA4788" s="21" t="str">
        <f t="shared" si="664"/>
        <v>Tuesday</v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v>4787</v>
      </c>
      <c r="B4789" s="21" t="s">
        <v>6350</v>
      </c>
      <c r="C4789" s="30">
        <v>45987</v>
      </c>
      <c r="D4789" s="30">
        <v>45993</v>
      </c>
      <c r="E4789" s="47">
        <v>53.4</v>
      </c>
      <c r="F4789" s="47">
        <f t="shared" si="658"/>
        <v>4699.2</v>
      </c>
      <c r="G4789" s="48">
        <f t="shared" si="659"/>
        <v>4699.2</v>
      </c>
      <c r="H4789" s="21">
        <v>423301</v>
      </c>
      <c r="I4789" s="21" t="s">
        <v>6346</v>
      </c>
      <c r="J4789" s="21">
        <v>1</v>
      </c>
      <c r="K4789" s="21"/>
      <c r="L4789" s="21">
        <f t="shared" si="661"/>
        <v>1</v>
      </c>
      <c r="M4789" s="21"/>
      <c r="N4789" s="30"/>
      <c r="O4789" s="48"/>
      <c r="P4789" s="21" t="s">
        <v>168</v>
      </c>
      <c r="Q4789" s="21"/>
      <c r="R4789" s="21"/>
      <c r="S4789" s="3">
        <v>-20</v>
      </c>
      <c r="T4789" s="37"/>
      <c r="U4789" s="21" t="s">
        <v>5511</v>
      </c>
      <c r="V4789" s="21" t="str">
        <f>VLOOKUP(P4789,'Customer List'!B:C,2,)</f>
        <v>Bhopal</v>
      </c>
      <c r="W4789" s="38" t="s">
        <v>6380</v>
      </c>
      <c r="X4789" s="30" t="str">
        <f t="shared" ref="X4789" si="665">IF(OR(R4789 = "PRIYANKA MADAM", R4789 = "DEEPAK", R4789 = "PORTER"),N4789,"")</f>
        <v/>
      </c>
      <c r="Y4789" s="21" t="str">
        <f t="shared" si="662"/>
        <v/>
      </c>
      <c r="Z4789" s="21" t="str">
        <f t="shared" si="663"/>
        <v/>
      </c>
      <c r="AA4789" s="21" t="str">
        <f t="shared" si="664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v>4788</v>
      </c>
      <c r="B4790" s="21" t="s">
        <v>6350</v>
      </c>
      <c r="C4790" s="30">
        <v>45987</v>
      </c>
      <c r="D4790" s="30">
        <v>45993</v>
      </c>
      <c r="E4790" s="47">
        <v>159</v>
      </c>
      <c r="F4790" s="47">
        <f t="shared" si="658"/>
        <v>13992</v>
      </c>
      <c r="G4790" s="48">
        <f t="shared" si="659"/>
        <v>13992</v>
      </c>
      <c r="H4790" s="21">
        <v>431301</v>
      </c>
      <c r="I4790" s="21" t="s">
        <v>5546</v>
      </c>
      <c r="J4790" s="21">
        <v>1</v>
      </c>
      <c r="K4790" s="21">
        <v>1</v>
      </c>
      <c r="L4790" s="21">
        <f t="shared" si="661"/>
        <v>0</v>
      </c>
      <c r="M4790" s="21" t="s">
        <v>6428</v>
      </c>
      <c r="N4790" s="30">
        <v>45997</v>
      </c>
      <c r="O4790" s="48">
        <v>25175</v>
      </c>
      <c r="P4790" s="21" t="s">
        <v>1133</v>
      </c>
      <c r="Q4790" s="21">
        <v>58159043526</v>
      </c>
      <c r="R4790" s="21" t="s">
        <v>5913</v>
      </c>
      <c r="S4790" s="3">
        <v>4</v>
      </c>
      <c r="T4790" s="37"/>
      <c r="U4790" s="21" t="s">
        <v>5511</v>
      </c>
      <c r="V4790" s="21" t="str">
        <f>VLOOKUP(P4790,'Customer List'!B:C,2,)</f>
        <v>Kerala</v>
      </c>
      <c r="W4790" s="38" t="s">
        <v>6373</v>
      </c>
      <c r="X4790" s="30">
        <v>46000</v>
      </c>
      <c r="Y4790" s="21">
        <f t="shared" si="662"/>
        <v>3</v>
      </c>
      <c r="Z4790" s="21" t="str">
        <f t="shared" si="663"/>
        <v>Saturday</v>
      </c>
      <c r="AA4790" s="21" t="str">
        <f t="shared" si="664"/>
        <v>Tuesday</v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v>4789</v>
      </c>
      <c r="B4791" s="21" t="s">
        <v>6350</v>
      </c>
      <c r="C4791" s="30">
        <v>45987</v>
      </c>
      <c r="D4791" s="30">
        <v>45993</v>
      </c>
      <c r="E4791" s="47">
        <v>362.25</v>
      </c>
      <c r="F4791" s="47">
        <f t="shared" si="658"/>
        <v>31878</v>
      </c>
      <c r="G4791" s="48">
        <f t="shared" si="659"/>
        <v>31878</v>
      </c>
      <c r="H4791" s="21">
        <v>480008</v>
      </c>
      <c r="I4791" s="21" t="s">
        <v>6145</v>
      </c>
      <c r="J4791" s="21">
        <v>1</v>
      </c>
      <c r="K4791" s="21">
        <v>1</v>
      </c>
      <c r="L4791" s="21">
        <f t="shared" si="661"/>
        <v>0</v>
      </c>
      <c r="M4791" s="21" t="s">
        <v>6393</v>
      </c>
      <c r="N4791" s="30">
        <v>45994</v>
      </c>
      <c r="O4791" s="48">
        <v>52405.5</v>
      </c>
      <c r="P4791" s="21" t="s">
        <v>2069</v>
      </c>
      <c r="Q4791" s="21">
        <v>58158881970</v>
      </c>
      <c r="R4791" s="21" t="s">
        <v>6108</v>
      </c>
      <c r="S4791" s="3">
        <v>4</v>
      </c>
      <c r="T4791" s="37"/>
      <c r="U4791" s="21" t="s">
        <v>5511</v>
      </c>
      <c r="V4791" s="21" t="str">
        <f>VLOOKUP(P4791,'Customer List'!B:C,2,)</f>
        <v>Kolkata</v>
      </c>
      <c r="W4791" s="38"/>
      <c r="X4791" s="30">
        <v>45995</v>
      </c>
      <c r="Y4791" s="21">
        <f t="shared" si="662"/>
        <v>1</v>
      </c>
      <c r="Z4791" s="21" t="str">
        <f t="shared" si="663"/>
        <v>Wednesday</v>
      </c>
      <c r="AA4791" s="21" t="str">
        <f>IF(X4791="", "", TEXT(X4791, "dddd"))</f>
        <v>Thursday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v>4790</v>
      </c>
      <c r="B4792" s="21" t="s">
        <v>6350</v>
      </c>
      <c r="C4792" s="30">
        <v>45987</v>
      </c>
      <c r="D4792" s="30">
        <v>45993</v>
      </c>
      <c r="E4792" s="47">
        <v>150.5</v>
      </c>
      <c r="F4792" s="47">
        <f t="shared" si="658"/>
        <v>13244</v>
      </c>
      <c r="G4792" s="48">
        <f t="shared" si="659"/>
        <v>13244</v>
      </c>
      <c r="H4792" s="21">
        <v>500345</v>
      </c>
      <c r="I4792" s="21" t="s">
        <v>5079</v>
      </c>
      <c r="J4792" s="21">
        <v>1</v>
      </c>
      <c r="K4792" s="21"/>
      <c r="L4792" s="21">
        <f t="shared" si="661"/>
        <v>1</v>
      </c>
      <c r="M4792" s="21"/>
      <c r="N4792" s="30"/>
      <c r="O4792" s="48"/>
      <c r="P4792" s="21" t="s">
        <v>168</v>
      </c>
      <c r="Q4792" s="21"/>
      <c r="R4792" s="21"/>
      <c r="S4792" s="3">
        <v>4</v>
      </c>
      <c r="T4792" s="37"/>
      <c r="U4792" s="21" t="s">
        <v>5511</v>
      </c>
      <c r="V4792" s="21" t="str">
        <f>VLOOKUP(P4792,'Customer List'!B:C,2,)</f>
        <v>Bhopal</v>
      </c>
      <c r="W4792" s="38" t="s">
        <v>6380</v>
      </c>
      <c r="X4792" s="30" t="str">
        <f t="shared" ref="X4792:X4797" si="666">IF(OR(R4792 = "PRIYANKA MADAM", R4792 = "DEEPAK", R4792 = "PORTER"),N4792,"")</f>
        <v/>
      </c>
      <c r="Y4792" s="21" t="str">
        <f t="shared" si="662"/>
        <v/>
      </c>
      <c r="Z4792" s="21" t="str">
        <f t="shared" si="663"/>
        <v/>
      </c>
      <c r="AA4792" s="21" t="str">
        <f t="shared" si="664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v>4791</v>
      </c>
      <c r="B4793" s="21" t="s">
        <v>6350</v>
      </c>
      <c r="C4793" s="30">
        <v>45987</v>
      </c>
      <c r="D4793" s="30">
        <v>45993</v>
      </c>
      <c r="E4793" s="47">
        <v>126</v>
      </c>
      <c r="F4793" s="47">
        <f t="shared" si="658"/>
        <v>11088</v>
      </c>
      <c r="G4793" s="48">
        <f t="shared" si="659"/>
        <v>11088</v>
      </c>
      <c r="H4793" s="21">
        <v>500847</v>
      </c>
      <c r="I4793" s="21" t="s">
        <v>6042</v>
      </c>
      <c r="J4793" s="21">
        <v>1</v>
      </c>
      <c r="K4793" s="21"/>
      <c r="L4793" s="21">
        <f t="shared" si="661"/>
        <v>1</v>
      </c>
      <c r="M4793" s="21"/>
      <c r="N4793" s="30"/>
      <c r="O4793" s="48"/>
      <c r="P4793" s="21" t="s">
        <v>168</v>
      </c>
      <c r="Q4793" s="21"/>
      <c r="R4793" s="21"/>
      <c r="S4793" s="3">
        <v>4</v>
      </c>
      <c r="T4793" s="37"/>
      <c r="U4793" s="21" t="s">
        <v>5511</v>
      </c>
      <c r="V4793" s="21" t="str">
        <f>VLOOKUP(P4793,'Customer List'!B:C,2,)</f>
        <v>Bhopal</v>
      </c>
      <c r="W4793" s="38" t="s">
        <v>6380</v>
      </c>
      <c r="X4793" s="30" t="str">
        <f t="shared" si="666"/>
        <v/>
      </c>
      <c r="Y4793" s="21" t="str">
        <f t="shared" si="662"/>
        <v/>
      </c>
      <c r="Z4793" s="21" t="str">
        <f t="shared" si="663"/>
        <v/>
      </c>
      <c r="AA4793" s="21" t="str">
        <f t="shared" si="664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v>4792</v>
      </c>
      <c r="B4794" s="21" t="s">
        <v>6350</v>
      </c>
      <c r="C4794" s="30">
        <v>45987</v>
      </c>
      <c r="D4794" s="30">
        <v>45993</v>
      </c>
      <c r="E4794" s="47">
        <v>171.6</v>
      </c>
      <c r="F4794" s="47">
        <f t="shared" si="658"/>
        <v>15100.8</v>
      </c>
      <c r="G4794" s="48">
        <f t="shared" si="659"/>
        <v>15100.8</v>
      </c>
      <c r="H4794" s="21">
        <v>505010</v>
      </c>
      <c r="I4794" s="21" t="s">
        <v>5200</v>
      </c>
      <c r="J4794" s="21">
        <v>1</v>
      </c>
      <c r="K4794" s="21">
        <v>1</v>
      </c>
      <c r="L4794" s="21">
        <f t="shared" si="661"/>
        <v>0</v>
      </c>
      <c r="M4794" s="21" t="s">
        <v>6426</v>
      </c>
      <c r="N4794" s="30">
        <v>45997</v>
      </c>
      <c r="O4794" s="48">
        <v>26598</v>
      </c>
      <c r="P4794" s="21" t="s">
        <v>26</v>
      </c>
      <c r="Q4794" s="21" t="s">
        <v>6433</v>
      </c>
      <c r="R4794" s="21" t="s">
        <v>5913</v>
      </c>
      <c r="S4794" s="3">
        <v>4</v>
      </c>
      <c r="T4794" s="37"/>
      <c r="U4794" s="21" t="s">
        <v>5511</v>
      </c>
      <c r="V4794" s="21" t="str">
        <f>VLOOKUP(P4794,'Customer List'!B:C,2,)</f>
        <v>Chandigarh</v>
      </c>
      <c r="W4794" s="38" t="s">
        <v>6373</v>
      </c>
      <c r="X4794" s="30">
        <v>46000</v>
      </c>
      <c r="Y4794" s="21">
        <f t="shared" si="662"/>
        <v>3</v>
      </c>
      <c r="Z4794" s="21" t="str">
        <f t="shared" si="663"/>
        <v>Saturday</v>
      </c>
      <c r="AA4794" s="21" t="str">
        <f t="shared" si="664"/>
        <v>Tuesday</v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v>4793</v>
      </c>
      <c r="B4795" s="21" t="s">
        <v>6350</v>
      </c>
      <c r="C4795" s="30">
        <v>45987</v>
      </c>
      <c r="D4795" s="30">
        <v>45993</v>
      </c>
      <c r="E4795" s="47">
        <v>191.1</v>
      </c>
      <c r="F4795" s="47">
        <f t="shared" si="658"/>
        <v>16816.8</v>
      </c>
      <c r="G4795" s="48">
        <f t="shared" si="659"/>
        <v>16816.8</v>
      </c>
      <c r="H4795" s="21">
        <v>505031</v>
      </c>
      <c r="I4795" s="21" t="s">
        <v>5200</v>
      </c>
      <c r="J4795" s="21">
        <v>1</v>
      </c>
      <c r="K4795" s="21"/>
      <c r="L4795" s="21">
        <f t="shared" si="661"/>
        <v>1</v>
      </c>
      <c r="M4795" s="21"/>
      <c r="N4795" s="30"/>
      <c r="O4795" s="48"/>
      <c r="P4795" s="21" t="s">
        <v>168</v>
      </c>
      <c r="Q4795" s="21"/>
      <c r="R4795" s="21"/>
      <c r="S4795" s="3">
        <v>4</v>
      </c>
      <c r="T4795" s="37"/>
      <c r="U4795" s="21" t="s">
        <v>5511</v>
      </c>
      <c r="V4795" s="21" t="str">
        <f>VLOOKUP(P4795,'Customer List'!B:C,2,)</f>
        <v>Bhopal</v>
      </c>
      <c r="W4795" s="38" t="s">
        <v>6380</v>
      </c>
      <c r="X4795" s="30" t="str">
        <f t="shared" si="666"/>
        <v/>
      </c>
      <c r="Y4795" s="21" t="str">
        <f t="shared" si="662"/>
        <v/>
      </c>
      <c r="Z4795" s="21" t="str">
        <f t="shared" si="663"/>
        <v/>
      </c>
      <c r="AA4795" s="21" t="str">
        <f t="shared" si="664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v>4794</v>
      </c>
      <c r="B4796" s="21" t="s">
        <v>6350</v>
      </c>
      <c r="C4796" s="30">
        <v>45987</v>
      </c>
      <c r="D4796" s="30">
        <v>45993</v>
      </c>
      <c r="E4796" s="47">
        <v>59.4</v>
      </c>
      <c r="F4796" s="47">
        <f t="shared" si="658"/>
        <v>5227.2</v>
      </c>
      <c r="G4796" s="48">
        <f t="shared" si="659"/>
        <v>10454.4</v>
      </c>
      <c r="H4796" s="21">
        <v>505806</v>
      </c>
      <c r="I4796" s="21" t="s">
        <v>4825</v>
      </c>
      <c r="J4796" s="21">
        <v>2</v>
      </c>
      <c r="K4796" s="21">
        <v>2</v>
      </c>
      <c r="L4796" s="21">
        <f t="shared" si="661"/>
        <v>0</v>
      </c>
      <c r="M4796" s="21" t="s">
        <v>6426</v>
      </c>
      <c r="N4796" s="30">
        <v>45997</v>
      </c>
      <c r="O4796" s="48">
        <v>18414</v>
      </c>
      <c r="P4796" s="21" t="s">
        <v>26</v>
      </c>
      <c r="Q4796" s="21" t="s">
        <v>6433</v>
      </c>
      <c r="R4796" s="21" t="s">
        <v>5913</v>
      </c>
      <c r="S4796" s="3">
        <v>4</v>
      </c>
      <c r="T4796" s="37"/>
      <c r="U4796" s="21" t="s">
        <v>5511</v>
      </c>
      <c r="V4796" s="21" t="str">
        <f>VLOOKUP(P4796,'Customer List'!B:C,2,)</f>
        <v>Chandigarh</v>
      </c>
      <c r="W4796" s="38" t="s">
        <v>6373</v>
      </c>
      <c r="X4796" s="30">
        <v>46000</v>
      </c>
      <c r="Y4796" s="21">
        <f t="shared" si="662"/>
        <v>3</v>
      </c>
      <c r="Z4796" s="21" t="str">
        <f t="shared" si="663"/>
        <v>Saturday</v>
      </c>
      <c r="AA4796" s="21" t="str">
        <f t="shared" si="664"/>
        <v>Tuesday</v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v>4795</v>
      </c>
      <c r="B4797" s="21" t="s">
        <v>6350</v>
      </c>
      <c r="C4797" s="30">
        <v>45987</v>
      </c>
      <c r="D4797" s="30">
        <v>45993</v>
      </c>
      <c r="E4797" s="47">
        <v>169.4</v>
      </c>
      <c r="F4797" s="47">
        <f t="shared" si="658"/>
        <v>14907.2</v>
      </c>
      <c r="G4797" s="48">
        <f t="shared" si="659"/>
        <v>14907.2</v>
      </c>
      <c r="H4797" s="21">
        <v>505830</v>
      </c>
      <c r="I4797" s="21" t="s">
        <v>4825</v>
      </c>
      <c r="J4797" s="21">
        <v>1</v>
      </c>
      <c r="K4797" s="21"/>
      <c r="L4797" s="21">
        <f t="shared" si="661"/>
        <v>1</v>
      </c>
      <c r="M4797" s="21"/>
      <c r="N4797" s="30"/>
      <c r="O4797" s="48"/>
      <c r="P4797" s="21" t="s">
        <v>168</v>
      </c>
      <c r="Q4797" s="21"/>
      <c r="R4797" s="21"/>
      <c r="S4797" s="3">
        <v>4</v>
      </c>
      <c r="T4797" s="37"/>
      <c r="U4797" s="21" t="s">
        <v>5511</v>
      </c>
      <c r="V4797" s="21" t="str">
        <f>VLOOKUP(P4797,'Customer List'!B:C,2,)</f>
        <v>Bhopal</v>
      </c>
      <c r="W4797" s="38" t="s">
        <v>6380</v>
      </c>
      <c r="X4797" s="30" t="str">
        <f t="shared" si="666"/>
        <v/>
      </c>
      <c r="Y4797" s="21" t="str">
        <f t="shared" si="662"/>
        <v/>
      </c>
      <c r="Z4797" s="21" t="str">
        <f t="shared" si="663"/>
        <v/>
      </c>
      <c r="AA4797" s="21" t="str">
        <f t="shared" si="664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v>4796</v>
      </c>
      <c r="B4798" s="21" t="s">
        <v>6350</v>
      </c>
      <c r="C4798" s="30">
        <v>45987</v>
      </c>
      <c r="D4798" s="30">
        <v>45993</v>
      </c>
      <c r="E4798" s="47">
        <v>208.2</v>
      </c>
      <c r="F4798" s="47">
        <f t="shared" si="658"/>
        <v>18321.599999999999</v>
      </c>
      <c r="G4798" s="48">
        <f t="shared" si="659"/>
        <v>18321.599999999999</v>
      </c>
      <c r="H4798" s="21">
        <v>591706</v>
      </c>
      <c r="I4798" s="21" t="s">
        <v>6347</v>
      </c>
      <c r="J4798" s="21">
        <v>1</v>
      </c>
      <c r="K4798" s="21">
        <v>1</v>
      </c>
      <c r="L4798" s="21">
        <f t="shared" si="661"/>
        <v>0</v>
      </c>
      <c r="M4798" s="21" t="s">
        <v>6389</v>
      </c>
      <c r="N4798" s="30">
        <v>45994</v>
      </c>
      <c r="O4798" s="48">
        <v>37649.5</v>
      </c>
      <c r="P4798" s="21" t="s">
        <v>298</v>
      </c>
      <c r="Q4798" s="21">
        <v>58158883576</v>
      </c>
      <c r="R4798" s="21" t="s">
        <v>6108</v>
      </c>
      <c r="S4798" s="3">
        <v>-20</v>
      </c>
      <c r="T4798" s="37"/>
      <c r="U4798" s="21" t="s">
        <v>5511</v>
      </c>
      <c r="V4798" s="21" t="str">
        <f>VLOOKUP(P4798,'Customer List'!B:C,2,)</f>
        <v>Banglore</v>
      </c>
      <c r="W4798" s="38"/>
      <c r="X4798" s="30">
        <v>45995</v>
      </c>
      <c r="Y4798" s="21">
        <f t="shared" si="662"/>
        <v>1</v>
      </c>
      <c r="Z4798" s="21" t="str">
        <f t="shared" si="663"/>
        <v>Wednesday</v>
      </c>
      <c r="AA4798" s="21" t="str">
        <f t="shared" si="664"/>
        <v>Thursday</v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v>4797</v>
      </c>
      <c r="B4799" s="21" t="s">
        <v>6350</v>
      </c>
      <c r="C4799" s="30">
        <v>45987</v>
      </c>
      <c r="D4799" s="30">
        <v>45993</v>
      </c>
      <c r="E4799" s="47">
        <v>77.400000000000006</v>
      </c>
      <c r="F4799" s="47">
        <f t="shared" si="658"/>
        <v>6811.2000000000007</v>
      </c>
      <c r="G4799" s="48">
        <f t="shared" si="659"/>
        <v>6811.2000000000007</v>
      </c>
      <c r="H4799" s="21">
        <v>640949</v>
      </c>
      <c r="I4799" s="21" t="s">
        <v>5205</v>
      </c>
      <c r="J4799" s="21">
        <v>1</v>
      </c>
      <c r="K4799" s="21"/>
      <c r="L4799" s="21">
        <f t="shared" si="661"/>
        <v>1</v>
      </c>
      <c r="M4799" s="21"/>
      <c r="N4799" s="30"/>
      <c r="O4799" s="48"/>
      <c r="P4799" s="21" t="s">
        <v>168</v>
      </c>
      <c r="Q4799" s="21"/>
      <c r="R4799" s="21"/>
      <c r="S4799" s="3">
        <v>4</v>
      </c>
      <c r="T4799" s="37"/>
      <c r="U4799" s="21" t="s">
        <v>5511</v>
      </c>
      <c r="V4799" s="21" t="str">
        <f>VLOOKUP(P4799,'Customer List'!B:C,2,)</f>
        <v>Bhopal</v>
      </c>
      <c r="W4799" s="38" t="s">
        <v>6380</v>
      </c>
      <c r="X4799" s="30" t="str">
        <f t="shared" ref="X4799:X4803" si="667">IF(OR(R4799 = "PRIYANKA MADAM", R4799 = "DEEPAK", R4799 = "PORTER"),N4799,"")</f>
        <v/>
      </c>
      <c r="Y4799" s="21" t="str">
        <f t="shared" si="662"/>
        <v/>
      </c>
      <c r="Z4799" s="21" t="str">
        <f t="shared" si="663"/>
        <v/>
      </c>
      <c r="AA4799" s="21" t="str">
        <f t="shared" si="664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v>4798</v>
      </c>
      <c r="B4800" s="21" t="s">
        <v>6350</v>
      </c>
      <c r="C4800" s="30">
        <v>45987</v>
      </c>
      <c r="D4800" s="30">
        <v>45993</v>
      </c>
      <c r="E4800" s="47">
        <v>95.4</v>
      </c>
      <c r="F4800" s="47">
        <f t="shared" si="658"/>
        <v>8395.2000000000007</v>
      </c>
      <c r="G4800" s="48">
        <f t="shared" si="659"/>
        <v>8395.2000000000007</v>
      </c>
      <c r="H4800" s="21">
        <v>654003</v>
      </c>
      <c r="I4800" s="21" t="s">
        <v>6348</v>
      </c>
      <c r="J4800" s="21">
        <v>1</v>
      </c>
      <c r="K4800" s="21">
        <v>1</v>
      </c>
      <c r="L4800" s="21">
        <f t="shared" si="661"/>
        <v>0</v>
      </c>
      <c r="M4800" s="21" t="s">
        <v>6426</v>
      </c>
      <c r="N4800" s="30">
        <v>45997</v>
      </c>
      <c r="O4800" s="48">
        <v>14783</v>
      </c>
      <c r="P4800" s="21" t="s">
        <v>26</v>
      </c>
      <c r="Q4800" s="21" t="s">
        <v>6433</v>
      </c>
      <c r="R4800" s="21" t="s">
        <v>5913</v>
      </c>
      <c r="S4800" s="3">
        <v>4</v>
      </c>
      <c r="T4800" s="37"/>
      <c r="U4800" s="21" t="s">
        <v>5511</v>
      </c>
      <c r="V4800" s="21" t="str">
        <f>VLOOKUP(P4800,'Customer List'!B:C,2,)</f>
        <v>Chandigarh</v>
      </c>
      <c r="W4800" s="38" t="s">
        <v>6373</v>
      </c>
      <c r="X4800" s="30">
        <v>46000</v>
      </c>
      <c r="Y4800" s="21">
        <f t="shared" si="662"/>
        <v>3</v>
      </c>
      <c r="Z4800" s="21" t="str">
        <f t="shared" si="663"/>
        <v>Saturday</v>
      </c>
      <c r="AA4800" s="21" t="str">
        <f t="shared" si="664"/>
        <v>Tuesday</v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v>4799</v>
      </c>
      <c r="B4801" s="21" t="s">
        <v>6350</v>
      </c>
      <c r="C4801" s="30">
        <v>45987</v>
      </c>
      <c r="D4801" s="30">
        <v>45993</v>
      </c>
      <c r="E4801" s="47">
        <v>234</v>
      </c>
      <c r="F4801" s="47">
        <f t="shared" si="658"/>
        <v>20592</v>
      </c>
      <c r="G4801" s="48">
        <f t="shared" si="659"/>
        <v>20592</v>
      </c>
      <c r="H4801" s="21">
        <v>696814</v>
      </c>
      <c r="I4801" s="21" t="s">
        <v>6153</v>
      </c>
      <c r="J4801" s="21">
        <v>1</v>
      </c>
      <c r="K4801" s="21"/>
      <c r="L4801" s="21">
        <f t="shared" si="661"/>
        <v>1</v>
      </c>
      <c r="M4801" s="21"/>
      <c r="N4801" s="30"/>
      <c r="O4801" s="48"/>
      <c r="P4801" s="21" t="s">
        <v>168</v>
      </c>
      <c r="Q4801" s="21"/>
      <c r="R4801" s="21"/>
      <c r="S4801" s="3">
        <v>4</v>
      </c>
      <c r="T4801" s="37"/>
      <c r="U4801" s="21" t="s">
        <v>5511</v>
      </c>
      <c r="V4801" s="21" t="str">
        <f>VLOOKUP(P4801,'Customer List'!B:C,2,)</f>
        <v>Bhopal</v>
      </c>
      <c r="W4801" s="38" t="s">
        <v>6380</v>
      </c>
      <c r="X4801" s="30" t="str">
        <f t="shared" si="667"/>
        <v/>
      </c>
      <c r="Y4801" s="21" t="str">
        <f t="shared" si="662"/>
        <v/>
      </c>
      <c r="Z4801" s="21" t="str">
        <f t="shared" si="663"/>
        <v/>
      </c>
      <c r="AA4801" s="21" t="str">
        <f t="shared" si="664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x14ac:dyDescent="0.25">
      <c r="A4802" s="21">
        <v>4800</v>
      </c>
      <c r="B4802" s="21" t="s">
        <v>6350</v>
      </c>
      <c r="C4802" s="30">
        <v>45987</v>
      </c>
      <c r="D4802" s="30">
        <v>45993</v>
      </c>
      <c r="E4802" s="47">
        <v>1056.5999999999999</v>
      </c>
      <c r="F4802" s="47">
        <f t="shared" si="658"/>
        <v>92980.799999999988</v>
      </c>
      <c r="G4802" s="48">
        <f t="shared" si="659"/>
        <v>92980.799999999988</v>
      </c>
      <c r="H4802" s="21">
        <v>740809</v>
      </c>
      <c r="I4802" s="21" t="s">
        <v>4834</v>
      </c>
      <c r="J4802" s="21">
        <v>1</v>
      </c>
      <c r="K4802" s="21">
        <v>1</v>
      </c>
      <c r="L4802" s="21">
        <f t="shared" si="661"/>
        <v>0</v>
      </c>
      <c r="M4802" s="21" t="s">
        <v>6395</v>
      </c>
      <c r="N4802" s="30">
        <v>45994</v>
      </c>
      <c r="O4802" s="48">
        <v>191069</v>
      </c>
      <c r="P4802" s="21" t="s">
        <v>630</v>
      </c>
      <c r="Q4802" s="21">
        <v>58158883425</v>
      </c>
      <c r="R4802" s="21" t="s">
        <v>6108</v>
      </c>
      <c r="S4802" s="3">
        <v>4</v>
      </c>
      <c r="T4802" s="37"/>
      <c r="U4802" s="21" t="s">
        <v>5511</v>
      </c>
      <c r="V4802" s="21" t="str">
        <f>VLOOKUP(P4802,'Customer List'!B:C,2,)</f>
        <v>Telangana</v>
      </c>
      <c r="W4802" s="38"/>
      <c r="X4802" s="30">
        <v>45996</v>
      </c>
      <c r="Y4802" s="21">
        <f t="shared" si="662"/>
        <v>2</v>
      </c>
      <c r="Z4802" s="21" t="str">
        <f t="shared" si="663"/>
        <v>Wednesday</v>
      </c>
      <c r="AA4802" s="21" t="str">
        <f t="shared" si="664"/>
        <v>Friday</v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x14ac:dyDescent="0.25">
      <c r="A4803" s="21">
        <v>4801</v>
      </c>
      <c r="B4803" s="21" t="s">
        <v>6350</v>
      </c>
      <c r="C4803" s="30">
        <v>45987</v>
      </c>
      <c r="D4803" s="30">
        <v>45993</v>
      </c>
      <c r="E4803" s="47">
        <v>193.8</v>
      </c>
      <c r="F4803" s="47">
        <f t="shared" si="658"/>
        <v>17054.400000000001</v>
      </c>
      <c r="G4803" s="48">
        <f t="shared" si="659"/>
        <v>17054.400000000001</v>
      </c>
      <c r="H4803" s="21">
        <v>824806</v>
      </c>
      <c r="I4803" s="21" t="s">
        <v>6349</v>
      </c>
      <c r="J4803" s="21">
        <v>1</v>
      </c>
      <c r="K4803" s="21"/>
      <c r="L4803" s="21">
        <f t="shared" si="661"/>
        <v>1</v>
      </c>
      <c r="M4803" s="21"/>
      <c r="N4803" s="30"/>
      <c r="O4803" s="48"/>
      <c r="P4803" s="21" t="s">
        <v>168</v>
      </c>
      <c r="Q4803" s="21"/>
      <c r="R4803" s="21"/>
      <c r="S4803" s="3">
        <v>4</v>
      </c>
      <c r="T4803" s="37"/>
      <c r="U4803" s="21" t="s">
        <v>5511</v>
      </c>
      <c r="V4803" s="21" t="str">
        <f>VLOOKUP(P4803,'Customer List'!B:C,2,)</f>
        <v>Bhopal</v>
      </c>
      <c r="W4803" s="38" t="s">
        <v>6380</v>
      </c>
      <c r="X4803" s="30" t="str">
        <f t="shared" si="667"/>
        <v/>
      </c>
      <c r="Y4803" s="21" t="str">
        <f t="shared" si="662"/>
        <v/>
      </c>
      <c r="Z4803" s="21" t="str">
        <f t="shared" si="663"/>
        <v/>
      </c>
      <c r="AA4803" s="21" t="str">
        <f t="shared" si="664"/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x14ac:dyDescent="0.25">
      <c r="A4804" s="21">
        <v>4802</v>
      </c>
      <c r="B4804" s="21" t="s">
        <v>6353</v>
      </c>
      <c r="C4804" s="30">
        <v>45980</v>
      </c>
      <c r="D4804" s="30">
        <v>45994</v>
      </c>
      <c r="E4804" s="47">
        <v>50</v>
      </c>
      <c r="F4804" s="47">
        <f t="shared" si="658"/>
        <v>4400</v>
      </c>
      <c r="G4804" s="48">
        <f t="shared" si="659"/>
        <v>4400</v>
      </c>
      <c r="H4804" s="21" t="s">
        <v>6354</v>
      </c>
      <c r="I4804" s="21"/>
      <c r="J4804" s="21">
        <v>1</v>
      </c>
      <c r="K4804" s="21">
        <v>1</v>
      </c>
      <c r="L4804" s="21">
        <f t="shared" si="661"/>
        <v>0</v>
      </c>
      <c r="M4804" s="21" t="s">
        <v>6386</v>
      </c>
      <c r="N4804" s="30">
        <v>45994</v>
      </c>
      <c r="O4804" s="48">
        <v>6500</v>
      </c>
      <c r="P4804" s="21" t="s">
        <v>6302</v>
      </c>
      <c r="Q4804" s="21">
        <v>58158883882</v>
      </c>
      <c r="R4804" s="21" t="s">
        <v>6108</v>
      </c>
      <c r="S4804" s="3">
        <v>-20</v>
      </c>
      <c r="T4804" s="37"/>
      <c r="U4804" s="21" t="s">
        <v>5364</v>
      </c>
      <c r="V4804" s="21" t="str">
        <f>VLOOKUP(P4804,'Customer List'!B:C,2,)</f>
        <v>Kolkata</v>
      </c>
      <c r="W4804" s="38"/>
      <c r="X4804" s="30">
        <v>45995</v>
      </c>
      <c r="Y4804" s="21">
        <f t="shared" ref="Y4804:Y4809" si="668">IF(X4804="", "", X4804-N4804)</f>
        <v>1</v>
      </c>
      <c r="Z4804" s="21" t="str">
        <f t="shared" ref="Z4804:Z4809" si="669">IF(N4804="", "", TEXT(N4804, "dddd"))</f>
        <v>Wednesday</v>
      </c>
      <c r="AA4804" s="21" t="str">
        <f t="shared" ref="AA4804:AA4809" si="670">IF(X4804="", "", TEXT(X4804, "dddd"))</f>
        <v>Thursday</v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x14ac:dyDescent="0.25">
      <c r="A4805" s="21">
        <v>4803</v>
      </c>
      <c r="B4805" s="21" t="s">
        <v>6353</v>
      </c>
      <c r="C4805" s="30">
        <v>45980</v>
      </c>
      <c r="D4805" s="30">
        <v>45994</v>
      </c>
      <c r="E4805" s="47">
        <v>50</v>
      </c>
      <c r="F4805" s="47">
        <f t="shared" si="658"/>
        <v>4400</v>
      </c>
      <c r="G4805" s="48">
        <f t="shared" si="659"/>
        <v>4400</v>
      </c>
      <c r="H4805" s="21" t="s">
        <v>6355</v>
      </c>
      <c r="I4805" s="21"/>
      <c r="J4805" s="21">
        <v>1</v>
      </c>
      <c r="K4805" s="21">
        <v>1</v>
      </c>
      <c r="L4805" s="21">
        <f t="shared" si="661"/>
        <v>0</v>
      </c>
      <c r="M4805" s="21" t="s">
        <v>6386</v>
      </c>
      <c r="N4805" s="30">
        <v>45994</v>
      </c>
      <c r="O4805" s="48">
        <v>6500</v>
      </c>
      <c r="P4805" s="21" t="s">
        <v>6302</v>
      </c>
      <c r="Q4805" s="21">
        <v>58158883882</v>
      </c>
      <c r="R4805" s="21" t="s">
        <v>6108</v>
      </c>
      <c r="S4805" s="3">
        <v>-20</v>
      </c>
      <c r="T4805" s="37"/>
      <c r="U4805" s="21" t="s">
        <v>5364</v>
      </c>
      <c r="V4805" s="21" t="str">
        <f>VLOOKUP(P4805,'Customer List'!B:C,2,)</f>
        <v>Kolkata</v>
      </c>
      <c r="W4805" s="38"/>
      <c r="X4805" s="30">
        <v>45995</v>
      </c>
      <c r="Y4805" s="21">
        <f t="shared" si="668"/>
        <v>1</v>
      </c>
      <c r="Z4805" s="21" t="str">
        <f t="shared" si="669"/>
        <v>Wednesday</v>
      </c>
      <c r="AA4805" s="21" t="str">
        <f t="shared" si="670"/>
        <v>Thursday</v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x14ac:dyDescent="0.25">
      <c r="A4806" s="21">
        <v>4804</v>
      </c>
      <c r="B4806" s="21" t="s">
        <v>6353</v>
      </c>
      <c r="C4806" s="30">
        <v>45980</v>
      </c>
      <c r="D4806" s="30">
        <v>45994</v>
      </c>
      <c r="E4806" s="47">
        <v>50</v>
      </c>
      <c r="F4806" s="47">
        <f t="shared" si="658"/>
        <v>4400</v>
      </c>
      <c r="G4806" s="48">
        <f t="shared" si="659"/>
        <v>4400</v>
      </c>
      <c r="H4806" s="21" t="s">
        <v>6356</v>
      </c>
      <c r="I4806" s="21"/>
      <c r="J4806" s="21">
        <v>1</v>
      </c>
      <c r="K4806" s="21">
        <v>1</v>
      </c>
      <c r="L4806" s="21">
        <f t="shared" si="661"/>
        <v>0</v>
      </c>
      <c r="M4806" s="21" t="s">
        <v>6386</v>
      </c>
      <c r="N4806" s="30">
        <v>45994</v>
      </c>
      <c r="O4806" s="48">
        <v>6500</v>
      </c>
      <c r="P4806" s="21" t="s">
        <v>6302</v>
      </c>
      <c r="Q4806" s="21">
        <v>58158883882</v>
      </c>
      <c r="R4806" s="21" t="s">
        <v>6108</v>
      </c>
      <c r="S4806" s="3">
        <v>-20</v>
      </c>
      <c r="T4806" s="37"/>
      <c r="U4806" s="21" t="s">
        <v>5364</v>
      </c>
      <c r="V4806" s="21" t="str">
        <f>VLOOKUP(P4806,'Customer List'!B:C,2,)</f>
        <v>Kolkata</v>
      </c>
      <c r="W4806" s="38"/>
      <c r="X4806" s="30">
        <v>45995</v>
      </c>
      <c r="Y4806" s="21">
        <f t="shared" si="668"/>
        <v>1</v>
      </c>
      <c r="Z4806" s="21" t="str">
        <f t="shared" si="669"/>
        <v>Wednesday</v>
      </c>
      <c r="AA4806" s="21" t="str">
        <f t="shared" si="670"/>
        <v>Thursday</v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x14ac:dyDescent="0.25">
      <c r="A4807" s="21">
        <v>4805</v>
      </c>
      <c r="B4807" s="21" t="s">
        <v>6353</v>
      </c>
      <c r="C4807" s="30">
        <v>45980</v>
      </c>
      <c r="D4807" s="30">
        <v>45994</v>
      </c>
      <c r="E4807" s="47">
        <v>50</v>
      </c>
      <c r="F4807" s="47">
        <f t="shared" si="658"/>
        <v>4400</v>
      </c>
      <c r="G4807" s="48">
        <f t="shared" si="659"/>
        <v>4400</v>
      </c>
      <c r="H4807" s="21" t="s">
        <v>6357</v>
      </c>
      <c r="I4807" s="21"/>
      <c r="J4807" s="21">
        <v>1</v>
      </c>
      <c r="K4807" s="21">
        <v>1</v>
      </c>
      <c r="L4807" s="21">
        <f t="shared" si="661"/>
        <v>0</v>
      </c>
      <c r="M4807" s="21" t="s">
        <v>6386</v>
      </c>
      <c r="N4807" s="30">
        <v>45994</v>
      </c>
      <c r="O4807" s="48">
        <v>6500</v>
      </c>
      <c r="P4807" s="21" t="s">
        <v>6302</v>
      </c>
      <c r="Q4807" s="21">
        <v>58158883882</v>
      </c>
      <c r="R4807" s="21" t="s">
        <v>6108</v>
      </c>
      <c r="S4807" s="3">
        <v>-20</v>
      </c>
      <c r="T4807" s="37"/>
      <c r="U4807" s="21" t="s">
        <v>5364</v>
      </c>
      <c r="V4807" s="21" t="str">
        <f>VLOOKUP(P4807,'Customer List'!B:C,2,)</f>
        <v>Kolkata</v>
      </c>
      <c r="W4807" s="38"/>
      <c r="X4807" s="30">
        <v>45995</v>
      </c>
      <c r="Y4807" s="21">
        <f t="shared" si="668"/>
        <v>1</v>
      </c>
      <c r="Z4807" s="21" t="str">
        <f t="shared" si="669"/>
        <v>Wednesday</v>
      </c>
      <c r="AA4807" s="21" t="str">
        <f t="shared" si="670"/>
        <v>Thursday</v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x14ac:dyDescent="0.25">
      <c r="A4808" s="21">
        <v>4806</v>
      </c>
      <c r="B4808" s="21" t="s">
        <v>6353</v>
      </c>
      <c r="C4808" s="30">
        <v>45980</v>
      </c>
      <c r="D4808" s="30">
        <v>45994</v>
      </c>
      <c r="E4808" s="47">
        <v>50</v>
      </c>
      <c r="F4808" s="47">
        <f t="shared" si="658"/>
        <v>4400</v>
      </c>
      <c r="G4808" s="48">
        <f t="shared" si="659"/>
        <v>4400</v>
      </c>
      <c r="H4808" s="21" t="s">
        <v>6358</v>
      </c>
      <c r="I4808" s="21"/>
      <c r="J4808" s="21">
        <v>1</v>
      </c>
      <c r="K4808" s="21">
        <v>1</v>
      </c>
      <c r="L4808" s="21">
        <f t="shared" si="661"/>
        <v>0</v>
      </c>
      <c r="M4808" s="21" t="s">
        <v>6386</v>
      </c>
      <c r="N4808" s="30">
        <v>45994</v>
      </c>
      <c r="O4808" s="48">
        <v>6500</v>
      </c>
      <c r="P4808" s="21" t="s">
        <v>6302</v>
      </c>
      <c r="Q4808" s="21">
        <v>58158883882</v>
      </c>
      <c r="R4808" s="21" t="s">
        <v>6108</v>
      </c>
      <c r="S4808" s="3">
        <v>-20</v>
      </c>
      <c r="T4808" s="37"/>
      <c r="U4808" s="21" t="s">
        <v>5364</v>
      </c>
      <c r="V4808" s="21" t="str">
        <f>VLOOKUP(P4808,'Customer List'!B:C,2,)</f>
        <v>Kolkata</v>
      </c>
      <c r="W4808" s="38"/>
      <c r="X4808" s="30">
        <v>45995</v>
      </c>
      <c r="Y4808" s="21">
        <f t="shared" si="668"/>
        <v>1</v>
      </c>
      <c r="Z4808" s="21" t="str">
        <f t="shared" si="669"/>
        <v>Wednesday</v>
      </c>
      <c r="AA4808" s="21" t="str">
        <f t="shared" si="670"/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x14ac:dyDescent="0.25">
      <c r="A4809" s="21">
        <v>4807</v>
      </c>
      <c r="B4809" s="21" t="s">
        <v>6353</v>
      </c>
      <c r="C4809" s="30">
        <v>45980</v>
      </c>
      <c r="D4809" s="30">
        <v>45994</v>
      </c>
      <c r="E4809" s="47">
        <v>50</v>
      </c>
      <c r="F4809" s="47">
        <f t="shared" si="658"/>
        <v>4400</v>
      </c>
      <c r="G4809" s="48">
        <f t="shared" si="659"/>
        <v>4400</v>
      </c>
      <c r="H4809" s="21" t="s">
        <v>6359</v>
      </c>
      <c r="I4809" s="21"/>
      <c r="J4809" s="21">
        <v>1</v>
      </c>
      <c r="K4809" s="21">
        <v>1</v>
      </c>
      <c r="L4809" s="21">
        <f t="shared" si="661"/>
        <v>0</v>
      </c>
      <c r="M4809" s="21" t="s">
        <v>6386</v>
      </c>
      <c r="N4809" s="30">
        <v>45994</v>
      </c>
      <c r="O4809" s="48">
        <v>6500</v>
      </c>
      <c r="P4809" s="21" t="s">
        <v>6302</v>
      </c>
      <c r="Q4809" s="21">
        <v>58158883882</v>
      </c>
      <c r="R4809" s="21" t="s">
        <v>6108</v>
      </c>
      <c r="S4809" s="3">
        <v>-20</v>
      </c>
      <c r="T4809" s="37"/>
      <c r="U4809" s="21" t="s">
        <v>5364</v>
      </c>
      <c r="V4809" s="21" t="str">
        <f>VLOOKUP(P4809,'Customer List'!B:C,2,)</f>
        <v>Kolkata</v>
      </c>
      <c r="W4809" s="38"/>
      <c r="X4809" s="30">
        <v>45995</v>
      </c>
      <c r="Y4809" s="21">
        <f t="shared" si="668"/>
        <v>1</v>
      </c>
      <c r="Z4809" s="21" t="str">
        <f t="shared" si="669"/>
        <v>Wednesday</v>
      </c>
      <c r="AA4809" s="21" t="str">
        <f t="shared" si="670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x14ac:dyDescent="0.25">
      <c r="A4810" s="21">
        <v>4808</v>
      </c>
      <c r="B4810" s="21" t="s">
        <v>6401</v>
      </c>
      <c r="C4810" s="30">
        <v>45993</v>
      </c>
      <c r="D4810" s="30">
        <v>45996</v>
      </c>
      <c r="E4810" s="47">
        <v>215.4</v>
      </c>
      <c r="F4810" s="47">
        <f t="shared" ref="F4810" si="671">IF(AB4810="DOLLAR",E4810*88,E4810)</f>
        <v>18955.2</v>
      </c>
      <c r="G4810" s="48">
        <f t="shared" ref="G4810" si="672">F4810*J4810</f>
        <v>18955.2</v>
      </c>
      <c r="H4810" s="21" t="s">
        <v>6402</v>
      </c>
      <c r="I4810" s="21"/>
      <c r="J4810" s="21">
        <v>1</v>
      </c>
      <c r="K4810" s="21">
        <v>1</v>
      </c>
      <c r="L4810" s="21">
        <f t="shared" si="661"/>
        <v>0</v>
      </c>
      <c r="M4810" s="21" t="s">
        <v>6427</v>
      </c>
      <c r="N4810" s="30">
        <v>45997</v>
      </c>
      <c r="O4810" s="48">
        <v>36439</v>
      </c>
      <c r="P4810" s="21" t="s">
        <v>630</v>
      </c>
      <c r="Q4810" s="21">
        <v>58159040015</v>
      </c>
      <c r="R4810" s="21" t="s">
        <v>5913</v>
      </c>
      <c r="S4810" s="3">
        <v>-20</v>
      </c>
      <c r="T4810" s="37"/>
      <c r="U4810" s="21" t="s">
        <v>5026</v>
      </c>
      <c r="V4810" s="21" t="str">
        <f>VLOOKUP(P4810,'Customer List'!B:C,2,)</f>
        <v>Telangana</v>
      </c>
      <c r="W4810" s="38"/>
      <c r="X4810" s="30">
        <v>46000</v>
      </c>
      <c r="Y4810" s="21">
        <f t="shared" ref="Y4810" si="673">IF(X4810="", "", X4810-N4810)</f>
        <v>3</v>
      </c>
      <c r="Z4810" s="21" t="str">
        <f t="shared" ref="Z4810" si="674">IF(N4810="", "", TEXT(N4810, "dddd"))</f>
        <v>Saturday</v>
      </c>
      <c r="AA4810" s="21" t="str">
        <f t="shared" ref="AA4810" si="675">IF(X4810="", "", TEXT(X4810, "dddd"))</f>
        <v>Tuesday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x14ac:dyDescent="0.25">
      <c r="A4811" s="21">
        <v>4809</v>
      </c>
      <c r="B4811" s="21" t="s">
        <v>6403</v>
      </c>
      <c r="C4811" s="30">
        <v>45993</v>
      </c>
      <c r="D4811" s="30">
        <v>45996</v>
      </c>
      <c r="E4811" s="47">
        <v>24</v>
      </c>
      <c r="F4811" s="47">
        <f t="shared" ref="F4811:F4812" si="676">IF(AB4811="DOLLAR",E4811*88,E4811)</f>
        <v>2112</v>
      </c>
      <c r="G4811" s="48">
        <f t="shared" ref="G4811:G4812" si="677">F4811*J4811</f>
        <v>2112</v>
      </c>
      <c r="H4811" s="21" t="s">
        <v>6404</v>
      </c>
      <c r="I4811" s="21"/>
      <c r="J4811" s="21">
        <v>1</v>
      </c>
      <c r="K4811" s="21">
        <v>1</v>
      </c>
      <c r="L4811" s="21">
        <f t="shared" ref="L4811:L4816" si="678">J4811-K4811</f>
        <v>0</v>
      </c>
      <c r="M4811" s="21" t="s">
        <v>6429</v>
      </c>
      <c r="N4811" s="30">
        <v>45997</v>
      </c>
      <c r="O4811" s="48">
        <v>4350</v>
      </c>
      <c r="P4811" s="21" t="s">
        <v>6406</v>
      </c>
      <c r="Q4811" s="21">
        <v>58159040376</v>
      </c>
      <c r="R4811" s="21" t="s">
        <v>6108</v>
      </c>
      <c r="S4811" s="3">
        <v>-20</v>
      </c>
      <c r="T4811" s="37"/>
      <c r="U4811" s="21" t="s">
        <v>5026</v>
      </c>
      <c r="V4811" s="21" t="str">
        <f>VLOOKUP(P4811,'Customer List'!B:C,2,)</f>
        <v>MANIPUR</v>
      </c>
      <c r="W4811" s="38"/>
      <c r="X4811" s="30">
        <v>46002</v>
      </c>
      <c r="Y4811" s="21">
        <f t="shared" ref="Y4811:Y4812" si="679">IF(X4811="", "", X4811-N4811)</f>
        <v>5</v>
      </c>
      <c r="Z4811" s="21" t="str">
        <f t="shared" ref="Z4811:Z4812" si="680">IF(N4811="", "", TEXT(N4811, "dddd"))</f>
        <v>Saturday</v>
      </c>
      <c r="AA4811" s="21" t="str">
        <f t="shared" ref="AA4811:AA4812" si="681">IF(X4811="", "", TEXT(X4811, "dddd"))</f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x14ac:dyDescent="0.25">
      <c r="A4812" s="21">
        <v>4810</v>
      </c>
      <c r="B4812" s="21" t="s">
        <v>6403</v>
      </c>
      <c r="C4812" s="30">
        <v>45993</v>
      </c>
      <c r="D4812" s="30">
        <v>45996</v>
      </c>
      <c r="E4812" s="47">
        <v>20.399999999999999</v>
      </c>
      <c r="F4812" s="47">
        <f t="shared" si="676"/>
        <v>1795.1999999999998</v>
      </c>
      <c r="G4812" s="48">
        <f t="shared" si="677"/>
        <v>1795.1999999999998</v>
      </c>
      <c r="H4812" s="21" t="s">
        <v>6405</v>
      </c>
      <c r="I4812" s="21"/>
      <c r="J4812" s="21">
        <v>1</v>
      </c>
      <c r="K4812" s="21">
        <v>1</v>
      </c>
      <c r="L4812" s="21">
        <f t="shared" si="678"/>
        <v>0</v>
      </c>
      <c r="M4812" s="21" t="s">
        <v>6451</v>
      </c>
      <c r="N4812" s="30">
        <v>45999</v>
      </c>
      <c r="O4812" s="48">
        <v>3697.5</v>
      </c>
      <c r="P4812" s="21" t="s">
        <v>6452</v>
      </c>
      <c r="Q4812" s="21" t="s">
        <v>5960</v>
      </c>
      <c r="R4812" s="21" t="s">
        <v>6092</v>
      </c>
      <c r="S4812" s="3">
        <v>-20</v>
      </c>
      <c r="T4812" s="37"/>
      <c r="U4812" s="21" t="s">
        <v>5026</v>
      </c>
      <c r="V4812" s="21" t="str">
        <f>VLOOKUP(P4812,'Customer List'!B:C,2,)</f>
        <v>DELHI</v>
      </c>
      <c r="W4812" s="38"/>
      <c r="X4812" s="30">
        <f t="shared" ref="X4812" si="682">IF(OR(R4812 = "PRIYANKA MADAM", R4812 = "DEEPAK", R4812 = "PORTER"),N4812,"")</f>
        <v>45999</v>
      </c>
      <c r="Y4812" s="21">
        <f t="shared" si="679"/>
        <v>0</v>
      </c>
      <c r="Z4812" s="21" t="str">
        <f t="shared" si="680"/>
        <v>Monday</v>
      </c>
      <c r="AA4812" s="21" t="str">
        <f t="shared" si="681"/>
        <v>Monday</v>
      </c>
      <c r="AB4812" s="21" t="str">
        <f>VLOOKUP(U4812,'Currency Sheet'!A:C,3,)</f>
        <v>DOLLAR</v>
      </c>
      <c r="AC4812" s="42" t="str">
        <f>VLOOKUP(P4812,'Customer List'!B:D,3,)</f>
        <v>Local</v>
      </c>
    </row>
    <row r="4813" spans="1:29" x14ac:dyDescent="0.25">
      <c r="A4813" s="21">
        <v>4811</v>
      </c>
      <c r="B4813" s="21" t="s">
        <v>6407</v>
      </c>
      <c r="C4813" s="30">
        <v>45993</v>
      </c>
      <c r="D4813" s="30">
        <v>45996</v>
      </c>
      <c r="E4813" s="47">
        <v>251.4</v>
      </c>
      <c r="F4813" s="47">
        <f t="shared" ref="F4813:F4816" si="683">IF(AB4813="DOLLAR",E4813*88,E4813)</f>
        <v>22123.200000000001</v>
      </c>
      <c r="G4813" s="48">
        <f t="shared" ref="G4813:G4816" si="684">F4813*J4813</f>
        <v>22123.200000000001</v>
      </c>
      <c r="H4813" s="21" t="s">
        <v>535</v>
      </c>
      <c r="I4813" s="21"/>
      <c r="J4813" s="21">
        <v>1</v>
      </c>
      <c r="K4813" s="21">
        <v>1</v>
      </c>
      <c r="L4813" s="21">
        <f t="shared" si="678"/>
        <v>0</v>
      </c>
      <c r="M4813" s="21" t="s">
        <v>6431</v>
      </c>
      <c r="N4813" s="30">
        <v>45997</v>
      </c>
      <c r="O4813" s="48">
        <v>42528.5</v>
      </c>
      <c r="P4813" s="21" t="s">
        <v>694</v>
      </c>
      <c r="Q4813" s="21">
        <v>58159043084</v>
      </c>
      <c r="R4813" s="21" t="s">
        <v>5913</v>
      </c>
      <c r="S4813" s="3">
        <v>-20</v>
      </c>
      <c r="T4813" s="37"/>
      <c r="U4813" s="21" t="s">
        <v>5026</v>
      </c>
      <c r="V4813" s="21" t="str">
        <f>VLOOKUP(P4813,'Customer List'!B:C,2,)</f>
        <v>Dehradoon</v>
      </c>
      <c r="W4813" s="38"/>
      <c r="X4813" s="30">
        <v>46000</v>
      </c>
      <c r="Y4813" s="21">
        <f t="shared" ref="Y4813:Y4816" si="685">IF(X4813="", "", X4813-N4813)</f>
        <v>3</v>
      </c>
      <c r="Z4813" s="21" t="str">
        <f t="shared" ref="Z4813:Z4816" si="686">IF(N4813="", "", TEXT(N4813, "dddd"))</f>
        <v>Saturday</v>
      </c>
      <c r="AA4813" s="21" t="str">
        <f t="shared" ref="AA4813:AA4816" si="687">IF(X4813="", "", TEXT(X4813, "dddd"))</f>
        <v>Tuesday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x14ac:dyDescent="0.25">
      <c r="A4814" s="21">
        <v>4812</v>
      </c>
      <c r="B4814" s="21" t="s">
        <v>6407</v>
      </c>
      <c r="C4814" s="30">
        <v>45993</v>
      </c>
      <c r="D4814" s="30">
        <v>45996</v>
      </c>
      <c r="E4814" s="47">
        <v>53.4</v>
      </c>
      <c r="F4814" s="47">
        <f t="shared" si="683"/>
        <v>4699.2</v>
      </c>
      <c r="G4814" s="48">
        <f t="shared" si="684"/>
        <v>4699.2</v>
      </c>
      <c r="H4814" s="21" t="s">
        <v>6408</v>
      </c>
      <c r="I4814" s="21"/>
      <c r="J4814" s="21">
        <v>1</v>
      </c>
      <c r="K4814" s="21">
        <v>1</v>
      </c>
      <c r="L4814" s="21">
        <f t="shared" si="678"/>
        <v>0</v>
      </c>
      <c r="M4814" s="21" t="s">
        <v>6431</v>
      </c>
      <c r="N4814" s="30">
        <v>45997</v>
      </c>
      <c r="O4814" s="48">
        <v>9033.5</v>
      </c>
      <c r="P4814" s="21" t="s">
        <v>694</v>
      </c>
      <c r="Q4814" s="21">
        <v>58159043084</v>
      </c>
      <c r="R4814" s="21" t="s">
        <v>5913</v>
      </c>
      <c r="S4814" s="3">
        <v>-20</v>
      </c>
      <c r="T4814" s="37"/>
      <c r="U4814" s="21" t="s">
        <v>5026</v>
      </c>
      <c r="V4814" s="21" t="str">
        <f>VLOOKUP(P4814,'Customer List'!B:C,2,)</f>
        <v>Dehradoon</v>
      </c>
      <c r="W4814" s="38"/>
      <c r="X4814" s="30">
        <v>46000</v>
      </c>
      <c r="Y4814" s="21">
        <f t="shared" si="685"/>
        <v>3</v>
      </c>
      <c r="Z4814" s="21" t="str">
        <f t="shared" si="686"/>
        <v>Saturday</v>
      </c>
      <c r="AA4814" s="21" t="str">
        <f t="shared" si="687"/>
        <v>Tuesday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x14ac:dyDescent="0.25">
      <c r="A4815" s="21">
        <v>4813</v>
      </c>
      <c r="B4815" s="21" t="s">
        <v>6407</v>
      </c>
      <c r="C4815" s="30">
        <v>45993</v>
      </c>
      <c r="D4815" s="30">
        <v>45996</v>
      </c>
      <c r="E4815" s="47">
        <v>19.8</v>
      </c>
      <c r="F4815" s="47">
        <f t="shared" si="683"/>
        <v>1742.4</v>
      </c>
      <c r="G4815" s="48">
        <f t="shared" si="684"/>
        <v>1742.4</v>
      </c>
      <c r="H4815" s="21" t="s">
        <v>6409</v>
      </c>
      <c r="I4815" s="21"/>
      <c r="J4815" s="21">
        <v>1</v>
      </c>
      <c r="K4815" s="21">
        <v>1</v>
      </c>
      <c r="L4815" s="21">
        <f t="shared" si="678"/>
        <v>0</v>
      </c>
      <c r="M4815" s="21" t="s">
        <v>6431</v>
      </c>
      <c r="N4815" s="30">
        <v>45997</v>
      </c>
      <c r="O4815" s="48">
        <v>3349.5</v>
      </c>
      <c r="P4815" s="21" t="s">
        <v>694</v>
      </c>
      <c r="Q4815" s="21">
        <v>58159043084</v>
      </c>
      <c r="R4815" s="21" t="s">
        <v>5913</v>
      </c>
      <c r="S4815" s="3">
        <v>-20</v>
      </c>
      <c r="T4815" s="37"/>
      <c r="U4815" s="21" t="s">
        <v>5026</v>
      </c>
      <c r="V4815" s="21" t="str">
        <f>VLOOKUP(P4815,'Customer List'!B:C,2,)</f>
        <v>Dehradoon</v>
      </c>
      <c r="W4815" s="38"/>
      <c r="X4815" s="30">
        <v>46000</v>
      </c>
      <c r="Y4815" s="21">
        <f t="shared" si="685"/>
        <v>3</v>
      </c>
      <c r="Z4815" s="21" t="str">
        <f t="shared" si="686"/>
        <v>Saturday</v>
      </c>
      <c r="AA4815" s="21" t="str">
        <f t="shared" si="687"/>
        <v>Tuesday</v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x14ac:dyDescent="0.25">
      <c r="A4816" s="21">
        <v>4814</v>
      </c>
      <c r="B4816" s="21" t="s">
        <v>6407</v>
      </c>
      <c r="C4816" s="30">
        <v>45993</v>
      </c>
      <c r="D4816" s="30">
        <v>45996</v>
      </c>
      <c r="E4816" s="47">
        <v>93</v>
      </c>
      <c r="F4816" s="47">
        <f t="shared" si="683"/>
        <v>8184</v>
      </c>
      <c r="G4816" s="48">
        <f t="shared" si="684"/>
        <v>8184</v>
      </c>
      <c r="H4816" s="21" t="s">
        <v>6410</v>
      </c>
      <c r="I4816" s="21"/>
      <c r="J4816" s="21">
        <v>1</v>
      </c>
      <c r="K4816" s="21">
        <v>1</v>
      </c>
      <c r="L4816" s="21">
        <f t="shared" si="678"/>
        <v>0</v>
      </c>
      <c r="M4816" s="21" t="s">
        <v>6431</v>
      </c>
      <c r="N4816" s="30">
        <v>45997</v>
      </c>
      <c r="O4816" s="48">
        <v>15732.5</v>
      </c>
      <c r="P4816" s="21" t="s">
        <v>694</v>
      </c>
      <c r="Q4816" s="21">
        <v>58159043084</v>
      </c>
      <c r="R4816" s="21" t="s">
        <v>5913</v>
      </c>
      <c r="S4816" s="3">
        <v>-20</v>
      </c>
      <c r="T4816" s="37"/>
      <c r="U4816" s="21" t="s">
        <v>5026</v>
      </c>
      <c r="V4816" s="21" t="str">
        <f>VLOOKUP(P4816,'Customer List'!B:C,2,)</f>
        <v>Dehradoon</v>
      </c>
      <c r="W4816" s="38"/>
      <c r="X4816" s="30">
        <v>46000</v>
      </c>
      <c r="Y4816" s="21">
        <f t="shared" si="685"/>
        <v>3</v>
      </c>
      <c r="Z4816" s="21" t="str">
        <f t="shared" si="686"/>
        <v>Saturday</v>
      </c>
      <c r="AA4816" s="21" t="str">
        <f t="shared" si="687"/>
        <v>Tuesday</v>
      </c>
      <c r="AB4816" s="21" t="str">
        <f>VLOOKUP(U4816,'Currency Sheet'!A:C,3,)</f>
        <v>DOLLAR</v>
      </c>
      <c r="AC4816" s="42" t="str">
        <f>VLOOKUP(P4816,'Customer List'!B:D,3,)</f>
        <v>OutStation</v>
      </c>
    </row>
    <row r="4817" spans="1:29" x14ac:dyDescent="0.25">
      <c r="A4817" s="21">
        <v>4815</v>
      </c>
      <c r="B4817" s="21" t="s">
        <v>6411</v>
      </c>
      <c r="C4817" s="30">
        <v>45993</v>
      </c>
      <c r="D4817" s="30">
        <v>45996</v>
      </c>
      <c r="E4817" s="47">
        <v>49.2</v>
      </c>
      <c r="F4817" s="47">
        <f t="shared" ref="F4817:F4819" si="688">IF(AB4817="DOLLAR",E4817*88,E4817)</f>
        <v>4329.6000000000004</v>
      </c>
      <c r="G4817" s="48">
        <f t="shared" ref="G4817:G4819" si="689">F4817*J4817</f>
        <v>4329.6000000000004</v>
      </c>
      <c r="H4817" s="21" t="s">
        <v>6412</v>
      </c>
      <c r="I4817" s="21"/>
      <c r="J4817" s="21">
        <v>1</v>
      </c>
      <c r="K4817" s="21">
        <v>1</v>
      </c>
      <c r="L4817" s="21">
        <f t="shared" ref="L4817:L4825" si="690">J4817-K4817</f>
        <v>0</v>
      </c>
      <c r="M4817" s="21" t="s">
        <v>6430</v>
      </c>
      <c r="N4817" s="30">
        <v>45997</v>
      </c>
      <c r="O4817" s="48">
        <v>9512</v>
      </c>
      <c r="P4817" s="21" t="s">
        <v>319</v>
      </c>
      <c r="Q4817" s="21">
        <v>58159040903</v>
      </c>
      <c r="R4817" s="21" t="s">
        <v>5913</v>
      </c>
      <c r="S4817" s="3">
        <v>-20</v>
      </c>
      <c r="T4817" s="37"/>
      <c r="U4817" s="21" t="s">
        <v>5026</v>
      </c>
      <c r="V4817" s="21" t="str">
        <f>VLOOKUP(P4817,'Customer List'!B:C,2,)</f>
        <v>Gujrat</v>
      </c>
      <c r="W4817" s="38"/>
      <c r="X4817" s="30">
        <v>46000</v>
      </c>
      <c r="Y4817" s="21">
        <f t="shared" ref="Y4817:Y4819" si="691">IF(X4817="", "", X4817-N4817)</f>
        <v>3</v>
      </c>
      <c r="Z4817" s="21" t="str">
        <f t="shared" ref="Z4817:Z4819" si="692">IF(N4817="", "", TEXT(N4817, "dddd"))</f>
        <v>Saturday</v>
      </c>
      <c r="AA4817" s="21" t="str">
        <f t="shared" ref="AA4817:AA4819" si="693">IF(X4817="", "", TEXT(X4817, "dddd"))</f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x14ac:dyDescent="0.25">
      <c r="A4818" s="21">
        <v>4816</v>
      </c>
      <c r="B4818" s="21" t="s">
        <v>6411</v>
      </c>
      <c r="C4818" s="30">
        <v>45993</v>
      </c>
      <c r="D4818" s="30">
        <v>45996</v>
      </c>
      <c r="E4818" s="47">
        <v>32.4</v>
      </c>
      <c r="F4818" s="47">
        <f t="shared" si="688"/>
        <v>2851.2</v>
      </c>
      <c r="G4818" s="48">
        <f t="shared" si="689"/>
        <v>2851.2</v>
      </c>
      <c r="H4818" s="21" t="s">
        <v>6413</v>
      </c>
      <c r="I4818" s="21"/>
      <c r="J4818" s="21">
        <v>1</v>
      </c>
      <c r="K4818" s="21">
        <v>1</v>
      </c>
      <c r="L4818" s="21">
        <f t="shared" si="690"/>
        <v>0</v>
      </c>
      <c r="M4818" s="21" t="s">
        <v>6414</v>
      </c>
      <c r="N4818" s="30">
        <v>45996</v>
      </c>
      <c r="O4818" s="48">
        <v>5481</v>
      </c>
      <c r="P4818" s="21" t="s">
        <v>208</v>
      </c>
      <c r="Q4818" s="21"/>
      <c r="R4818" s="21"/>
      <c r="S4818" s="3">
        <v>-20</v>
      </c>
      <c r="T4818" s="37"/>
      <c r="U4818" s="21" t="s">
        <v>5026</v>
      </c>
      <c r="V4818" s="21" t="str">
        <f>VLOOKUP(P4818,'Customer List'!B:C,2,)</f>
        <v>Delhi</v>
      </c>
      <c r="W4818" s="38"/>
      <c r="X4818" s="30" t="str">
        <f t="shared" ref="X4818" si="694">IF(OR(R4818 = "PRIYANKA MADAM", R4818 = "DEEPAK", R4818 = "PORTER"),N4818,"")</f>
        <v/>
      </c>
      <c r="Y4818" s="21" t="str">
        <f t="shared" si="691"/>
        <v/>
      </c>
      <c r="Z4818" s="21" t="str">
        <f t="shared" si="692"/>
        <v>Friday</v>
      </c>
      <c r="AA4818" s="21" t="str">
        <f t="shared" si="693"/>
        <v/>
      </c>
      <c r="AB4818" s="21" t="str">
        <f>VLOOKUP(U4818,'Currency Sheet'!A:C,3,)</f>
        <v>DOLLAR</v>
      </c>
      <c r="AC4818" s="42" t="str">
        <f>VLOOKUP(P4818,'Customer List'!B:D,3,)</f>
        <v>Local</v>
      </c>
    </row>
    <row r="4819" spans="1:29" x14ac:dyDescent="0.25">
      <c r="A4819" s="21">
        <v>4817</v>
      </c>
      <c r="B4819" s="21" t="s">
        <v>6411</v>
      </c>
      <c r="C4819" s="30">
        <v>45993</v>
      </c>
      <c r="D4819" s="30">
        <v>45996</v>
      </c>
      <c r="E4819" s="47">
        <v>49.2</v>
      </c>
      <c r="F4819" s="47">
        <f t="shared" si="688"/>
        <v>4329.6000000000004</v>
      </c>
      <c r="G4819" s="48">
        <f t="shared" si="689"/>
        <v>4329.6000000000004</v>
      </c>
      <c r="H4819" s="21" t="s">
        <v>6412</v>
      </c>
      <c r="I4819" s="21"/>
      <c r="J4819" s="21">
        <v>1</v>
      </c>
      <c r="K4819" s="21">
        <v>1</v>
      </c>
      <c r="L4819" s="21">
        <f t="shared" si="690"/>
        <v>0</v>
      </c>
      <c r="M4819" s="21" t="s">
        <v>6430</v>
      </c>
      <c r="N4819" s="30">
        <v>45997</v>
      </c>
      <c r="O4819" s="48">
        <v>9512</v>
      </c>
      <c r="P4819" s="21" t="s">
        <v>319</v>
      </c>
      <c r="Q4819" s="21">
        <v>58159040903</v>
      </c>
      <c r="R4819" s="21" t="s">
        <v>5913</v>
      </c>
      <c r="S4819" s="3">
        <v>-20</v>
      </c>
      <c r="T4819" s="37"/>
      <c r="U4819" s="21" t="s">
        <v>5026</v>
      </c>
      <c r="V4819" s="21" t="str">
        <f>VLOOKUP(P4819,'Customer List'!B:C,2,)</f>
        <v>Gujrat</v>
      </c>
      <c r="W4819" s="38"/>
      <c r="X4819" s="30">
        <v>46000</v>
      </c>
      <c r="Y4819" s="21">
        <f t="shared" si="691"/>
        <v>3</v>
      </c>
      <c r="Z4819" s="21" t="str">
        <f t="shared" si="692"/>
        <v>Saturday</v>
      </c>
      <c r="AA4819" s="21" t="str">
        <f t="shared" si="693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x14ac:dyDescent="0.25">
      <c r="A4820" s="21">
        <v>4818</v>
      </c>
      <c r="B4820" s="21">
        <v>182590</v>
      </c>
      <c r="C4820" s="30">
        <v>45992</v>
      </c>
      <c r="D4820" s="30">
        <v>45996</v>
      </c>
      <c r="E4820" s="47">
        <v>756</v>
      </c>
      <c r="F4820" s="47">
        <f t="shared" ref="F4820:F4822" si="695">IF(AB4820="DOLLAR",E4820*88,E4820)</f>
        <v>66528</v>
      </c>
      <c r="G4820" s="48">
        <f t="shared" ref="G4820:G4822" si="696">F4820*J4820</f>
        <v>133056</v>
      </c>
      <c r="H4820" s="21" t="s">
        <v>3338</v>
      </c>
      <c r="I4820" s="21"/>
      <c r="J4820" s="21">
        <v>2</v>
      </c>
      <c r="K4820" s="21">
        <v>2</v>
      </c>
      <c r="L4820" s="21">
        <f t="shared" si="690"/>
        <v>0</v>
      </c>
      <c r="M4820" s="21" t="s">
        <v>6424</v>
      </c>
      <c r="N4820" s="30">
        <v>45997</v>
      </c>
      <c r="O4820" s="48">
        <v>92610</v>
      </c>
      <c r="P4820" s="21" t="s">
        <v>228</v>
      </c>
      <c r="Q4820" s="21">
        <v>58159044635</v>
      </c>
      <c r="R4820" s="21" t="s">
        <v>5913</v>
      </c>
      <c r="S4820" s="3">
        <v>4</v>
      </c>
      <c r="T4820" s="37"/>
      <c r="U4820" s="21" t="s">
        <v>5215</v>
      </c>
      <c r="V4820" s="21" t="str">
        <f>VLOOKUP(P4820,'Customer List'!B:C,2,)</f>
        <v>Kolkata</v>
      </c>
      <c r="W4820" s="38"/>
      <c r="X4820" s="30">
        <v>46000</v>
      </c>
      <c r="Y4820" s="21">
        <f t="shared" ref="Y4820:Y4822" si="697">IF(X4820="", "", X4820-N4820)</f>
        <v>3</v>
      </c>
      <c r="Z4820" s="21" t="str">
        <f t="shared" ref="Z4820:Z4822" si="698">IF(N4820="", "", TEXT(N4820, "dddd"))</f>
        <v>Saturday</v>
      </c>
      <c r="AA4820" s="21" t="str">
        <f t="shared" ref="AA4820:AA4822" si="699">IF(X4820="", "", TEXT(X4820, "dddd"))</f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x14ac:dyDescent="0.25">
      <c r="A4821" s="21">
        <v>4819</v>
      </c>
      <c r="B4821" s="21">
        <v>182590</v>
      </c>
      <c r="C4821" s="30">
        <v>45992</v>
      </c>
      <c r="D4821" s="30">
        <v>45996</v>
      </c>
      <c r="E4821" s="47">
        <v>1905</v>
      </c>
      <c r="F4821" s="47">
        <f t="shared" si="695"/>
        <v>167640</v>
      </c>
      <c r="G4821" s="48">
        <f t="shared" si="696"/>
        <v>167640</v>
      </c>
      <c r="H4821" s="21" t="s">
        <v>6099</v>
      </c>
      <c r="I4821" s="21"/>
      <c r="J4821" s="21">
        <v>1</v>
      </c>
      <c r="K4821" s="21">
        <v>1</v>
      </c>
      <c r="L4821" s="21">
        <f t="shared" si="690"/>
        <v>0</v>
      </c>
      <c r="M4821" s="21"/>
      <c r="N4821" s="30">
        <v>45997</v>
      </c>
      <c r="O4821" s="48"/>
      <c r="P4821" s="21" t="s">
        <v>944</v>
      </c>
      <c r="Q4821" s="21">
        <v>58159045685</v>
      </c>
      <c r="R4821" s="21" t="s">
        <v>5913</v>
      </c>
      <c r="S4821" s="3">
        <v>4</v>
      </c>
      <c r="T4821" s="37"/>
      <c r="U4821" s="21" t="s">
        <v>5215</v>
      </c>
      <c r="V4821" s="21" t="str">
        <f>VLOOKUP(P4821,'Customer List'!B:C,2,)</f>
        <v>Banglore</v>
      </c>
      <c r="W4821" s="38"/>
      <c r="X4821" s="30">
        <v>46000</v>
      </c>
      <c r="Y4821" s="21">
        <f t="shared" si="697"/>
        <v>3</v>
      </c>
      <c r="Z4821" s="21" t="str">
        <f t="shared" si="698"/>
        <v>Saturday</v>
      </c>
      <c r="AA4821" s="21" t="str">
        <f t="shared" si="699"/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x14ac:dyDescent="0.25">
      <c r="A4822" s="21">
        <v>4820</v>
      </c>
      <c r="B4822" s="21">
        <v>182590</v>
      </c>
      <c r="C4822" s="30">
        <v>45992</v>
      </c>
      <c r="D4822" s="30">
        <v>45996</v>
      </c>
      <c r="E4822" s="47">
        <v>1905</v>
      </c>
      <c r="F4822" s="47">
        <f t="shared" si="695"/>
        <v>167640</v>
      </c>
      <c r="G4822" s="48">
        <f t="shared" si="696"/>
        <v>167640</v>
      </c>
      <c r="H4822" s="21" t="s">
        <v>2066</v>
      </c>
      <c r="I4822" s="21"/>
      <c r="J4822" s="21">
        <v>1</v>
      </c>
      <c r="K4822" s="21">
        <v>1</v>
      </c>
      <c r="L4822" s="21">
        <f t="shared" si="690"/>
        <v>0</v>
      </c>
      <c r="M4822" s="21"/>
      <c r="N4822" s="30">
        <v>45997</v>
      </c>
      <c r="O4822" s="48"/>
      <c r="P4822" s="21" t="s">
        <v>944</v>
      </c>
      <c r="Q4822" s="21">
        <v>58159045685</v>
      </c>
      <c r="R4822" s="21" t="s">
        <v>5913</v>
      </c>
      <c r="S4822" s="3">
        <v>4</v>
      </c>
      <c r="T4822" s="37"/>
      <c r="U4822" s="21" t="s">
        <v>5215</v>
      </c>
      <c r="V4822" s="21" t="str">
        <f>VLOOKUP(P4822,'Customer List'!B:C,2,)</f>
        <v>Banglore</v>
      </c>
      <c r="W4822" s="38"/>
      <c r="X4822" s="30">
        <v>46000</v>
      </c>
      <c r="Y4822" s="21">
        <f t="shared" si="697"/>
        <v>3</v>
      </c>
      <c r="Z4822" s="21" t="str">
        <f t="shared" si="698"/>
        <v>Saturday</v>
      </c>
      <c r="AA4822" s="21" t="str">
        <f t="shared" si="699"/>
        <v>Tuesday</v>
      </c>
      <c r="AB4822" s="21" t="str">
        <f>VLOOKUP(U4822,'Currency Sheet'!A:C,3,)</f>
        <v>DOLLAR</v>
      </c>
      <c r="AC4822" s="42" t="str">
        <f>VLOOKUP(P4822,'Customer List'!B:D,3,)</f>
        <v>OutStation</v>
      </c>
    </row>
    <row r="4823" spans="1:29" x14ac:dyDescent="0.25">
      <c r="A4823" s="21">
        <v>4821</v>
      </c>
      <c r="B4823" s="21">
        <v>90234842</v>
      </c>
      <c r="C4823" s="30">
        <v>45996</v>
      </c>
      <c r="D4823" s="30">
        <v>45999</v>
      </c>
      <c r="E4823" s="47">
        <v>109.9</v>
      </c>
      <c r="F4823" s="47">
        <f t="shared" ref="F4823" si="700">IF(AB4823="DOLLAR",E4823*88,E4823)</f>
        <v>9671.2000000000007</v>
      </c>
      <c r="G4823" s="48">
        <f t="shared" ref="G4823:G4824" si="701">F4823*J4823</f>
        <v>9671.2000000000007</v>
      </c>
      <c r="H4823" s="21" t="s">
        <v>6440</v>
      </c>
      <c r="I4823" s="21"/>
      <c r="J4823" s="21">
        <v>1</v>
      </c>
      <c r="K4823" s="21">
        <v>1</v>
      </c>
      <c r="L4823" s="21">
        <f t="shared" si="690"/>
        <v>0</v>
      </c>
      <c r="M4823" s="21" t="s">
        <v>6454</v>
      </c>
      <c r="N4823" s="30">
        <v>46000</v>
      </c>
      <c r="O4823" s="48">
        <v>13900.15</v>
      </c>
      <c r="P4823" s="21" t="s">
        <v>6444</v>
      </c>
      <c r="Q4823" s="21">
        <v>58159141541</v>
      </c>
      <c r="R4823" s="21" t="s">
        <v>6108</v>
      </c>
      <c r="S4823" s="3">
        <v>4</v>
      </c>
      <c r="T4823" s="37"/>
      <c r="U4823" s="21" t="s">
        <v>5043</v>
      </c>
      <c r="V4823" s="21" t="str">
        <f>VLOOKUP(P4823,'Customer List'!B:C,2,)</f>
        <v>BANGALORE</v>
      </c>
      <c r="W4823" s="38"/>
      <c r="X4823" s="30">
        <v>46001</v>
      </c>
      <c r="Y4823" s="21">
        <f t="shared" ref="Y4823" si="702">IF(X4823="", "", X4823-N4823)</f>
        <v>1</v>
      </c>
      <c r="Z4823" s="21" t="str">
        <f t="shared" ref="Z4823" si="703">IF(N4823="", "", TEXT(N4823, "dddd"))</f>
        <v>Tuesday</v>
      </c>
      <c r="AA4823" s="21" t="str">
        <f t="shared" ref="AA4823" si="704">IF(X4823="", "", TEXT(X4823, "dddd"))</f>
        <v>Wednesday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x14ac:dyDescent="0.25">
      <c r="A4824" s="21">
        <v>4822</v>
      </c>
      <c r="B4824" s="21">
        <v>90234843</v>
      </c>
      <c r="C4824" s="30">
        <v>45996</v>
      </c>
      <c r="D4824" s="30">
        <v>45999</v>
      </c>
      <c r="E4824" s="47">
        <v>131.6</v>
      </c>
      <c r="F4824" s="47">
        <f t="shared" ref="F4824" si="705">IF(AB4824="DOLLAR",E4824*88,E4824)</f>
        <v>11580.8</v>
      </c>
      <c r="G4824" s="48">
        <f t="shared" si="701"/>
        <v>23161.599999999999</v>
      </c>
      <c r="H4824" s="21" t="s">
        <v>6441</v>
      </c>
      <c r="I4824" s="21"/>
      <c r="J4824" s="21">
        <v>2</v>
      </c>
      <c r="K4824" s="21">
        <v>2</v>
      </c>
      <c r="L4824" s="21">
        <f t="shared" si="690"/>
        <v>0</v>
      </c>
      <c r="M4824" s="21" t="s">
        <v>6455</v>
      </c>
      <c r="N4824" s="30">
        <v>46000</v>
      </c>
      <c r="O4824" s="48">
        <v>19740</v>
      </c>
      <c r="P4824" s="21" t="s">
        <v>6311</v>
      </c>
      <c r="Q4824" s="21">
        <v>58159141972</v>
      </c>
      <c r="R4824" s="21" t="s">
        <v>6108</v>
      </c>
      <c r="S4824" s="3">
        <v>4</v>
      </c>
      <c r="T4824" s="37"/>
      <c r="U4824" s="21" t="s">
        <v>5043</v>
      </c>
      <c r="V4824" s="21" t="str">
        <f>VLOOKUP(P4824,'Customer List'!B:C,2,)</f>
        <v>Banglore</v>
      </c>
      <c r="W4824" s="38"/>
      <c r="X4824" s="30">
        <v>46001</v>
      </c>
      <c r="Y4824" s="21">
        <f t="shared" ref="Y4824" si="706">IF(X4824="", "", X4824-N4824)</f>
        <v>1</v>
      </c>
      <c r="Z4824" s="21" t="str">
        <f t="shared" ref="Z4824" si="707">IF(N4824="", "", TEXT(N4824, "dddd"))</f>
        <v>Tuesday</v>
      </c>
      <c r="AA4824" s="21" t="str">
        <f t="shared" ref="AA4824" si="708">IF(X4824="", "", TEXT(X4824, "dddd"))</f>
        <v>Wednesday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x14ac:dyDescent="0.25">
      <c r="A4825" s="21">
        <v>4823</v>
      </c>
      <c r="B4825" s="21">
        <v>90234841</v>
      </c>
      <c r="C4825" s="30">
        <v>45996</v>
      </c>
      <c r="D4825" s="30">
        <v>45999</v>
      </c>
      <c r="E4825" s="47">
        <v>324.8</v>
      </c>
      <c r="F4825" s="47">
        <f t="shared" ref="F4825" si="709">IF(AB4825="DOLLAR",E4825*88,E4825)</f>
        <v>28582.400000000001</v>
      </c>
      <c r="G4825" s="48">
        <f t="shared" ref="G4825" si="710">F4825*J4825</f>
        <v>28582.400000000001</v>
      </c>
      <c r="H4825" s="21" t="s">
        <v>6442</v>
      </c>
      <c r="I4825" s="21"/>
      <c r="J4825" s="21">
        <v>1</v>
      </c>
      <c r="K4825" s="21">
        <v>1</v>
      </c>
      <c r="L4825" s="21">
        <f t="shared" si="690"/>
        <v>0</v>
      </c>
      <c r="M4825" s="21" t="s">
        <v>6456</v>
      </c>
      <c r="N4825" s="30">
        <v>46000</v>
      </c>
      <c r="O4825" s="48">
        <v>42288.959999999999</v>
      </c>
      <c r="P4825" s="21" t="s">
        <v>3435</v>
      </c>
      <c r="Q4825" s="21">
        <v>58159141692</v>
      </c>
      <c r="R4825" s="21" t="s">
        <v>6108</v>
      </c>
      <c r="S4825" s="3">
        <v>4</v>
      </c>
      <c r="T4825" s="37"/>
      <c r="U4825" s="21" t="s">
        <v>5043</v>
      </c>
      <c r="V4825" s="21" t="str">
        <f>VLOOKUP(P4825,'Customer List'!B:C,2,)</f>
        <v>Banglore</v>
      </c>
      <c r="W4825" s="38"/>
      <c r="X4825" s="30">
        <v>46001</v>
      </c>
      <c r="Y4825" s="21">
        <f t="shared" ref="Y4825" si="711">IF(X4825="", "", X4825-N4825)</f>
        <v>1</v>
      </c>
      <c r="Z4825" s="21" t="str">
        <f t="shared" ref="Z4825" si="712">IF(N4825="", "", TEXT(N4825, "dddd"))</f>
        <v>Tuesday</v>
      </c>
      <c r="AA4825" s="21" t="str">
        <f t="shared" ref="AA4825" si="713">IF(X4825="", "", TEXT(X4825, "dddd"))</f>
        <v>Wednesday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x14ac:dyDescent="0.25">
      <c r="A4826" s="21">
        <v>4824</v>
      </c>
      <c r="B4826" s="21">
        <v>90234844</v>
      </c>
      <c r="C4826" s="30">
        <v>45996</v>
      </c>
      <c r="D4826" s="30">
        <v>45999</v>
      </c>
      <c r="E4826" s="47">
        <v>91.7</v>
      </c>
      <c r="F4826" s="47">
        <f t="shared" ref="F4826" si="714">IF(AB4826="DOLLAR",E4826*88,E4826)</f>
        <v>8069.6</v>
      </c>
      <c r="G4826" s="48">
        <f t="shared" ref="G4826" si="715">F4826*J4826</f>
        <v>8069.6</v>
      </c>
      <c r="H4826" s="21" t="s">
        <v>6443</v>
      </c>
      <c r="I4826" s="21"/>
      <c r="J4826" s="21">
        <v>1</v>
      </c>
      <c r="K4826" s="21"/>
      <c r="L4826" s="21">
        <f t="shared" ref="L4826:L4889" si="716">J4826-K4826</f>
        <v>1</v>
      </c>
      <c r="M4826" s="21"/>
      <c r="N4826" s="30"/>
      <c r="O4826" s="48"/>
      <c r="P4826" s="21" t="s">
        <v>2025</v>
      </c>
      <c r="Q4826" s="21"/>
      <c r="R4826" s="21"/>
      <c r="S4826" s="3">
        <v>4</v>
      </c>
      <c r="T4826" s="37"/>
      <c r="U4826" s="21" t="s">
        <v>5043</v>
      </c>
      <c r="V4826" s="21" t="str">
        <f>VLOOKUP(P4826,'Customer List'!B:C,2,)</f>
        <v>STOCK</v>
      </c>
      <c r="W4826" s="38"/>
      <c r="X4826" s="30" t="str">
        <f t="shared" ref="X4826" si="717">IF(OR(R4826 = "PRIYANKA MADAM", R4826 = "DEEPAK", R4826 = "PORTER"),N4826,"")</f>
        <v/>
      </c>
      <c r="Y4826" s="21" t="str">
        <f t="shared" ref="Y4826" si="718">IF(X4826="", "", X4826-N4826)</f>
        <v/>
      </c>
      <c r="Z4826" s="21" t="str">
        <f t="shared" ref="Z4826" si="719">IF(N4826="", "", TEXT(N4826, "dddd"))</f>
        <v/>
      </c>
      <c r="AA4826" s="21" t="str">
        <f t="shared" ref="AA4826" si="720">IF(X4826="", "", TEXT(X4826, "dddd"))</f>
        <v/>
      </c>
      <c r="AB4826" s="21" t="str">
        <f>VLOOKUP(U4826,'Currency Sheet'!A:C,3,)</f>
        <v>DOLLAR</v>
      </c>
      <c r="AC4826" s="42" t="str">
        <f>VLOOKUP(P4826,'Customer List'!B:D,3,)</f>
        <v>STOCK</v>
      </c>
    </row>
    <row r="4827" spans="1:29" x14ac:dyDescent="0.25">
      <c r="A4827" s="21">
        <f>A4826+1</f>
        <v>4825</v>
      </c>
      <c r="B4827" s="21" t="s">
        <v>6465</v>
      </c>
      <c r="C4827" s="30">
        <v>45995</v>
      </c>
      <c r="D4827" s="30">
        <v>46000</v>
      </c>
      <c r="E4827" s="47">
        <v>374</v>
      </c>
      <c r="F4827" s="47">
        <f t="shared" ref="F4827:F4890" si="721">IF(AB4827="DOLLAR",E4827*88,E4827)</f>
        <v>32912</v>
      </c>
      <c r="G4827" s="48">
        <f t="shared" ref="G4827:G4890" si="722">F4827*J4827</f>
        <v>32912</v>
      </c>
      <c r="H4827" s="21" t="s">
        <v>6468</v>
      </c>
      <c r="I4827" s="21" t="s">
        <v>6469</v>
      </c>
      <c r="J4827" s="21">
        <v>1</v>
      </c>
      <c r="K4827" s="21">
        <v>1</v>
      </c>
      <c r="L4827" s="21">
        <f t="shared" si="716"/>
        <v>0</v>
      </c>
      <c r="M4827" s="21" t="s">
        <v>6375</v>
      </c>
      <c r="N4827" s="30">
        <v>46002</v>
      </c>
      <c r="O4827" s="48">
        <v>45657</v>
      </c>
      <c r="P4827" s="21" t="s">
        <v>254</v>
      </c>
      <c r="Q4827" s="21" t="s">
        <v>5960</v>
      </c>
      <c r="R4827" s="21" t="s">
        <v>847</v>
      </c>
      <c r="S4827" s="3">
        <v>-20</v>
      </c>
      <c r="T4827" s="37"/>
      <c r="U4827" s="21" t="s">
        <v>320</v>
      </c>
      <c r="V4827" s="21" t="str">
        <f>VLOOKUP(P4827,'Customer List'!B:C,2,)</f>
        <v>Delhi</v>
      </c>
      <c r="W4827" s="38"/>
      <c r="X4827" s="30">
        <f t="shared" ref="X4827:X4890" si="723">IF(OR(R4827 = "PRIYANKA MADAM", R4827 = "DEEPAK", R4827 = "PORTER"),N4827,"")</f>
        <v>46002</v>
      </c>
      <c r="Y4827" s="21">
        <f t="shared" ref="Y4827:Y4890" si="724">IF(X4827="", "", X4827-N4827)</f>
        <v>0</v>
      </c>
      <c r="Z4827" s="21" t="str">
        <f t="shared" ref="Z4827:Z4890" si="725">IF(N4827="", "", TEXT(N4827, "dddd"))</f>
        <v>Thursday</v>
      </c>
      <c r="AA4827" s="21" t="str">
        <f t="shared" ref="AA4827:AA4890" si="726">IF(X4827="", "", TEXT(X4827, "dddd"))</f>
        <v>Thursday</v>
      </c>
      <c r="AB4827" s="21" t="str">
        <f>VLOOKUP(U4827,'Currency Sheet'!A:C,3,)</f>
        <v>DOLLAR</v>
      </c>
      <c r="AC4827" s="42" t="str">
        <f>VLOOKUP(P4827,'Customer List'!B:D,3,)</f>
        <v>Local</v>
      </c>
    </row>
    <row r="4828" spans="1:29" x14ac:dyDescent="0.25">
      <c r="A4828" s="21">
        <f t="shared" ref="A4828:A4891" si="727">A4827+1</f>
        <v>4826</v>
      </c>
      <c r="B4828" s="21" t="s">
        <v>6465</v>
      </c>
      <c r="C4828" s="30">
        <v>45995</v>
      </c>
      <c r="D4828" s="30">
        <v>46000</v>
      </c>
      <c r="E4828" s="47">
        <v>374</v>
      </c>
      <c r="F4828" s="47">
        <f t="shared" si="721"/>
        <v>32912</v>
      </c>
      <c r="G4828" s="48">
        <f t="shared" si="722"/>
        <v>32912</v>
      </c>
      <c r="H4828" s="21" t="s">
        <v>6470</v>
      </c>
      <c r="I4828" s="21" t="s">
        <v>6471</v>
      </c>
      <c r="J4828" s="21">
        <v>1</v>
      </c>
      <c r="K4828" s="21">
        <v>1</v>
      </c>
      <c r="L4828" s="21">
        <f t="shared" si="716"/>
        <v>0</v>
      </c>
      <c r="M4828" s="21" t="s">
        <v>6619</v>
      </c>
      <c r="N4828" s="30">
        <v>46001</v>
      </c>
      <c r="O4828" s="48">
        <v>48060</v>
      </c>
      <c r="P4828" s="21" t="s">
        <v>2046</v>
      </c>
      <c r="Q4828" s="21">
        <v>58159193120</v>
      </c>
      <c r="R4828" s="21" t="s">
        <v>6108</v>
      </c>
      <c r="S4828" s="3">
        <v>-20</v>
      </c>
      <c r="T4828" s="37"/>
      <c r="U4828" s="21" t="s">
        <v>320</v>
      </c>
      <c r="V4828" s="21" t="str">
        <f>VLOOKUP(P4828,'Customer List'!B:C,2,)</f>
        <v>Banglore</v>
      </c>
      <c r="W4828" s="38"/>
      <c r="X4828" s="30">
        <v>46002</v>
      </c>
      <c r="Y4828" s="21">
        <f t="shared" si="724"/>
        <v>1</v>
      </c>
      <c r="Z4828" s="21" t="str">
        <f t="shared" si="725"/>
        <v>Wednesday</v>
      </c>
      <c r="AA4828" s="21" t="str">
        <f t="shared" si="726"/>
        <v>Thursday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x14ac:dyDescent="0.25">
      <c r="A4829" s="21">
        <f t="shared" si="727"/>
        <v>4827</v>
      </c>
      <c r="B4829" s="21" t="s">
        <v>6465</v>
      </c>
      <c r="C4829" s="30">
        <v>45995</v>
      </c>
      <c r="D4829" s="30">
        <v>46000</v>
      </c>
      <c r="E4829" s="47">
        <v>174</v>
      </c>
      <c r="F4829" s="47">
        <f t="shared" si="721"/>
        <v>15312</v>
      </c>
      <c r="G4829" s="48">
        <f t="shared" si="722"/>
        <v>15312</v>
      </c>
      <c r="H4829" s="21" t="s">
        <v>6472</v>
      </c>
      <c r="I4829" s="21" t="s">
        <v>6473</v>
      </c>
      <c r="J4829" s="21">
        <v>1</v>
      </c>
      <c r="K4829" s="21">
        <v>1</v>
      </c>
      <c r="L4829" s="21">
        <f t="shared" si="716"/>
        <v>0</v>
      </c>
      <c r="M4829" s="21" t="s">
        <v>6613</v>
      </c>
      <c r="N4829" s="30">
        <v>46001</v>
      </c>
      <c r="O4829" s="48">
        <v>22320</v>
      </c>
      <c r="P4829" s="21" t="s">
        <v>165</v>
      </c>
      <c r="Q4829" s="21">
        <v>58159196491</v>
      </c>
      <c r="R4829" s="21"/>
      <c r="S4829" s="3">
        <v>-20</v>
      </c>
      <c r="T4829" s="37"/>
      <c r="U4829" s="21" t="s">
        <v>320</v>
      </c>
      <c r="V4829" s="21" t="str">
        <f>VLOOKUP(P4829,'Customer List'!B:C,2,)</f>
        <v>Lucknow</v>
      </c>
      <c r="W4829" s="38"/>
      <c r="X4829" s="30" t="str">
        <f t="shared" si="723"/>
        <v/>
      </c>
      <c r="Y4829" s="21" t="str">
        <f t="shared" si="724"/>
        <v/>
      </c>
      <c r="Z4829" s="21" t="str">
        <f t="shared" si="725"/>
        <v>Wednesday</v>
      </c>
      <c r="AA4829" s="21" t="str">
        <f t="shared" si="726"/>
        <v/>
      </c>
      <c r="AB4829" s="21" t="str">
        <f>VLOOKUP(U4829,'Currency Sheet'!A:C,3,)</f>
        <v>DOLLAR</v>
      </c>
      <c r="AC4829" s="42" t="str">
        <f>VLOOKUP(P4829,'Customer List'!B:D,3,)</f>
        <v>OutStation</v>
      </c>
    </row>
    <row r="4830" spans="1:29" x14ac:dyDescent="0.25">
      <c r="A4830" s="21">
        <f t="shared" si="727"/>
        <v>4828</v>
      </c>
      <c r="B4830" s="21" t="s">
        <v>6465</v>
      </c>
      <c r="C4830" s="30">
        <v>45995</v>
      </c>
      <c r="D4830" s="30">
        <v>46000</v>
      </c>
      <c r="E4830" s="47">
        <v>312</v>
      </c>
      <c r="F4830" s="47">
        <f t="shared" si="721"/>
        <v>27456</v>
      </c>
      <c r="G4830" s="48">
        <f t="shared" si="722"/>
        <v>27456</v>
      </c>
      <c r="H4830" s="21" t="s">
        <v>6474</v>
      </c>
      <c r="I4830" s="21" t="s">
        <v>6475</v>
      </c>
      <c r="J4830" s="21">
        <v>1</v>
      </c>
      <c r="K4830" s="21">
        <v>1</v>
      </c>
      <c r="L4830" s="21">
        <f t="shared" si="716"/>
        <v>0</v>
      </c>
      <c r="M4830" s="21" t="s">
        <v>6601</v>
      </c>
      <c r="N4830" s="30">
        <v>46002</v>
      </c>
      <c r="O4830" s="48">
        <v>38133</v>
      </c>
      <c r="P4830" s="21" t="s">
        <v>42</v>
      </c>
      <c r="Q4830" s="21" t="s">
        <v>5960</v>
      </c>
      <c r="R4830" s="21" t="s">
        <v>847</v>
      </c>
      <c r="S4830" s="3">
        <v>-20</v>
      </c>
      <c r="T4830" s="37"/>
      <c r="U4830" s="21" t="s">
        <v>320</v>
      </c>
      <c r="V4830" s="21" t="str">
        <f>VLOOKUP(P4830,'Customer List'!B:C,2,)</f>
        <v>Faridabad</v>
      </c>
      <c r="W4830" s="38"/>
      <c r="X4830" s="30">
        <f t="shared" si="723"/>
        <v>46002</v>
      </c>
      <c r="Y4830" s="21">
        <f t="shared" si="724"/>
        <v>0</v>
      </c>
      <c r="Z4830" s="21" t="str">
        <f t="shared" si="725"/>
        <v>Thursday</v>
      </c>
      <c r="AA4830" s="21" t="str">
        <f t="shared" si="726"/>
        <v>Thursday</v>
      </c>
      <c r="AB4830" s="21" t="str">
        <f>VLOOKUP(U4830,'Currency Sheet'!A:C,3,)</f>
        <v>DOLLAR</v>
      </c>
      <c r="AC4830" s="42" t="str">
        <f>VLOOKUP(P4830,'Customer List'!B:D,3,)</f>
        <v>Local</v>
      </c>
    </row>
    <row r="4831" spans="1:29" x14ac:dyDescent="0.25">
      <c r="A4831" s="21">
        <f t="shared" si="727"/>
        <v>4829</v>
      </c>
      <c r="B4831" s="21" t="s">
        <v>6465</v>
      </c>
      <c r="C4831" s="30">
        <v>45995</v>
      </c>
      <c r="D4831" s="30">
        <v>46000</v>
      </c>
      <c r="E4831" s="47">
        <v>374</v>
      </c>
      <c r="F4831" s="47">
        <f t="shared" si="721"/>
        <v>32912</v>
      </c>
      <c r="G4831" s="48">
        <f t="shared" si="722"/>
        <v>32912</v>
      </c>
      <c r="H4831" s="21" t="s">
        <v>6476</v>
      </c>
      <c r="I4831" s="21" t="s">
        <v>6477</v>
      </c>
      <c r="J4831" s="21">
        <v>1</v>
      </c>
      <c r="K4831" s="21">
        <v>1</v>
      </c>
      <c r="L4831" s="21">
        <f t="shared" si="716"/>
        <v>0</v>
      </c>
      <c r="M4831" s="21" t="s">
        <v>6601</v>
      </c>
      <c r="N4831" s="30">
        <v>46002</v>
      </c>
      <c r="O4831" s="48">
        <v>45657</v>
      </c>
      <c r="P4831" s="21" t="s">
        <v>42</v>
      </c>
      <c r="Q4831" s="21" t="s">
        <v>5960</v>
      </c>
      <c r="R4831" s="21" t="s">
        <v>847</v>
      </c>
      <c r="S4831" s="3">
        <v>-20</v>
      </c>
      <c r="T4831" s="37"/>
      <c r="U4831" s="21" t="s">
        <v>320</v>
      </c>
      <c r="V4831" s="21" t="str">
        <f>VLOOKUP(P4831,'Customer List'!B:C,2,)</f>
        <v>Faridabad</v>
      </c>
      <c r="W4831" s="38"/>
      <c r="X4831" s="30">
        <f t="shared" si="723"/>
        <v>46002</v>
      </c>
      <c r="Y4831" s="21">
        <f t="shared" si="724"/>
        <v>0</v>
      </c>
      <c r="Z4831" s="21" t="str">
        <f t="shared" si="725"/>
        <v>Thursday</v>
      </c>
      <c r="AA4831" s="21" t="str">
        <f t="shared" si="726"/>
        <v>Thursday</v>
      </c>
      <c r="AB4831" s="21" t="str">
        <f>VLOOKUP(U4831,'Currency Sheet'!A:C,3,)</f>
        <v>DOLLAR</v>
      </c>
      <c r="AC4831" s="42" t="str">
        <f>VLOOKUP(P4831,'Customer List'!B:D,3,)</f>
        <v>Local</v>
      </c>
    </row>
    <row r="4832" spans="1:29" x14ac:dyDescent="0.25">
      <c r="A4832" s="21">
        <f t="shared" si="727"/>
        <v>4830</v>
      </c>
      <c r="B4832" s="21" t="s">
        <v>6465</v>
      </c>
      <c r="C4832" s="30">
        <v>45995</v>
      </c>
      <c r="D4832" s="30">
        <v>46000</v>
      </c>
      <c r="E4832" s="47">
        <v>374</v>
      </c>
      <c r="F4832" s="47">
        <f t="shared" si="721"/>
        <v>32912</v>
      </c>
      <c r="G4832" s="48">
        <f t="shared" si="722"/>
        <v>32912</v>
      </c>
      <c r="H4832" s="21" t="s">
        <v>6478</v>
      </c>
      <c r="I4832" s="21" t="s">
        <v>6479</v>
      </c>
      <c r="J4832" s="21">
        <v>1</v>
      </c>
      <c r="K4832" s="21">
        <v>1</v>
      </c>
      <c r="L4832" s="21">
        <f t="shared" si="716"/>
        <v>0</v>
      </c>
      <c r="M4832" s="21" t="s">
        <v>6601</v>
      </c>
      <c r="N4832" s="30">
        <v>46002</v>
      </c>
      <c r="O4832" s="48">
        <v>45657</v>
      </c>
      <c r="P4832" s="21" t="s">
        <v>42</v>
      </c>
      <c r="Q4832" s="21" t="s">
        <v>5960</v>
      </c>
      <c r="R4832" s="21" t="s">
        <v>847</v>
      </c>
      <c r="S4832" s="3">
        <v>-20</v>
      </c>
      <c r="T4832" s="37"/>
      <c r="U4832" s="21" t="s">
        <v>320</v>
      </c>
      <c r="V4832" s="21" t="str">
        <f>VLOOKUP(P4832,'Customer List'!B:C,2,)</f>
        <v>Faridabad</v>
      </c>
      <c r="W4832" s="38"/>
      <c r="X4832" s="30">
        <f t="shared" si="723"/>
        <v>46002</v>
      </c>
      <c r="Y4832" s="21">
        <f t="shared" si="724"/>
        <v>0</v>
      </c>
      <c r="Z4832" s="21" t="str">
        <f t="shared" si="725"/>
        <v>Thursday</v>
      </c>
      <c r="AA4832" s="21" t="str">
        <f t="shared" si="726"/>
        <v>Thursday</v>
      </c>
      <c r="AB4832" s="21" t="str">
        <f>VLOOKUP(U4832,'Currency Sheet'!A:C,3,)</f>
        <v>DOLLAR</v>
      </c>
      <c r="AC4832" s="42" t="str">
        <f>VLOOKUP(P4832,'Customer List'!B:D,3,)</f>
        <v>Local</v>
      </c>
    </row>
    <row r="4833" spans="1:29" x14ac:dyDescent="0.25">
      <c r="A4833" s="21">
        <f t="shared" si="727"/>
        <v>4831</v>
      </c>
      <c r="B4833" s="21" t="s">
        <v>6465</v>
      </c>
      <c r="C4833" s="30">
        <v>45995</v>
      </c>
      <c r="D4833" s="30">
        <v>46000</v>
      </c>
      <c r="E4833" s="47">
        <v>158</v>
      </c>
      <c r="F4833" s="47">
        <f t="shared" si="721"/>
        <v>13904</v>
      </c>
      <c r="G4833" s="48">
        <f t="shared" si="722"/>
        <v>13904</v>
      </c>
      <c r="H4833" s="21" t="s">
        <v>6480</v>
      </c>
      <c r="I4833" s="21" t="s">
        <v>6481</v>
      </c>
      <c r="J4833" s="21">
        <v>1</v>
      </c>
      <c r="K4833" s="21">
        <v>1</v>
      </c>
      <c r="L4833" s="21">
        <f t="shared" si="716"/>
        <v>0</v>
      </c>
      <c r="M4833" s="21" t="s">
        <v>6614</v>
      </c>
      <c r="N4833" s="30">
        <v>46001</v>
      </c>
      <c r="O4833" s="48">
        <v>19323</v>
      </c>
      <c r="P4833" s="21" t="s">
        <v>242</v>
      </c>
      <c r="Q4833" s="21">
        <v>58159195603</v>
      </c>
      <c r="R4833" s="21" t="s">
        <v>6108</v>
      </c>
      <c r="S4833" s="3">
        <v>-20</v>
      </c>
      <c r="T4833" s="37"/>
      <c r="U4833" s="21" t="s">
        <v>320</v>
      </c>
      <c r="V4833" s="21" t="str">
        <f>VLOOKUP(P4833,'Customer List'!B:C,2,)</f>
        <v>Mumbai</v>
      </c>
      <c r="W4833" s="38"/>
      <c r="X4833" s="30">
        <v>46002</v>
      </c>
      <c r="Y4833" s="21">
        <f t="shared" si="724"/>
        <v>1</v>
      </c>
      <c r="Z4833" s="21" t="str">
        <f t="shared" si="725"/>
        <v>Wednesday</v>
      </c>
      <c r="AA4833" s="21" t="str">
        <f t="shared" si="726"/>
        <v>Thursday</v>
      </c>
      <c r="AB4833" s="21" t="str">
        <f>VLOOKUP(U4833,'Currency Sheet'!A:C,3,)</f>
        <v>DOLLAR</v>
      </c>
      <c r="AC4833" s="42" t="str">
        <f>VLOOKUP(P4833,'Customer List'!B:D,3,)</f>
        <v>OutStation</v>
      </c>
    </row>
    <row r="4834" spans="1:29" x14ac:dyDescent="0.25">
      <c r="A4834" s="21">
        <f t="shared" si="727"/>
        <v>4832</v>
      </c>
      <c r="B4834" s="21" t="s">
        <v>6465</v>
      </c>
      <c r="C4834" s="30">
        <v>45995</v>
      </c>
      <c r="D4834" s="30">
        <v>46000</v>
      </c>
      <c r="E4834" s="47">
        <v>174</v>
      </c>
      <c r="F4834" s="47">
        <f t="shared" si="721"/>
        <v>15312</v>
      </c>
      <c r="G4834" s="48">
        <f t="shared" si="722"/>
        <v>15312</v>
      </c>
      <c r="H4834" s="21" t="s">
        <v>6482</v>
      </c>
      <c r="I4834" s="21" t="s">
        <v>6483</v>
      </c>
      <c r="J4834" s="21">
        <v>1</v>
      </c>
      <c r="K4834" s="21"/>
      <c r="L4834" s="21">
        <f t="shared" si="716"/>
        <v>1</v>
      </c>
      <c r="M4834" s="21"/>
      <c r="N4834" s="30"/>
      <c r="O4834" s="48"/>
      <c r="P4834" s="21" t="s">
        <v>2733</v>
      </c>
      <c r="Q4834" s="21"/>
      <c r="R4834" s="21"/>
      <c r="S4834" s="3">
        <v>-20</v>
      </c>
      <c r="T4834" s="37"/>
      <c r="U4834" s="21" t="s">
        <v>320</v>
      </c>
      <c r="V4834" s="21" t="str">
        <f>VLOOKUP(P4834,'Customer List'!B:C,2,)</f>
        <v>DELHI</v>
      </c>
      <c r="W4834" s="38"/>
      <c r="X4834" s="30" t="str">
        <f t="shared" si="723"/>
        <v/>
      </c>
      <c r="Y4834" s="21" t="str">
        <f t="shared" si="724"/>
        <v/>
      </c>
      <c r="Z4834" s="21" t="str">
        <f t="shared" si="725"/>
        <v/>
      </c>
      <c r="AA4834" s="21" t="str">
        <f t="shared" si="726"/>
        <v/>
      </c>
      <c r="AB4834" s="21" t="str">
        <f>VLOOKUP(U4834,'Currency Sheet'!A:C,3,)</f>
        <v>DOLLAR</v>
      </c>
      <c r="AC4834" s="42" t="str">
        <f>VLOOKUP(P4834,'Customer List'!B:D,3,)</f>
        <v>Local</v>
      </c>
    </row>
    <row r="4835" spans="1:29" x14ac:dyDescent="0.25">
      <c r="A4835" s="21">
        <f t="shared" si="727"/>
        <v>4833</v>
      </c>
      <c r="B4835" s="21" t="s">
        <v>6465</v>
      </c>
      <c r="C4835" s="30">
        <v>45995</v>
      </c>
      <c r="D4835" s="30">
        <v>46000</v>
      </c>
      <c r="E4835" s="47">
        <v>108</v>
      </c>
      <c r="F4835" s="47">
        <f t="shared" si="721"/>
        <v>9504</v>
      </c>
      <c r="G4835" s="48">
        <f t="shared" si="722"/>
        <v>9504</v>
      </c>
      <c r="H4835" s="21" t="s">
        <v>6484</v>
      </c>
      <c r="I4835" s="21" t="s">
        <v>6485</v>
      </c>
      <c r="J4835" s="21">
        <v>1</v>
      </c>
      <c r="K4835" s="21"/>
      <c r="L4835" s="21">
        <f t="shared" si="716"/>
        <v>1</v>
      </c>
      <c r="M4835" s="21"/>
      <c r="N4835" s="30"/>
      <c r="O4835" s="48"/>
      <c r="P4835" s="21" t="s">
        <v>2733</v>
      </c>
      <c r="Q4835" s="21"/>
      <c r="R4835" s="21"/>
      <c r="S4835" s="3">
        <v>-20</v>
      </c>
      <c r="T4835" s="37"/>
      <c r="U4835" s="21" t="s">
        <v>320</v>
      </c>
      <c r="V4835" s="21" t="str">
        <f>VLOOKUP(P4835,'Customer List'!B:C,2,)</f>
        <v>DELHI</v>
      </c>
      <c r="W4835" s="38"/>
      <c r="X4835" s="30" t="str">
        <f t="shared" si="723"/>
        <v/>
      </c>
      <c r="Y4835" s="21" t="str">
        <f t="shared" si="724"/>
        <v/>
      </c>
      <c r="Z4835" s="21" t="str">
        <f t="shared" si="725"/>
        <v/>
      </c>
      <c r="AA4835" s="21" t="str">
        <f t="shared" si="726"/>
        <v/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x14ac:dyDescent="0.25">
      <c r="A4836" s="21">
        <f t="shared" si="727"/>
        <v>4834</v>
      </c>
      <c r="B4836" s="21" t="s">
        <v>6465</v>
      </c>
      <c r="C4836" s="30">
        <v>45995</v>
      </c>
      <c r="D4836" s="30">
        <v>46000</v>
      </c>
      <c r="E4836" s="47">
        <v>731</v>
      </c>
      <c r="F4836" s="47">
        <f t="shared" si="721"/>
        <v>64328</v>
      </c>
      <c r="G4836" s="48">
        <f t="shared" si="722"/>
        <v>64328</v>
      </c>
      <c r="H4836" s="21" t="s">
        <v>6486</v>
      </c>
      <c r="I4836" s="21" t="s">
        <v>6487</v>
      </c>
      <c r="J4836" s="21">
        <v>1</v>
      </c>
      <c r="K4836" s="21">
        <v>1</v>
      </c>
      <c r="L4836" s="21">
        <f t="shared" si="716"/>
        <v>0</v>
      </c>
      <c r="M4836" s="21" t="s">
        <v>6612</v>
      </c>
      <c r="N4836" s="30">
        <v>46001</v>
      </c>
      <c r="O4836" s="48">
        <v>101790</v>
      </c>
      <c r="P4836" s="21" t="s">
        <v>6128</v>
      </c>
      <c r="Q4836" s="21">
        <v>58159194413</v>
      </c>
      <c r="R4836" s="21"/>
      <c r="S4836" s="3">
        <v>-20</v>
      </c>
      <c r="T4836" s="37"/>
      <c r="U4836" s="21" t="s">
        <v>320</v>
      </c>
      <c r="V4836" s="21" t="str">
        <f>VLOOKUP(P4836,'Customer List'!B:C,2,)</f>
        <v>BANGALORE</v>
      </c>
      <c r="W4836" s="38"/>
      <c r="X4836" s="30" t="str">
        <f t="shared" si="723"/>
        <v/>
      </c>
      <c r="Y4836" s="21" t="str">
        <f t="shared" si="724"/>
        <v/>
      </c>
      <c r="Z4836" s="21" t="str">
        <f t="shared" si="725"/>
        <v>Wednesday</v>
      </c>
      <c r="AA4836" s="21" t="str">
        <f t="shared" si="726"/>
        <v/>
      </c>
      <c r="AB4836" s="21" t="str">
        <f>VLOOKUP(U4836,'Currency Sheet'!A:C,3,)</f>
        <v>DOLLAR</v>
      </c>
      <c r="AC4836" s="42" t="str">
        <f>VLOOKUP(P4836,'Customer List'!B:D,3,)</f>
        <v>OutStation</v>
      </c>
    </row>
    <row r="4837" spans="1:29" x14ac:dyDescent="0.25">
      <c r="A4837" s="21">
        <f t="shared" si="727"/>
        <v>4835</v>
      </c>
      <c r="B4837" s="21" t="s">
        <v>6465</v>
      </c>
      <c r="C4837" s="30">
        <v>45995</v>
      </c>
      <c r="D4837" s="30">
        <v>46000</v>
      </c>
      <c r="E4837" s="47">
        <v>731</v>
      </c>
      <c r="F4837" s="47">
        <f t="shared" si="721"/>
        <v>64328</v>
      </c>
      <c r="G4837" s="48">
        <f t="shared" si="722"/>
        <v>64328</v>
      </c>
      <c r="H4837" s="21" t="s">
        <v>6488</v>
      </c>
      <c r="I4837" s="21" t="s">
        <v>6489</v>
      </c>
      <c r="J4837" s="21">
        <v>1</v>
      </c>
      <c r="K4837" s="21">
        <v>1</v>
      </c>
      <c r="L4837" s="21">
        <f t="shared" si="716"/>
        <v>0</v>
      </c>
      <c r="M4837" s="21" t="s">
        <v>6612</v>
      </c>
      <c r="N4837" s="30">
        <v>46001</v>
      </c>
      <c r="O4837" s="48">
        <v>101790</v>
      </c>
      <c r="P4837" s="21" t="s">
        <v>6128</v>
      </c>
      <c r="Q4837" s="21">
        <v>58159194413</v>
      </c>
      <c r="R4837" s="21"/>
      <c r="S4837" s="3">
        <v>-20</v>
      </c>
      <c r="T4837" s="37"/>
      <c r="U4837" s="21" t="s">
        <v>320</v>
      </c>
      <c r="V4837" s="21" t="str">
        <f>VLOOKUP(P4837,'Customer List'!B:C,2,)</f>
        <v>BANGALORE</v>
      </c>
      <c r="W4837" s="38"/>
      <c r="X4837" s="30" t="str">
        <f t="shared" si="723"/>
        <v/>
      </c>
      <c r="Y4837" s="21" t="str">
        <f t="shared" si="724"/>
        <v/>
      </c>
      <c r="Z4837" s="21" t="str">
        <f t="shared" si="725"/>
        <v>Wednesday</v>
      </c>
      <c r="AA4837" s="21" t="str">
        <f t="shared" si="726"/>
        <v/>
      </c>
      <c r="AB4837" s="21" t="str">
        <f>VLOOKUP(U4837,'Currency Sheet'!A:C,3,)</f>
        <v>DOLLAR</v>
      </c>
      <c r="AC4837" s="42" t="str">
        <f>VLOOKUP(P4837,'Customer List'!B:D,3,)</f>
        <v>OutStation</v>
      </c>
    </row>
    <row r="4838" spans="1:29" x14ac:dyDescent="0.25">
      <c r="A4838" s="21">
        <f t="shared" si="727"/>
        <v>4836</v>
      </c>
      <c r="B4838" s="21" t="s">
        <v>6465</v>
      </c>
      <c r="C4838" s="30">
        <v>45995</v>
      </c>
      <c r="D4838" s="30">
        <v>46000</v>
      </c>
      <c r="E4838" s="47">
        <v>731</v>
      </c>
      <c r="F4838" s="47">
        <f t="shared" si="721"/>
        <v>64328</v>
      </c>
      <c r="G4838" s="48">
        <f t="shared" si="722"/>
        <v>64328</v>
      </c>
      <c r="H4838" s="21" t="s">
        <v>6490</v>
      </c>
      <c r="I4838" s="21" t="s">
        <v>6491</v>
      </c>
      <c r="J4838" s="21">
        <v>1</v>
      </c>
      <c r="K4838" s="21">
        <v>1</v>
      </c>
      <c r="L4838" s="21">
        <f t="shared" si="716"/>
        <v>0</v>
      </c>
      <c r="M4838" s="21" t="s">
        <v>6612</v>
      </c>
      <c r="N4838" s="30">
        <v>46001</v>
      </c>
      <c r="O4838" s="48">
        <v>101790</v>
      </c>
      <c r="P4838" s="21" t="s">
        <v>6128</v>
      </c>
      <c r="Q4838" s="21">
        <v>58159194413</v>
      </c>
      <c r="R4838" s="21"/>
      <c r="S4838" s="3">
        <v>-20</v>
      </c>
      <c r="T4838" s="37"/>
      <c r="U4838" s="21" t="s">
        <v>320</v>
      </c>
      <c r="V4838" s="21" t="str">
        <f>VLOOKUP(P4838,'Customer List'!B:C,2,)</f>
        <v>BANGALORE</v>
      </c>
      <c r="W4838" s="38"/>
      <c r="X4838" s="30" t="str">
        <f t="shared" si="723"/>
        <v/>
      </c>
      <c r="Y4838" s="21" t="str">
        <f t="shared" si="724"/>
        <v/>
      </c>
      <c r="Z4838" s="21" t="str">
        <f t="shared" si="725"/>
        <v>Wednesday</v>
      </c>
      <c r="AA4838" s="21" t="str">
        <f t="shared" si="726"/>
        <v/>
      </c>
      <c r="AB4838" s="21" t="str">
        <f>VLOOKUP(U4838,'Currency Sheet'!A:C,3,)</f>
        <v>DOLLAR</v>
      </c>
      <c r="AC4838" s="42" t="str">
        <f>VLOOKUP(P4838,'Customer List'!B:D,3,)</f>
        <v>OutStation</v>
      </c>
    </row>
    <row r="4839" spans="1:29" x14ac:dyDescent="0.25">
      <c r="A4839" s="21">
        <f t="shared" si="727"/>
        <v>4837</v>
      </c>
      <c r="B4839" s="21" t="s">
        <v>6465</v>
      </c>
      <c r="C4839" s="30">
        <v>45995</v>
      </c>
      <c r="D4839" s="30">
        <v>46000</v>
      </c>
      <c r="E4839" s="47">
        <v>731</v>
      </c>
      <c r="F4839" s="47">
        <f t="shared" si="721"/>
        <v>64328</v>
      </c>
      <c r="G4839" s="48">
        <f t="shared" si="722"/>
        <v>64328</v>
      </c>
      <c r="H4839" s="21" t="s">
        <v>6492</v>
      </c>
      <c r="I4839" s="21" t="s">
        <v>6493</v>
      </c>
      <c r="J4839" s="21">
        <v>1</v>
      </c>
      <c r="K4839" s="21">
        <v>1</v>
      </c>
      <c r="L4839" s="21">
        <f t="shared" si="716"/>
        <v>0</v>
      </c>
      <c r="M4839" s="21" t="s">
        <v>6612</v>
      </c>
      <c r="N4839" s="30">
        <v>46001</v>
      </c>
      <c r="O4839" s="48">
        <v>101790</v>
      </c>
      <c r="P4839" s="21" t="s">
        <v>6128</v>
      </c>
      <c r="Q4839" s="21">
        <v>58159194413</v>
      </c>
      <c r="R4839" s="21"/>
      <c r="S4839" s="3">
        <v>-20</v>
      </c>
      <c r="T4839" s="37"/>
      <c r="U4839" s="21" t="s">
        <v>320</v>
      </c>
      <c r="V4839" s="21" t="str">
        <f>VLOOKUP(P4839,'Customer List'!B:C,2,)</f>
        <v>BANGALORE</v>
      </c>
      <c r="W4839" s="38"/>
      <c r="X4839" s="30" t="str">
        <f t="shared" si="723"/>
        <v/>
      </c>
      <c r="Y4839" s="21" t="str">
        <f t="shared" si="724"/>
        <v/>
      </c>
      <c r="Z4839" s="21" t="str">
        <f t="shared" si="725"/>
        <v>Wednesday</v>
      </c>
      <c r="AA4839" s="21" t="str">
        <f t="shared" si="726"/>
        <v/>
      </c>
      <c r="AB4839" s="21" t="str">
        <f>VLOOKUP(U4839,'Currency Sheet'!A:C,3,)</f>
        <v>DOLLAR</v>
      </c>
      <c r="AC4839" s="42" t="str">
        <f>VLOOKUP(P4839,'Customer List'!B:D,3,)</f>
        <v>OutStation</v>
      </c>
    </row>
    <row r="4840" spans="1:29" x14ac:dyDescent="0.25">
      <c r="A4840" s="21">
        <f t="shared" si="727"/>
        <v>4838</v>
      </c>
      <c r="B4840" s="21" t="s">
        <v>6465</v>
      </c>
      <c r="C4840" s="30">
        <v>45995</v>
      </c>
      <c r="D4840" s="30">
        <v>46000</v>
      </c>
      <c r="E4840" s="47">
        <v>374</v>
      </c>
      <c r="F4840" s="47">
        <f t="shared" si="721"/>
        <v>32912</v>
      </c>
      <c r="G4840" s="48">
        <f t="shared" si="722"/>
        <v>32912</v>
      </c>
      <c r="H4840" s="21" t="s">
        <v>6494</v>
      </c>
      <c r="I4840" s="21" t="s">
        <v>6495</v>
      </c>
      <c r="J4840" s="21">
        <v>1</v>
      </c>
      <c r="K4840" s="21">
        <v>1</v>
      </c>
      <c r="L4840" s="21">
        <f t="shared" si="716"/>
        <v>0</v>
      </c>
      <c r="M4840" s="21" t="s">
        <v>6615</v>
      </c>
      <c r="N4840" s="30">
        <v>46001</v>
      </c>
      <c r="O4840" s="48">
        <v>48060</v>
      </c>
      <c r="P4840" s="21" t="s">
        <v>228</v>
      </c>
      <c r="Q4840" s="21">
        <v>58159193912</v>
      </c>
      <c r="R4840" s="21" t="s">
        <v>6108</v>
      </c>
      <c r="S4840" s="3">
        <v>-20</v>
      </c>
      <c r="T4840" s="37"/>
      <c r="U4840" s="21" t="s">
        <v>320</v>
      </c>
      <c r="V4840" s="21" t="str">
        <f>VLOOKUP(P4840,'Customer List'!B:C,2,)</f>
        <v>Kolkata</v>
      </c>
      <c r="W4840" s="38"/>
      <c r="X4840" s="30">
        <v>46002</v>
      </c>
      <c r="Y4840" s="21">
        <f t="shared" si="724"/>
        <v>1</v>
      </c>
      <c r="Z4840" s="21" t="str">
        <f t="shared" si="725"/>
        <v>Wednesday</v>
      </c>
      <c r="AA4840" s="21" t="str">
        <f t="shared" si="726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x14ac:dyDescent="0.25">
      <c r="A4841" s="21">
        <f t="shared" si="727"/>
        <v>4839</v>
      </c>
      <c r="B4841" s="21" t="s">
        <v>6465</v>
      </c>
      <c r="C4841" s="30">
        <v>45995</v>
      </c>
      <c r="D4841" s="30">
        <v>46000</v>
      </c>
      <c r="E4841" s="47">
        <v>374</v>
      </c>
      <c r="F4841" s="47">
        <f t="shared" si="721"/>
        <v>32912</v>
      </c>
      <c r="G4841" s="48">
        <f t="shared" si="722"/>
        <v>32912</v>
      </c>
      <c r="H4841" s="21" t="s">
        <v>6496</v>
      </c>
      <c r="I4841" s="21" t="s">
        <v>6497</v>
      </c>
      <c r="J4841" s="21">
        <v>1</v>
      </c>
      <c r="K4841" s="21">
        <v>1</v>
      </c>
      <c r="L4841" s="21">
        <f t="shared" si="716"/>
        <v>0</v>
      </c>
      <c r="M4841" s="21" t="s">
        <v>6620</v>
      </c>
      <c r="N4841" s="30">
        <v>46001</v>
      </c>
      <c r="O4841" s="48">
        <v>48060</v>
      </c>
      <c r="P4841" s="21" t="s">
        <v>2046</v>
      </c>
      <c r="Q4841" s="21">
        <v>58159193120</v>
      </c>
      <c r="R4841" s="21" t="s">
        <v>6108</v>
      </c>
      <c r="S4841" s="3">
        <v>-20</v>
      </c>
      <c r="T4841" s="37"/>
      <c r="U4841" s="21" t="s">
        <v>320</v>
      </c>
      <c r="V4841" s="21" t="str">
        <f>VLOOKUP(P4841,'Customer List'!B:C,2,)</f>
        <v>Banglore</v>
      </c>
      <c r="W4841" s="38"/>
      <c r="X4841" s="30">
        <v>46002</v>
      </c>
      <c r="Y4841" s="21">
        <f t="shared" si="724"/>
        <v>1</v>
      </c>
      <c r="Z4841" s="21" t="str">
        <f t="shared" si="725"/>
        <v>Wednesday</v>
      </c>
      <c r="AA4841" s="21" t="str">
        <f t="shared" si="726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x14ac:dyDescent="0.25">
      <c r="A4842" s="21">
        <f t="shared" si="727"/>
        <v>4840</v>
      </c>
      <c r="B4842" s="21" t="s">
        <v>6465</v>
      </c>
      <c r="C4842" s="30">
        <v>45995</v>
      </c>
      <c r="D4842" s="30">
        <v>46000</v>
      </c>
      <c r="E4842" s="47">
        <v>374</v>
      </c>
      <c r="F4842" s="47">
        <f t="shared" si="721"/>
        <v>32912</v>
      </c>
      <c r="G4842" s="48">
        <f t="shared" si="722"/>
        <v>32912</v>
      </c>
      <c r="H4842" s="21" t="s">
        <v>6498</v>
      </c>
      <c r="I4842" s="21" t="s">
        <v>6499</v>
      </c>
      <c r="J4842" s="21">
        <v>1</v>
      </c>
      <c r="K4842" s="21"/>
      <c r="L4842" s="21">
        <f t="shared" si="716"/>
        <v>1</v>
      </c>
      <c r="M4842" s="21"/>
      <c r="N4842" s="30"/>
      <c r="O4842" s="48"/>
      <c r="P4842" s="21" t="s">
        <v>269</v>
      </c>
      <c r="Q4842" s="21"/>
      <c r="R4842" s="21"/>
      <c r="S4842" s="3">
        <v>-20</v>
      </c>
      <c r="T4842" s="37"/>
      <c r="U4842" s="21" t="s">
        <v>320</v>
      </c>
      <c r="V4842" s="21" t="str">
        <f>VLOOKUP(P4842,'Customer List'!B:C,2,)</f>
        <v>Kalyani</v>
      </c>
      <c r="W4842" s="38"/>
      <c r="X4842" s="30" t="str">
        <f t="shared" si="723"/>
        <v/>
      </c>
      <c r="Y4842" s="21" t="str">
        <f t="shared" si="724"/>
        <v/>
      </c>
      <c r="Z4842" s="21" t="str">
        <f t="shared" si="725"/>
        <v/>
      </c>
      <c r="AA4842" s="21" t="str">
        <f t="shared" si="726"/>
        <v/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x14ac:dyDescent="0.25">
      <c r="A4843" s="21">
        <f t="shared" si="727"/>
        <v>4841</v>
      </c>
      <c r="B4843" s="21" t="s">
        <v>6465</v>
      </c>
      <c r="C4843" s="30">
        <v>45995</v>
      </c>
      <c r="D4843" s="30">
        <v>46000</v>
      </c>
      <c r="E4843" s="47">
        <v>62</v>
      </c>
      <c r="F4843" s="47">
        <f t="shared" si="721"/>
        <v>5456</v>
      </c>
      <c r="G4843" s="48">
        <f t="shared" si="722"/>
        <v>5456</v>
      </c>
      <c r="H4843" s="21" t="s">
        <v>6500</v>
      </c>
      <c r="I4843" s="21" t="s">
        <v>6501</v>
      </c>
      <c r="J4843" s="21">
        <v>1</v>
      </c>
      <c r="K4843" s="21"/>
      <c r="L4843" s="21">
        <f t="shared" si="716"/>
        <v>1</v>
      </c>
      <c r="M4843" s="21"/>
      <c r="N4843" s="30"/>
      <c r="O4843" s="48"/>
      <c r="P4843" s="21" t="s">
        <v>3683</v>
      </c>
      <c r="Q4843" s="21"/>
      <c r="R4843" s="21"/>
      <c r="S4843" s="3">
        <v>-80</v>
      </c>
      <c r="T4843" s="37"/>
      <c r="U4843" s="21" t="s">
        <v>320</v>
      </c>
      <c r="V4843" s="21" t="str">
        <f>VLOOKUP(P4843,'Customer List'!B:C,2,)</f>
        <v>DELHI</v>
      </c>
      <c r="W4843" s="38"/>
      <c r="X4843" s="30" t="str">
        <f t="shared" si="723"/>
        <v/>
      </c>
      <c r="Y4843" s="21" t="str">
        <f t="shared" si="724"/>
        <v/>
      </c>
      <c r="Z4843" s="21" t="str">
        <f t="shared" si="725"/>
        <v/>
      </c>
      <c r="AA4843" s="21" t="str">
        <f t="shared" si="726"/>
        <v/>
      </c>
      <c r="AB4843" s="21" t="str">
        <f>VLOOKUP(U4843,'Currency Sheet'!A:C,3,)</f>
        <v>DOLLAR</v>
      </c>
      <c r="AC4843" s="42" t="str">
        <f>VLOOKUP(P4843,'Customer List'!B:D,3,)</f>
        <v>Local</v>
      </c>
    </row>
    <row r="4844" spans="1:29" x14ac:dyDescent="0.25">
      <c r="A4844" s="21">
        <f t="shared" si="727"/>
        <v>4842</v>
      </c>
      <c r="B4844" s="21" t="s">
        <v>6465</v>
      </c>
      <c r="C4844" s="30">
        <v>45995</v>
      </c>
      <c r="D4844" s="30">
        <v>46000</v>
      </c>
      <c r="E4844" s="47">
        <v>62</v>
      </c>
      <c r="F4844" s="47">
        <f t="shared" si="721"/>
        <v>5456</v>
      </c>
      <c r="G4844" s="48">
        <f t="shared" si="722"/>
        <v>5456</v>
      </c>
      <c r="H4844" s="21" t="s">
        <v>6502</v>
      </c>
      <c r="I4844" s="21" t="s">
        <v>6503</v>
      </c>
      <c r="J4844" s="21">
        <v>1</v>
      </c>
      <c r="K4844" s="21"/>
      <c r="L4844" s="21">
        <f t="shared" si="716"/>
        <v>1</v>
      </c>
      <c r="M4844" s="21"/>
      <c r="N4844" s="30"/>
      <c r="O4844" s="48"/>
      <c r="P4844" s="21" t="s">
        <v>3683</v>
      </c>
      <c r="Q4844" s="21"/>
      <c r="R4844" s="21"/>
      <c r="S4844" s="3">
        <v>-80</v>
      </c>
      <c r="T4844" s="37"/>
      <c r="U4844" s="21" t="s">
        <v>320</v>
      </c>
      <c r="V4844" s="21" t="str">
        <f>VLOOKUP(P4844,'Customer List'!B:C,2,)</f>
        <v>DELHI</v>
      </c>
      <c r="W4844" s="38"/>
      <c r="X4844" s="30" t="str">
        <f t="shared" si="723"/>
        <v/>
      </c>
      <c r="Y4844" s="21" t="str">
        <f t="shared" si="724"/>
        <v/>
      </c>
      <c r="Z4844" s="21" t="str">
        <f t="shared" si="725"/>
        <v/>
      </c>
      <c r="AA4844" s="21" t="str">
        <f t="shared" si="726"/>
        <v/>
      </c>
      <c r="AB4844" s="21" t="str">
        <f>VLOOKUP(U4844,'Currency Sheet'!A:C,3,)</f>
        <v>DOLLAR</v>
      </c>
      <c r="AC4844" s="42" t="str">
        <f>VLOOKUP(P4844,'Customer List'!B:D,3,)</f>
        <v>Local</v>
      </c>
    </row>
    <row r="4845" spans="1:29" x14ac:dyDescent="0.25">
      <c r="A4845" s="21">
        <f t="shared" si="727"/>
        <v>4843</v>
      </c>
      <c r="B4845" s="21" t="s">
        <v>6465</v>
      </c>
      <c r="C4845" s="30">
        <v>45995</v>
      </c>
      <c r="D4845" s="30">
        <v>46000</v>
      </c>
      <c r="E4845" s="47">
        <v>311</v>
      </c>
      <c r="F4845" s="47">
        <f t="shared" si="721"/>
        <v>27368</v>
      </c>
      <c r="G4845" s="48">
        <f t="shared" si="722"/>
        <v>27368</v>
      </c>
      <c r="H4845" s="21" t="s">
        <v>6504</v>
      </c>
      <c r="I4845" s="21" t="s">
        <v>6505</v>
      </c>
      <c r="J4845" s="21">
        <v>1</v>
      </c>
      <c r="K4845" s="21"/>
      <c r="L4845" s="21">
        <f t="shared" si="716"/>
        <v>1</v>
      </c>
      <c r="M4845" s="21"/>
      <c r="N4845" s="30"/>
      <c r="O4845" s="48"/>
      <c r="P4845" s="21" t="s">
        <v>49</v>
      </c>
      <c r="Q4845" s="21"/>
      <c r="R4845" s="21"/>
      <c r="S4845" s="3">
        <v>-80</v>
      </c>
      <c r="T4845" s="37"/>
      <c r="U4845" s="21" t="s">
        <v>320</v>
      </c>
      <c r="V4845" s="21" t="str">
        <f>VLOOKUP(P4845,'Customer List'!B:C,2,)</f>
        <v>Delhi</v>
      </c>
      <c r="W4845" s="38"/>
      <c r="X4845" s="30" t="str">
        <f t="shared" si="723"/>
        <v/>
      </c>
      <c r="Y4845" s="21" t="str">
        <f t="shared" si="724"/>
        <v/>
      </c>
      <c r="Z4845" s="21" t="str">
        <f t="shared" si="725"/>
        <v/>
      </c>
      <c r="AA4845" s="21" t="str">
        <f t="shared" si="726"/>
        <v/>
      </c>
      <c r="AB4845" s="21" t="str">
        <f>VLOOKUP(U4845,'Currency Sheet'!A:C,3,)</f>
        <v>DOLLAR</v>
      </c>
      <c r="AC4845" s="42" t="str">
        <f>VLOOKUP(P4845,'Customer List'!B:D,3,)</f>
        <v>Local</v>
      </c>
    </row>
    <row r="4846" spans="1:29" x14ac:dyDescent="0.25">
      <c r="A4846" s="21">
        <f t="shared" si="727"/>
        <v>4844</v>
      </c>
      <c r="B4846" s="21" t="s">
        <v>6465</v>
      </c>
      <c r="C4846" s="30">
        <v>45995</v>
      </c>
      <c r="D4846" s="30">
        <v>46000</v>
      </c>
      <c r="E4846" s="47">
        <v>72</v>
      </c>
      <c r="F4846" s="47">
        <f t="shared" si="721"/>
        <v>6336</v>
      </c>
      <c r="G4846" s="48">
        <f t="shared" si="722"/>
        <v>6336</v>
      </c>
      <c r="H4846" s="21" t="s">
        <v>6506</v>
      </c>
      <c r="I4846" s="21" t="s">
        <v>6507</v>
      </c>
      <c r="J4846" s="21">
        <v>1</v>
      </c>
      <c r="K4846" s="21"/>
      <c r="L4846" s="21">
        <f t="shared" si="716"/>
        <v>1</v>
      </c>
      <c r="M4846" s="21"/>
      <c r="N4846" s="30"/>
      <c r="O4846" s="48"/>
      <c r="P4846" s="21" t="s">
        <v>3593</v>
      </c>
      <c r="Q4846" s="21"/>
      <c r="R4846" s="21"/>
      <c r="S4846" s="3">
        <v>-80</v>
      </c>
      <c r="T4846" s="37"/>
      <c r="U4846" s="21" t="s">
        <v>320</v>
      </c>
      <c r="V4846" s="21" t="str">
        <f>VLOOKUP(P4846,'Customer List'!B:C,2,)</f>
        <v>Kharagpur</v>
      </c>
      <c r="W4846" s="38" t="s">
        <v>6629</v>
      </c>
      <c r="X4846" s="30" t="str">
        <f t="shared" si="723"/>
        <v/>
      </c>
      <c r="Y4846" s="21" t="str">
        <f t="shared" si="724"/>
        <v/>
      </c>
      <c r="Z4846" s="21" t="str">
        <f t="shared" si="725"/>
        <v/>
      </c>
      <c r="AA4846" s="21" t="str">
        <f t="shared" si="726"/>
        <v/>
      </c>
      <c r="AB4846" s="21" t="str">
        <f>VLOOKUP(U4846,'Currency Sheet'!A:C,3,)</f>
        <v>DOLLAR</v>
      </c>
      <c r="AC4846" s="42" t="str">
        <f>VLOOKUP(P4846,'Customer List'!B:D,3,)</f>
        <v>OutStation</v>
      </c>
    </row>
    <row r="4847" spans="1:29" x14ac:dyDescent="0.25">
      <c r="A4847" s="21">
        <f t="shared" si="727"/>
        <v>4845</v>
      </c>
      <c r="B4847" s="21" t="s">
        <v>6465</v>
      </c>
      <c r="C4847" s="30">
        <v>45995</v>
      </c>
      <c r="D4847" s="30">
        <v>46000</v>
      </c>
      <c r="E4847" s="47">
        <v>72</v>
      </c>
      <c r="F4847" s="47">
        <f t="shared" si="721"/>
        <v>6336</v>
      </c>
      <c r="G4847" s="48">
        <f t="shared" si="722"/>
        <v>6336</v>
      </c>
      <c r="H4847" s="21" t="s">
        <v>6508</v>
      </c>
      <c r="I4847" s="21" t="s">
        <v>6509</v>
      </c>
      <c r="J4847" s="21">
        <v>1</v>
      </c>
      <c r="K4847" s="21"/>
      <c r="L4847" s="21">
        <f t="shared" si="716"/>
        <v>1</v>
      </c>
      <c r="M4847" s="21"/>
      <c r="N4847" s="30"/>
      <c r="O4847" s="48"/>
      <c r="P4847" s="21" t="s">
        <v>3593</v>
      </c>
      <c r="Q4847" s="21"/>
      <c r="R4847" s="21"/>
      <c r="S4847" s="3">
        <v>-80</v>
      </c>
      <c r="T4847" s="37"/>
      <c r="U4847" s="21" t="s">
        <v>320</v>
      </c>
      <c r="V4847" s="21" t="str">
        <f>VLOOKUP(P4847,'Customer List'!B:C,2,)</f>
        <v>Kharagpur</v>
      </c>
      <c r="W4847" s="38" t="s">
        <v>6629</v>
      </c>
      <c r="X4847" s="30" t="str">
        <f t="shared" si="723"/>
        <v/>
      </c>
      <c r="Y4847" s="21" t="str">
        <f t="shared" si="724"/>
        <v/>
      </c>
      <c r="Z4847" s="21" t="str">
        <f t="shared" si="725"/>
        <v/>
      </c>
      <c r="AA4847" s="21" t="str">
        <f t="shared" si="726"/>
        <v/>
      </c>
      <c r="AB4847" s="21" t="str">
        <f>VLOOKUP(U4847,'Currency Sheet'!A:C,3,)</f>
        <v>DOLLAR</v>
      </c>
      <c r="AC4847" s="42" t="str">
        <f>VLOOKUP(P4847,'Customer List'!B:D,3,)</f>
        <v>OutStation</v>
      </c>
    </row>
    <row r="4848" spans="1:29" x14ac:dyDescent="0.25">
      <c r="A4848" s="21">
        <f t="shared" si="727"/>
        <v>4846</v>
      </c>
      <c r="B4848" s="21" t="s">
        <v>6465</v>
      </c>
      <c r="C4848" s="30">
        <v>45995</v>
      </c>
      <c r="D4848" s="30">
        <v>46000</v>
      </c>
      <c r="E4848" s="47">
        <v>72</v>
      </c>
      <c r="F4848" s="47">
        <f t="shared" si="721"/>
        <v>6336</v>
      </c>
      <c r="G4848" s="48">
        <f t="shared" si="722"/>
        <v>6336</v>
      </c>
      <c r="H4848" s="21" t="s">
        <v>6510</v>
      </c>
      <c r="I4848" s="21" t="s">
        <v>6511</v>
      </c>
      <c r="J4848" s="21">
        <v>1</v>
      </c>
      <c r="K4848" s="21"/>
      <c r="L4848" s="21">
        <f t="shared" si="716"/>
        <v>1</v>
      </c>
      <c r="M4848" s="21"/>
      <c r="N4848" s="30"/>
      <c r="O4848" s="48"/>
      <c r="P4848" s="21" t="s">
        <v>3593</v>
      </c>
      <c r="Q4848" s="21"/>
      <c r="R4848" s="21"/>
      <c r="S4848" s="3">
        <v>-80</v>
      </c>
      <c r="T4848" s="37"/>
      <c r="U4848" s="21" t="s">
        <v>320</v>
      </c>
      <c r="V4848" s="21" t="str">
        <f>VLOOKUP(P4848,'Customer List'!B:C,2,)</f>
        <v>Kharagpur</v>
      </c>
      <c r="W4848" s="38" t="s">
        <v>6629</v>
      </c>
      <c r="X4848" s="30" t="str">
        <f t="shared" si="723"/>
        <v/>
      </c>
      <c r="Y4848" s="21" t="str">
        <f t="shared" si="724"/>
        <v/>
      </c>
      <c r="Z4848" s="21" t="str">
        <f t="shared" si="725"/>
        <v/>
      </c>
      <c r="AA4848" s="21" t="str">
        <f t="shared" si="726"/>
        <v/>
      </c>
      <c r="AB4848" s="21" t="str">
        <f>VLOOKUP(U4848,'Currency Sheet'!A:C,3,)</f>
        <v>DOLLAR</v>
      </c>
      <c r="AC4848" s="42" t="str">
        <f>VLOOKUP(P4848,'Customer List'!B:D,3,)</f>
        <v>OutStation</v>
      </c>
    </row>
    <row r="4849" spans="1:29" x14ac:dyDescent="0.25">
      <c r="A4849" s="21">
        <f t="shared" si="727"/>
        <v>4847</v>
      </c>
      <c r="B4849" s="21" t="s">
        <v>6465</v>
      </c>
      <c r="C4849" s="30">
        <v>45995</v>
      </c>
      <c r="D4849" s="30">
        <v>46000</v>
      </c>
      <c r="E4849" s="47">
        <v>193</v>
      </c>
      <c r="F4849" s="47">
        <f t="shared" si="721"/>
        <v>16984</v>
      </c>
      <c r="G4849" s="48">
        <f t="shared" si="722"/>
        <v>16984</v>
      </c>
      <c r="H4849" s="21" t="s">
        <v>5739</v>
      </c>
      <c r="I4849" s="21" t="s">
        <v>6512</v>
      </c>
      <c r="J4849" s="21">
        <v>1</v>
      </c>
      <c r="K4849" s="21">
        <v>1</v>
      </c>
      <c r="L4849" s="21">
        <f t="shared" si="716"/>
        <v>0</v>
      </c>
      <c r="M4849" s="21" t="s">
        <v>6613</v>
      </c>
      <c r="N4849" s="30">
        <v>46001</v>
      </c>
      <c r="O4849" s="48">
        <v>24750</v>
      </c>
      <c r="P4849" s="21" t="s">
        <v>165</v>
      </c>
      <c r="Q4849" s="21">
        <v>58159196491</v>
      </c>
      <c r="R4849" s="21"/>
      <c r="S4849" s="3">
        <v>-80</v>
      </c>
      <c r="T4849" s="37"/>
      <c r="U4849" s="21" t="s">
        <v>320</v>
      </c>
      <c r="V4849" s="21" t="str">
        <f>VLOOKUP(P4849,'Customer List'!B:C,2,)</f>
        <v>Lucknow</v>
      </c>
      <c r="W4849" s="38"/>
      <c r="X4849" s="30" t="str">
        <f t="shared" si="723"/>
        <v/>
      </c>
      <c r="Y4849" s="21" t="str">
        <f t="shared" si="724"/>
        <v/>
      </c>
      <c r="Z4849" s="21" t="str">
        <f t="shared" si="725"/>
        <v>Wednesday</v>
      </c>
      <c r="AA4849" s="21" t="str">
        <f t="shared" si="726"/>
        <v/>
      </c>
      <c r="AB4849" s="21" t="str">
        <f>VLOOKUP(U4849,'Currency Sheet'!A:C,3,)</f>
        <v>DOLLAR</v>
      </c>
      <c r="AC4849" s="42" t="str">
        <f>VLOOKUP(P4849,'Customer List'!B:D,3,)</f>
        <v>OutStation</v>
      </c>
    </row>
    <row r="4850" spans="1:29" x14ac:dyDescent="0.25">
      <c r="A4850" s="21">
        <f t="shared" si="727"/>
        <v>4848</v>
      </c>
      <c r="B4850" s="21" t="s">
        <v>6465</v>
      </c>
      <c r="C4850" s="30">
        <v>45995</v>
      </c>
      <c r="D4850" s="30">
        <v>46000</v>
      </c>
      <c r="E4850" s="47">
        <v>725</v>
      </c>
      <c r="F4850" s="47">
        <f t="shared" si="721"/>
        <v>63800</v>
      </c>
      <c r="G4850" s="48">
        <f t="shared" si="722"/>
        <v>63800</v>
      </c>
      <c r="H4850" s="21" t="s">
        <v>6513</v>
      </c>
      <c r="I4850" s="21" t="s">
        <v>6514</v>
      </c>
      <c r="J4850" s="21">
        <v>1</v>
      </c>
      <c r="K4850" s="21">
        <v>1</v>
      </c>
      <c r="L4850" s="21">
        <f t="shared" si="716"/>
        <v>0</v>
      </c>
      <c r="M4850" s="21" t="s">
        <v>6618</v>
      </c>
      <c r="N4850" s="30">
        <v>46001</v>
      </c>
      <c r="O4850" s="48">
        <v>93150</v>
      </c>
      <c r="P4850" s="21" t="s">
        <v>6461</v>
      </c>
      <c r="Q4850" s="21">
        <v>58159199000</v>
      </c>
      <c r="R4850" s="21" t="s">
        <v>6108</v>
      </c>
      <c r="S4850" s="3">
        <v>-80</v>
      </c>
      <c r="T4850" s="37"/>
      <c r="U4850" s="21" t="s">
        <v>320</v>
      </c>
      <c r="V4850" s="21" t="str">
        <f>VLOOKUP(P4850,'Customer List'!B:C,2,)</f>
        <v>Chennai</v>
      </c>
      <c r="W4850" s="38"/>
      <c r="X4850" s="30">
        <v>46002</v>
      </c>
      <c r="Y4850" s="21">
        <f t="shared" si="724"/>
        <v>1</v>
      </c>
      <c r="Z4850" s="21" t="str">
        <f t="shared" si="725"/>
        <v>Wednesday</v>
      </c>
      <c r="AA4850" s="21" t="str">
        <f t="shared" si="726"/>
        <v>Thursday</v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x14ac:dyDescent="0.25">
      <c r="A4851" s="21">
        <f t="shared" si="727"/>
        <v>4849</v>
      </c>
      <c r="B4851" s="21" t="s">
        <v>6465</v>
      </c>
      <c r="C4851" s="30">
        <v>45995</v>
      </c>
      <c r="D4851" s="30">
        <v>46000</v>
      </c>
      <c r="E4851" s="47">
        <v>81</v>
      </c>
      <c r="F4851" s="47">
        <f t="shared" si="721"/>
        <v>7128</v>
      </c>
      <c r="G4851" s="48">
        <f t="shared" si="722"/>
        <v>7128</v>
      </c>
      <c r="H4851" s="21" t="s">
        <v>349</v>
      </c>
      <c r="I4851" s="21" t="s">
        <v>6515</v>
      </c>
      <c r="J4851" s="21">
        <v>1</v>
      </c>
      <c r="K4851" s="21">
        <v>1</v>
      </c>
      <c r="L4851" s="21">
        <f t="shared" si="716"/>
        <v>0</v>
      </c>
      <c r="M4851" s="21" t="s">
        <v>6375</v>
      </c>
      <c r="N4851" s="30">
        <v>46002</v>
      </c>
      <c r="O4851" s="48">
        <v>9918</v>
      </c>
      <c r="P4851" s="21" t="s">
        <v>254</v>
      </c>
      <c r="Q4851" s="21" t="s">
        <v>5960</v>
      </c>
      <c r="R4851" s="21" t="s">
        <v>847</v>
      </c>
      <c r="S4851" s="3">
        <v>4</v>
      </c>
      <c r="T4851" s="37"/>
      <c r="U4851" s="21" t="s">
        <v>320</v>
      </c>
      <c r="V4851" s="21" t="str">
        <f>VLOOKUP(P4851,'Customer List'!B:C,2,)</f>
        <v>Delhi</v>
      </c>
      <c r="W4851" s="38"/>
      <c r="X4851" s="30">
        <f t="shared" si="723"/>
        <v>46002</v>
      </c>
      <c r="Y4851" s="21">
        <f t="shared" si="724"/>
        <v>0</v>
      </c>
      <c r="Z4851" s="21" t="str">
        <f t="shared" si="725"/>
        <v>Thursday</v>
      </c>
      <c r="AA4851" s="21" t="str">
        <f t="shared" si="726"/>
        <v>Thursday</v>
      </c>
      <c r="AB4851" s="21" t="str">
        <f>VLOOKUP(U4851,'Currency Sheet'!A:C,3,)</f>
        <v>DOLLAR</v>
      </c>
      <c r="AC4851" s="42" t="str">
        <f>VLOOKUP(P4851,'Customer List'!B:D,3,)</f>
        <v>Local</v>
      </c>
    </row>
    <row r="4852" spans="1:29" x14ac:dyDescent="0.25">
      <c r="A4852" s="21">
        <f t="shared" si="727"/>
        <v>4850</v>
      </c>
      <c r="B4852" s="21" t="s">
        <v>6466</v>
      </c>
      <c r="C4852" s="30">
        <v>45996</v>
      </c>
      <c r="D4852" s="30">
        <v>46000</v>
      </c>
      <c r="E4852" s="47">
        <v>126</v>
      </c>
      <c r="F4852" s="47">
        <f t="shared" si="721"/>
        <v>11088</v>
      </c>
      <c r="G4852" s="48">
        <f t="shared" si="722"/>
        <v>11088</v>
      </c>
      <c r="H4852" s="21">
        <v>52408</v>
      </c>
      <c r="I4852" s="21" t="s">
        <v>6516</v>
      </c>
      <c r="J4852" s="21">
        <v>1</v>
      </c>
      <c r="K4852" s="21">
        <v>1</v>
      </c>
      <c r="L4852" s="21">
        <f t="shared" si="716"/>
        <v>0</v>
      </c>
      <c r="M4852" s="21" t="s">
        <v>6609</v>
      </c>
      <c r="N4852" s="30">
        <v>46001</v>
      </c>
      <c r="O4852" s="48">
        <v>22050</v>
      </c>
      <c r="P4852" s="21" t="s">
        <v>2481</v>
      </c>
      <c r="Q4852" s="21">
        <v>58159197132</v>
      </c>
      <c r="R4852" s="21" t="s">
        <v>6108</v>
      </c>
      <c r="S4852" s="3">
        <v>-80</v>
      </c>
      <c r="T4852" s="37"/>
      <c r="U4852" s="21" t="s">
        <v>492</v>
      </c>
      <c r="V4852" s="21" t="str">
        <f>VLOOKUP(P4852,'Customer List'!B:C,2,)</f>
        <v>Kolkata</v>
      </c>
      <c r="W4852" s="38"/>
      <c r="X4852" s="30">
        <v>46002</v>
      </c>
      <c r="Y4852" s="21">
        <f t="shared" si="724"/>
        <v>1</v>
      </c>
      <c r="Z4852" s="21" t="str">
        <f t="shared" si="725"/>
        <v>Wednesday</v>
      </c>
      <c r="AA4852" s="21" t="str">
        <f t="shared" si="726"/>
        <v>Thursday</v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x14ac:dyDescent="0.25">
      <c r="A4853" s="21">
        <f t="shared" si="727"/>
        <v>4851</v>
      </c>
      <c r="B4853" s="21" t="s">
        <v>6466</v>
      </c>
      <c r="C4853" s="30">
        <v>45996</v>
      </c>
      <c r="D4853" s="30">
        <v>46000</v>
      </c>
      <c r="E4853" s="47">
        <v>126</v>
      </c>
      <c r="F4853" s="47">
        <f t="shared" si="721"/>
        <v>11088</v>
      </c>
      <c r="G4853" s="48">
        <f t="shared" si="722"/>
        <v>11088</v>
      </c>
      <c r="H4853" s="21">
        <v>52409</v>
      </c>
      <c r="I4853" s="21" t="s">
        <v>6517</v>
      </c>
      <c r="J4853" s="21">
        <v>1</v>
      </c>
      <c r="K4853" s="21">
        <v>1</v>
      </c>
      <c r="L4853" s="21">
        <f t="shared" si="716"/>
        <v>0</v>
      </c>
      <c r="M4853" s="21" t="s">
        <v>6609</v>
      </c>
      <c r="N4853" s="30">
        <v>46001</v>
      </c>
      <c r="O4853" s="48">
        <v>22050</v>
      </c>
      <c r="P4853" s="21" t="s">
        <v>2481</v>
      </c>
      <c r="Q4853" s="21">
        <v>58159197132</v>
      </c>
      <c r="R4853" s="21" t="s">
        <v>6108</v>
      </c>
      <c r="S4853" s="3">
        <v>-80</v>
      </c>
      <c r="T4853" s="37"/>
      <c r="U4853" s="21" t="s">
        <v>492</v>
      </c>
      <c r="V4853" s="21" t="str">
        <f>VLOOKUP(P4853,'Customer List'!B:C,2,)</f>
        <v>Kolkata</v>
      </c>
      <c r="W4853" s="38"/>
      <c r="X4853" s="30">
        <v>46002</v>
      </c>
      <c r="Y4853" s="21">
        <f t="shared" si="724"/>
        <v>1</v>
      </c>
      <c r="Z4853" s="21" t="str">
        <f t="shared" si="725"/>
        <v>Wednesday</v>
      </c>
      <c r="AA4853" s="21" t="str">
        <f t="shared" si="726"/>
        <v>Thursday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x14ac:dyDescent="0.25">
      <c r="A4854" s="21">
        <f t="shared" si="727"/>
        <v>4852</v>
      </c>
      <c r="B4854" s="21" t="s">
        <v>6466</v>
      </c>
      <c r="C4854" s="30">
        <v>45996</v>
      </c>
      <c r="D4854" s="30">
        <v>46000</v>
      </c>
      <c r="E4854" s="47">
        <v>126</v>
      </c>
      <c r="F4854" s="47">
        <f t="shared" si="721"/>
        <v>11088</v>
      </c>
      <c r="G4854" s="48">
        <f t="shared" si="722"/>
        <v>11088</v>
      </c>
      <c r="H4854" s="21">
        <v>52407</v>
      </c>
      <c r="I4854" s="21" t="s">
        <v>6518</v>
      </c>
      <c r="J4854" s="21">
        <v>1</v>
      </c>
      <c r="K4854" s="21">
        <v>1</v>
      </c>
      <c r="L4854" s="21">
        <f t="shared" si="716"/>
        <v>0</v>
      </c>
      <c r="M4854" s="21" t="s">
        <v>6609</v>
      </c>
      <c r="N4854" s="30">
        <v>46001</v>
      </c>
      <c r="O4854" s="48">
        <v>22050</v>
      </c>
      <c r="P4854" s="21" t="s">
        <v>2481</v>
      </c>
      <c r="Q4854" s="21">
        <v>58159197132</v>
      </c>
      <c r="R4854" s="21" t="s">
        <v>6108</v>
      </c>
      <c r="S4854" s="3">
        <v>-80</v>
      </c>
      <c r="T4854" s="37"/>
      <c r="U4854" s="21" t="s">
        <v>492</v>
      </c>
      <c r="V4854" s="21" t="str">
        <f>VLOOKUP(P4854,'Customer List'!B:C,2,)</f>
        <v>Kolkata</v>
      </c>
      <c r="W4854" s="38"/>
      <c r="X4854" s="30">
        <v>46002</v>
      </c>
      <c r="Y4854" s="21">
        <f t="shared" si="724"/>
        <v>1</v>
      </c>
      <c r="Z4854" s="21" t="str">
        <f t="shared" si="725"/>
        <v>Wednesday</v>
      </c>
      <c r="AA4854" s="21" t="str">
        <f t="shared" si="726"/>
        <v>Thursday</v>
      </c>
      <c r="AB4854" s="21" t="str">
        <f>VLOOKUP(U4854,'Currency Sheet'!A:C,3,)</f>
        <v>DOLLAR</v>
      </c>
      <c r="AC4854" s="42" t="str">
        <f>VLOOKUP(P4854,'Customer List'!B:D,3,)</f>
        <v>OutStation</v>
      </c>
    </row>
    <row r="4855" spans="1:29" x14ac:dyDescent="0.25">
      <c r="A4855" s="21">
        <f t="shared" si="727"/>
        <v>4853</v>
      </c>
      <c r="B4855" s="21" t="s">
        <v>6466</v>
      </c>
      <c r="C4855" s="30">
        <v>45996</v>
      </c>
      <c r="D4855" s="30">
        <v>46000</v>
      </c>
      <c r="E4855" s="47">
        <v>126</v>
      </c>
      <c r="F4855" s="47">
        <f t="shared" si="721"/>
        <v>11088</v>
      </c>
      <c r="G4855" s="48">
        <f t="shared" si="722"/>
        <v>11088</v>
      </c>
      <c r="H4855" s="21">
        <v>52301</v>
      </c>
      <c r="I4855" s="21" t="s">
        <v>6519</v>
      </c>
      <c r="J4855" s="21">
        <v>1</v>
      </c>
      <c r="K4855" s="21">
        <v>1</v>
      </c>
      <c r="L4855" s="21">
        <f t="shared" si="716"/>
        <v>0</v>
      </c>
      <c r="M4855" s="21" t="s">
        <v>6609</v>
      </c>
      <c r="N4855" s="30">
        <v>46001</v>
      </c>
      <c r="O4855" s="48">
        <v>22050</v>
      </c>
      <c r="P4855" s="21" t="s">
        <v>2481</v>
      </c>
      <c r="Q4855" s="21">
        <v>58159197132</v>
      </c>
      <c r="R4855" s="21" t="s">
        <v>6108</v>
      </c>
      <c r="S4855" s="3">
        <v>-80</v>
      </c>
      <c r="T4855" s="37"/>
      <c r="U4855" s="21" t="s">
        <v>492</v>
      </c>
      <c r="V4855" s="21" t="str">
        <f>VLOOKUP(P4855,'Customer List'!B:C,2,)</f>
        <v>Kolkata</v>
      </c>
      <c r="W4855" s="38"/>
      <c r="X4855" s="30">
        <v>46002</v>
      </c>
      <c r="Y4855" s="21">
        <f t="shared" si="724"/>
        <v>1</v>
      </c>
      <c r="Z4855" s="21" t="str">
        <f t="shared" si="725"/>
        <v>Wednesday</v>
      </c>
      <c r="AA4855" s="21" t="str">
        <f t="shared" si="726"/>
        <v>Thursday</v>
      </c>
      <c r="AB4855" s="21" t="str">
        <f>VLOOKUP(U4855,'Currency Sheet'!A:C,3,)</f>
        <v>DOLLAR</v>
      </c>
      <c r="AC4855" s="42" t="str">
        <f>VLOOKUP(P4855,'Customer List'!B:D,3,)</f>
        <v>OutStation</v>
      </c>
    </row>
    <row r="4856" spans="1:29" x14ac:dyDescent="0.25">
      <c r="A4856" s="21">
        <f t="shared" si="727"/>
        <v>4854</v>
      </c>
      <c r="B4856" s="21" t="s">
        <v>6466</v>
      </c>
      <c r="C4856" s="30">
        <v>45996</v>
      </c>
      <c r="D4856" s="30">
        <v>46000</v>
      </c>
      <c r="E4856" s="47">
        <v>472.5</v>
      </c>
      <c r="F4856" s="47">
        <f t="shared" si="721"/>
        <v>41580</v>
      </c>
      <c r="G4856" s="48">
        <f t="shared" si="722"/>
        <v>83160</v>
      </c>
      <c r="H4856" s="21">
        <v>79315</v>
      </c>
      <c r="I4856" s="21" t="s">
        <v>6520</v>
      </c>
      <c r="J4856" s="21">
        <v>2</v>
      </c>
      <c r="K4856" s="21">
        <v>2</v>
      </c>
      <c r="L4856" s="21">
        <f t="shared" si="716"/>
        <v>0</v>
      </c>
      <c r="M4856" s="21" t="s">
        <v>6609</v>
      </c>
      <c r="N4856" s="30">
        <v>46001</v>
      </c>
      <c r="O4856" s="48">
        <v>147420</v>
      </c>
      <c r="P4856" s="21" t="s">
        <v>2481</v>
      </c>
      <c r="Q4856" s="21">
        <v>58159197132</v>
      </c>
      <c r="R4856" s="21" t="s">
        <v>6108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24"/>
        <v>1</v>
      </c>
      <c r="Z4856" s="21" t="str">
        <f t="shared" si="725"/>
        <v>Wednesday</v>
      </c>
      <c r="AA4856" s="21" t="str">
        <f t="shared" si="726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x14ac:dyDescent="0.25">
      <c r="A4857" s="21">
        <f t="shared" si="727"/>
        <v>4855</v>
      </c>
      <c r="B4857" s="21" t="s">
        <v>6466</v>
      </c>
      <c r="C4857" s="30">
        <v>45996</v>
      </c>
      <c r="D4857" s="30">
        <v>46000</v>
      </c>
      <c r="E4857" s="47">
        <v>452.5</v>
      </c>
      <c r="F4857" s="47">
        <f t="shared" si="721"/>
        <v>39820</v>
      </c>
      <c r="G4857" s="48">
        <f t="shared" si="722"/>
        <v>79640</v>
      </c>
      <c r="H4857" s="21">
        <v>79282</v>
      </c>
      <c r="I4857" s="21" t="s">
        <v>6521</v>
      </c>
      <c r="J4857" s="21">
        <v>2</v>
      </c>
      <c r="K4857" s="21">
        <v>2</v>
      </c>
      <c r="L4857" s="21">
        <f t="shared" si="716"/>
        <v>0</v>
      </c>
      <c r="M4857" s="21" t="s">
        <v>6609</v>
      </c>
      <c r="N4857" s="30">
        <v>46001</v>
      </c>
      <c r="O4857" s="48">
        <v>141180</v>
      </c>
      <c r="P4857" s="21" t="s">
        <v>2481</v>
      </c>
      <c r="Q4857" s="21">
        <v>58159197132</v>
      </c>
      <c r="R4857" s="21" t="s">
        <v>6108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24"/>
        <v>1</v>
      </c>
      <c r="Z4857" s="21" t="str">
        <f t="shared" si="725"/>
        <v>Wednesday</v>
      </c>
      <c r="AA4857" s="21" t="str">
        <f t="shared" si="726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x14ac:dyDescent="0.25">
      <c r="A4858" s="21">
        <f t="shared" si="727"/>
        <v>4856</v>
      </c>
      <c r="B4858" s="21" t="s">
        <v>6466</v>
      </c>
      <c r="C4858" s="30">
        <v>45996</v>
      </c>
      <c r="D4858" s="30">
        <v>46000</v>
      </c>
      <c r="E4858" s="47">
        <v>498</v>
      </c>
      <c r="F4858" s="47">
        <f t="shared" si="721"/>
        <v>43824</v>
      </c>
      <c r="G4858" s="48">
        <f t="shared" si="722"/>
        <v>43824</v>
      </c>
      <c r="H4858" s="21">
        <v>72053</v>
      </c>
      <c r="I4858" s="21" t="s">
        <v>6522</v>
      </c>
      <c r="J4858" s="21">
        <v>1</v>
      </c>
      <c r="K4858" s="21">
        <v>1</v>
      </c>
      <c r="L4858" s="21">
        <f t="shared" si="716"/>
        <v>0</v>
      </c>
      <c r="M4858" s="21" t="s">
        <v>6610</v>
      </c>
      <c r="N4858" s="30">
        <v>46001</v>
      </c>
      <c r="O4858" s="48">
        <v>101675</v>
      </c>
      <c r="P4858" s="21" t="s">
        <v>3563</v>
      </c>
      <c r="Q4858" s="21">
        <v>58159197762</v>
      </c>
      <c r="R4858" s="21" t="s">
        <v>6108</v>
      </c>
      <c r="S4858" s="3">
        <v>-80</v>
      </c>
      <c r="T4858" s="37"/>
      <c r="U4858" s="21" t="s">
        <v>492</v>
      </c>
      <c r="V4858" s="21" t="str">
        <f>VLOOKUP(P4858,'Customer List'!B:C,2,)</f>
        <v>JAIPUR</v>
      </c>
      <c r="W4858" s="38"/>
      <c r="X4858" s="30">
        <v>46002</v>
      </c>
      <c r="Y4858" s="21">
        <f t="shared" si="724"/>
        <v>1</v>
      </c>
      <c r="Z4858" s="21" t="str">
        <f t="shared" si="725"/>
        <v>Wednesday</v>
      </c>
      <c r="AA4858" s="21" t="str">
        <f t="shared" si="726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x14ac:dyDescent="0.25">
      <c r="A4859" s="21">
        <f t="shared" si="727"/>
        <v>4857</v>
      </c>
      <c r="B4859" s="21" t="s">
        <v>6466</v>
      </c>
      <c r="C4859" s="30">
        <v>45996</v>
      </c>
      <c r="D4859" s="30">
        <v>46000</v>
      </c>
      <c r="E4859" s="47">
        <v>310</v>
      </c>
      <c r="F4859" s="47">
        <f t="shared" si="721"/>
        <v>27280</v>
      </c>
      <c r="G4859" s="48">
        <f t="shared" si="722"/>
        <v>27280</v>
      </c>
      <c r="H4859" s="21" t="s">
        <v>6523</v>
      </c>
      <c r="I4859" s="21" t="s">
        <v>6524</v>
      </c>
      <c r="J4859" s="21">
        <v>1</v>
      </c>
      <c r="K4859" s="21">
        <v>1</v>
      </c>
      <c r="L4859" s="21">
        <f t="shared" si="716"/>
        <v>0</v>
      </c>
      <c r="M4859" s="21" t="s">
        <v>6610</v>
      </c>
      <c r="N4859" s="30">
        <v>46001</v>
      </c>
      <c r="O4859" s="48">
        <v>37975</v>
      </c>
      <c r="P4859" s="21" t="s">
        <v>3563</v>
      </c>
      <c r="Q4859" s="21">
        <v>58159197762</v>
      </c>
      <c r="R4859" s="21" t="s">
        <v>6108</v>
      </c>
      <c r="S4859" s="3">
        <v>-80</v>
      </c>
      <c r="T4859" s="37"/>
      <c r="U4859" s="21" t="s">
        <v>492</v>
      </c>
      <c r="V4859" s="21" t="str">
        <f>VLOOKUP(P4859,'Customer List'!B:C,2,)</f>
        <v>JAIPUR</v>
      </c>
      <c r="W4859" s="38"/>
      <c r="X4859" s="30">
        <v>46002</v>
      </c>
      <c r="Y4859" s="21">
        <f t="shared" si="724"/>
        <v>1</v>
      </c>
      <c r="Z4859" s="21" t="str">
        <f t="shared" si="725"/>
        <v>Wednesday</v>
      </c>
      <c r="AA4859" s="21" t="str">
        <f t="shared" si="726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x14ac:dyDescent="0.25">
      <c r="A4860" s="21">
        <f t="shared" si="727"/>
        <v>4858</v>
      </c>
      <c r="B4860" s="21" t="s">
        <v>6466</v>
      </c>
      <c r="C4860" s="30">
        <v>45996</v>
      </c>
      <c r="D4860" s="30">
        <v>46000</v>
      </c>
      <c r="E4860" s="47">
        <v>1197</v>
      </c>
      <c r="F4860" s="47">
        <f t="shared" si="721"/>
        <v>105336</v>
      </c>
      <c r="G4860" s="48">
        <f t="shared" si="722"/>
        <v>105336</v>
      </c>
      <c r="H4860" s="21">
        <v>60619</v>
      </c>
      <c r="I4860" s="21" t="s">
        <v>6525</v>
      </c>
      <c r="J4860" s="21">
        <v>1</v>
      </c>
      <c r="K4860" s="21">
        <v>1</v>
      </c>
      <c r="L4860" s="21">
        <f t="shared" si="716"/>
        <v>0</v>
      </c>
      <c r="M4860" s="21" t="s">
        <v>6611</v>
      </c>
      <c r="N4860" s="30">
        <v>46001</v>
      </c>
      <c r="O4860" s="48">
        <v>226931.25</v>
      </c>
      <c r="P4860" s="21" t="s">
        <v>6457</v>
      </c>
      <c r="Q4860" s="21">
        <v>58159196815</v>
      </c>
      <c r="R4860" s="21"/>
      <c r="S4860" s="3">
        <v>-80</v>
      </c>
      <c r="T4860" s="37"/>
      <c r="U4860" s="21" t="s">
        <v>492</v>
      </c>
      <c r="V4860" s="21" t="str">
        <f>VLOOKUP(P4860,'Customer List'!B:C,2,)</f>
        <v>Lucknow</v>
      </c>
      <c r="W4860" s="38"/>
      <c r="X4860" s="30" t="str">
        <f t="shared" si="723"/>
        <v/>
      </c>
      <c r="Y4860" s="21" t="str">
        <f t="shared" si="724"/>
        <v/>
      </c>
      <c r="Z4860" s="21" t="str">
        <f t="shared" si="725"/>
        <v>Wednesday</v>
      </c>
      <c r="AA4860" s="21" t="str">
        <f t="shared" si="726"/>
        <v/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x14ac:dyDescent="0.25">
      <c r="A4861" s="21">
        <f t="shared" si="727"/>
        <v>4859</v>
      </c>
      <c r="B4861" s="21">
        <v>182819</v>
      </c>
      <c r="C4861" s="30">
        <v>45996</v>
      </c>
      <c r="D4861" s="30">
        <v>46000</v>
      </c>
      <c r="E4861" s="47">
        <v>1362</v>
      </c>
      <c r="F4861" s="47">
        <f t="shared" si="721"/>
        <v>119856</v>
      </c>
      <c r="G4861" s="48">
        <f t="shared" si="722"/>
        <v>119856</v>
      </c>
      <c r="H4861" s="21" t="s">
        <v>2067</v>
      </c>
      <c r="I4861" s="21"/>
      <c r="J4861" s="21">
        <v>1</v>
      </c>
      <c r="K4861" s="21">
        <v>1</v>
      </c>
      <c r="L4861" s="21">
        <f t="shared" si="716"/>
        <v>0</v>
      </c>
      <c r="M4861" s="21" t="s">
        <v>6617</v>
      </c>
      <c r="N4861" s="30">
        <v>46001</v>
      </c>
      <c r="O4861" s="48">
        <v>166845</v>
      </c>
      <c r="P4861" s="21" t="s">
        <v>2045</v>
      </c>
      <c r="Q4861" s="21">
        <v>58159193481</v>
      </c>
      <c r="R4861" s="21" t="s">
        <v>6108</v>
      </c>
      <c r="S4861" s="3">
        <v>4</v>
      </c>
      <c r="T4861" s="37"/>
      <c r="U4861" s="21" t="s">
        <v>5215</v>
      </c>
      <c r="V4861" s="21" t="str">
        <f>VLOOKUP(P4861,'Customer List'!B:C,2,)</f>
        <v>Hyderabad</v>
      </c>
      <c r="W4861" s="38"/>
      <c r="X4861" s="30">
        <v>46002</v>
      </c>
      <c r="Y4861" s="21">
        <f t="shared" si="724"/>
        <v>1</v>
      </c>
      <c r="Z4861" s="21" t="str">
        <f t="shared" si="725"/>
        <v>Wednesday</v>
      </c>
      <c r="AA4861" s="21" t="str">
        <f t="shared" si="726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x14ac:dyDescent="0.25">
      <c r="A4862" s="21">
        <f t="shared" si="727"/>
        <v>4860</v>
      </c>
      <c r="B4862" s="21">
        <v>182819</v>
      </c>
      <c r="C4862" s="30">
        <v>45996</v>
      </c>
      <c r="D4862" s="30">
        <v>46000</v>
      </c>
      <c r="E4862" s="47">
        <v>1265.4000000000001</v>
      </c>
      <c r="F4862" s="47">
        <f t="shared" si="721"/>
        <v>111355.20000000001</v>
      </c>
      <c r="G4862" s="48">
        <f t="shared" si="722"/>
        <v>111355.20000000001</v>
      </c>
      <c r="H4862" s="21" t="s">
        <v>6526</v>
      </c>
      <c r="I4862" s="21"/>
      <c r="J4862" s="21">
        <v>1</v>
      </c>
      <c r="K4862" s="21">
        <v>1</v>
      </c>
      <c r="L4862" s="21">
        <f t="shared" si="716"/>
        <v>0</v>
      </c>
      <c r="M4862" s="21" t="s">
        <v>6617</v>
      </c>
      <c r="N4862" s="30">
        <v>46001</v>
      </c>
      <c r="O4862" s="48">
        <v>155011.5</v>
      </c>
      <c r="P4862" s="21" t="s">
        <v>2045</v>
      </c>
      <c r="Q4862" s="21">
        <v>58159193481</v>
      </c>
      <c r="R4862" s="21" t="s">
        <v>6108</v>
      </c>
      <c r="S4862" s="3">
        <v>4</v>
      </c>
      <c r="T4862" s="37"/>
      <c r="U4862" s="21" t="s">
        <v>5215</v>
      </c>
      <c r="V4862" s="21" t="str">
        <f>VLOOKUP(P4862,'Customer List'!B:C,2,)</f>
        <v>Hyderabad</v>
      </c>
      <c r="W4862" s="38"/>
      <c r="X4862" s="30">
        <v>46002</v>
      </c>
      <c r="Y4862" s="21">
        <f t="shared" si="724"/>
        <v>1</v>
      </c>
      <c r="Z4862" s="21" t="str">
        <f t="shared" si="725"/>
        <v>Wednesday</v>
      </c>
      <c r="AA4862" s="21" t="str">
        <f t="shared" si="726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x14ac:dyDescent="0.25">
      <c r="A4863" s="21">
        <f t="shared" si="727"/>
        <v>4861</v>
      </c>
      <c r="B4863" s="21">
        <v>182819</v>
      </c>
      <c r="C4863" s="30">
        <v>45996</v>
      </c>
      <c r="D4863" s="30">
        <v>46000</v>
      </c>
      <c r="E4863" s="47">
        <v>378</v>
      </c>
      <c r="F4863" s="47">
        <f t="shared" si="721"/>
        <v>33264</v>
      </c>
      <c r="G4863" s="48">
        <f t="shared" si="722"/>
        <v>33264</v>
      </c>
      <c r="H4863" s="21" t="s">
        <v>6526</v>
      </c>
      <c r="I4863" s="21"/>
      <c r="J4863" s="21">
        <v>1</v>
      </c>
      <c r="K4863" s="21">
        <v>1</v>
      </c>
      <c r="L4863" s="21">
        <f t="shared" si="716"/>
        <v>0</v>
      </c>
      <c r="M4863" s="21" t="s">
        <v>6617</v>
      </c>
      <c r="N4863" s="30">
        <v>46001</v>
      </c>
      <c r="O4863" s="48">
        <v>46305</v>
      </c>
      <c r="P4863" s="21" t="s">
        <v>2045</v>
      </c>
      <c r="Q4863" s="21">
        <v>58159193481</v>
      </c>
      <c r="R4863" s="21" t="s">
        <v>6108</v>
      </c>
      <c r="S4863" s="3">
        <v>4</v>
      </c>
      <c r="T4863" s="37"/>
      <c r="U4863" s="21" t="s">
        <v>5215</v>
      </c>
      <c r="V4863" s="21" t="str">
        <f>VLOOKUP(P4863,'Customer List'!B:C,2,)</f>
        <v>Hyderabad</v>
      </c>
      <c r="W4863" s="38"/>
      <c r="X4863" s="30">
        <v>46002</v>
      </c>
      <c r="Y4863" s="21">
        <f t="shared" si="724"/>
        <v>1</v>
      </c>
      <c r="Z4863" s="21" t="str">
        <f t="shared" si="725"/>
        <v>Wednesday</v>
      </c>
      <c r="AA4863" s="21" t="str">
        <f t="shared" si="726"/>
        <v>Thursday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x14ac:dyDescent="0.25">
      <c r="A4864" s="21">
        <f t="shared" si="727"/>
        <v>4862</v>
      </c>
      <c r="B4864" s="21">
        <v>923864</v>
      </c>
      <c r="C4864" s="30">
        <v>45996</v>
      </c>
      <c r="D4864" s="30">
        <v>46000</v>
      </c>
      <c r="E4864" s="47">
        <v>627.75</v>
      </c>
      <c r="F4864" s="47">
        <f t="shared" si="721"/>
        <v>55242</v>
      </c>
      <c r="G4864" s="48">
        <f t="shared" si="722"/>
        <v>55242</v>
      </c>
      <c r="H4864" s="21" t="s">
        <v>6527</v>
      </c>
      <c r="I4864" s="21"/>
      <c r="J4864" s="21">
        <v>1</v>
      </c>
      <c r="K4864" s="21"/>
      <c r="L4864" s="21">
        <f t="shared" si="716"/>
        <v>1</v>
      </c>
      <c r="M4864" s="21"/>
      <c r="N4864" s="30"/>
      <c r="O4864" s="48"/>
      <c r="P4864" s="21" t="s">
        <v>6543</v>
      </c>
      <c r="Q4864" s="21"/>
      <c r="R4864" s="21"/>
      <c r="S4864" s="3">
        <v>4</v>
      </c>
      <c r="T4864" s="37"/>
      <c r="U4864" s="21" t="s">
        <v>3587</v>
      </c>
      <c r="V4864" s="21" t="str">
        <f>VLOOKUP(P4864,'Customer List'!B:C,2,)</f>
        <v>Delhi</v>
      </c>
      <c r="W4864" s="38"/>
      <c r="X4864" s="30" t="str">
        <f t="shared" si="723"/>
        <v/>
      </c>
      <c r="Y4864" s="21" t="str">
        <f t="shared" si="724"/>
        <v/>
      </c>
      <c r="Z4864" s="21" t="str">
        <f t="shared" si="725"/>
        <v/>
      </c>
      <c r="AA4864" s="21" t="str">
        <f t="shared" si="726"/>
        <v/>
      </c>
      <c r="AB4864" s="21" t="str">
        <f>VLOOKUP(U4864,'Currency Sheet'!A:C,3,)</f>
        <v>DOLLAR</v>
      </c>
      <c r="AC4864" s="42" t="str">
        <f>VLOOKUP(P4864,'Customer List'!B:D,3,)</f>
        <v>Local</v>
      </c>
    </row>
    <row r="4865" spans="1:29" x14ac:dyDescent="0.25">
      <c r="A4865" s="21">
        <f t="shared" si="727"/>
        <v>4863</v>
      </c>
      <c r="B4865" s="21">
        <v>923864</v>
      </c>
      <c r="C4865" s="30">
        <v>45996</v>
      </c>
      <c r="D4865" s="30">
        <v>46000</v>
      </c>
      <c r="E4865" s="47">
        <v>569.5</v>
      </c>
      <c r="F4865" s="47">
        <f t="shared" si="721"/>
        <v>50116</v>
      </c>
      <c r="G4865" s="48">
        <f t="shared" si="722"/>
        <v>50116</v>
      </c>
      <c r="H4865" s="21" t="s">
        <v>6528</v>
      </c>
      <c r="I4865" s="21"/>
      <c r="J4865" s="21">
        <v>1</v>
      </c>
      <c r="K4865" s="21"/>
      <c r="L4865" s="21">
        <f t="shared" si="716"/>
        <v>1</v>
      </c>
      <c r="M4865" s="21"/>
      <c r="N4865" s="30"/>
      <c r="O4865" s="48"/>
      <c r="P4865" s="21" t="s">
        <v>6543</v>
      </c>
      <c r="Q4865" s="21"/>
      <c r="R4865" s="21"/>
      <c r="S4865" s="3">
        <v>4</v>
      </c>
      <c r="T4865" s="37"/>
      <c r="U4865" s="21" t="s">
        <v>3587</v>
      </c>
      <c r="V4865" s="21" t="str">
        <f>VLOOKUP(P4865,'Customer List'!B:C,2,)</f>
        <v>Delhi</v>
      </c>
      <c r="W4865" s="38"/>
      <c r="X4865" s="30" t="str">
        <f t="shared" si="723"/>
        <v/>
      </c>
      <c r="Y4865" s="21" t="str">
        <f t="shared" si="724"/>
        <v/>
      </c>
      <c r="Z4865" s="21" t="str">
        <f t="shared" si="725"/>
        <v/>
      </c>
      <c r="AA4865" s="21" t="str">
        <f t="shared" si="726"/>
        <v/>
      </c>
      <c r="AB4865" s="21" t="str">
        <f>VLOOKUP(U4865,'Currency Sheet'!A:C,3,)</f>
        <v>DOLLAR</v>
      </c>
      <c r="AC4865" s="42" t="str">
        <f>VLOOKUP(P4865,'Customer List'!B:D,3,)</f>
        <v>Local</v>
      </c>
    </row>
    <row r="4866" spans="1:29" x14ac:dyDescent="0.25">
      <c r="A4866" s="21">
        <f t="shared" si="727"/>
        <v>4864</v>
      </c>
      <c r="B4866" s="21" t="s">
        <v>6467</v>
      </c>
      <c r="C4866" s="30">
        <v>45996</v>
      </c>
      <c r="D4866" s="30">
        <v>46000</v>
      </c>
      <c r="E4866" s="47">
        <v>115.5</v>
      </c>
      <c r="F4866" s="47">
        <f t="shared" si="721"/>
        <v>10164</v>
      </c>
      <c r="G4866" s="48">
        <f t="shared" si="722"/>
        <v>10164</v>
      </c>
      <c r="H4866" s="21">
        <v>100437</v>
      </c>
      <c r="I4866" s="21" t="s">
        <v>4758</v>
      </c>
      <c r="J4866" s="21">
        <v>1</v>
      </c>
      <c r="K4866" s="21"/>
      <c r="L4866" s="21">
        <f t="shared" si="716"/>
        <v>1</v>
      </c>
      <c r="M4866" s="21"/>
      <c r="N4866" s="30"/>
      <c r="O4866" s="48"/>
      <c r="P4866" s="21" t="s">
        <v>172</v>
      </c>
      <c r="Q4866" s="21"/>
      <c r="R4866" s="21"/>
      <c r="S4866" s="3">
        <v>4</v>
      </c>
      <c r="T4866" s="37"/>
      <c r="U4866" s="21" t="s">
        <v>18</v>
      </c>
      <c r="V4866" s="21" t="str">
        <f>VLOOKUP(P4866,'Customer List'!B:C,2,)</f>
        <v>Kolkata</v>
      </c>
      <c r="W4866" s="38"/>
      <c r="X4866" s="30" t="str">
        <f t="shared" si="723"/>
        <v/>
      </c>
      <c r="Y4866" s="21" t="str">
        <f t="shared" si="724"/>
        <v/>
      </c>
      <c r="Z4866" s="21" t="str">
        <f t="shared" si="725"/>
        <v/>
      </c>
      <c r="AA4866" s="21" t="str">
        <f t="shared" si="726"/>
        <v/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x14ac:dyDescent="0.25">
      <c r="A4867" s="21">
        <f t="shared" si="727"/>
        <v>4865</v>
      </c>
      <c r="B4867" s="21" t="s">
        <v>6467</v>
      </c>
      <c r="C4867" s="30">
        <v>45996</v>
      </c>
      <c r="D4867" s="30">
        <v>46000</v>
      </c>
      <c r="E4867" s="47">
        <v>129.6</v>
      </c>
      <c r="F4867" s="47">
        <f t="shared" si="721"/>
        <v>11404.8</v>
      </c>
      <c r="G4867" s="48">
        <f t="shared" si="722"/>
        <v>11404.8</v>
      </c>
      <c r="H4867" s="21">
        <v>101226</v>
      </c>
      <c r="I4867" s="21" t="s">
        <v>4749</v>
      </c>
      <c r="J4867" s="21">
        <v>1</v>
      </c>
      <c r="K4867" s="21">
        <v>1</v>
      </c>
      <c r="L4867" s="21">
        <f t="shared" si="716"/>
        <v>0</v>
      </c>
      <c r="M4867" s="21" t="s">
        <v>6622</v>
      </c>
      <c r="N4867" s="30">
        <v>46002</v>
      </c>
      <c r="O4867" s="48">
        <v>20088</v>
      </c>
      <c r="P4867" s="21" t="s">
        <v>213</v>
      </c>
      <c r="Q4867" s="21" t="s">
        <v>1127</v>
      </c>
      <c r="R4867" s="21" t="s">
        <v>1127</v>
      </c>
      <c r="S4867" s="3">
        <v>4</v>
      </c>
      <c r="T4867" s="37" t="s">
        <v>6624</v>
      </c>
      <c r="U4867" s="21" t="s">
        <v>18</v>
      </c>
      <c r="V4867" s="21" t="str">
        <f>VLOOKUP(P4867,'Customer List'!B:C,2,)</f>
        <v>Delhi</v>
      </c>
      <c r="W4867" s="38"/>
      <c r="X4867" s="30">
        <f t="shared" si="723"/>
        <v>46002</v>
      </c>
      <c r="Y4867" s="21">
        <f t="shared" si="724"/>
        <v>0</v>
      </c>
      <c r="Z4867" s="21" t="str">
        <f t="shared" si="725"/>
        <v>Thursday</v>
      </c>
      <c r="AA4867" s="21" t="str">
        <f t="shared" si="726"/>
        <v>Thursday</v>
      </c>
      <c r="AB4867" s="21" t="str">
        <f>VLOOKUP(U4867,'Currency Sheet'!A:C,3,)</f>
        <v>DOLLAR</v>
      </c>
      <c r="AC4867" s="42" t="str">
        <f>VLOOKUP(P4867,'Customer List'!B:D,3,)</f>
        <v>Local</v>
      </c>
    </row>
    <row r="4868" spans="1:29" x14ac:dyDescent="0.25">
      <c r="A4868" s="21">
        <f t="shared" si="727"/>
        <v>4866</v>
      </c>
      <c r="B4868" s="21" t="s">
        <v>6467</v>
      </c>
      <c r="C4868" s="30">
        <v>45996</v>
      </c>
      <c r="D4868" s="30">
        <v>46000</v>
      </c>
      <c r="E4868" s="47">
        <v>123.2</v>
      </c>
      <c r="F4868" s="47">
        <f t="shared" si="721"/>
        <v>10841.6</v>
      </c>
      <c r="G4868" s="48">
        <f t="shared" si="722"/>
        <v>10841.6</v>
      </c>
      <c r="H4868" s="21">
        <v>103043</v>
      </c>
      <c r="I4868" s="21" t="s">
        <v>5164</v>
      </c>
      <c r="J4868" s="21">
        <v>1</v>
      </c>
      <c r="K4868" s="21"/>
      <c r="L4868" s="21">
        <f t="shared" si="716"/>
        <v>1</v>
      </c>
      <c r="M4868" s="21"/>
      <c r="N4868" s="30"/>
      <c r="O4868" s="48"/>
      <c r="P4868" s="21" t="s">
        <v>172</v>
      </c>
      <c r="Q4868" s="21"/>
      <c r="R4868" s="21"/>
      <c r="S4868" s="3">
        <v>4</v>
      </c>
      <c r="T4868" s="37"/>
      <c r="U4868" s="21" t="s">
        <v>18</v>
      </c>
      <c r="V4868" s="21" t="str">
        <f>VLOOKUP(P4868,'Customer List'!B:C,2,)</f>
        <v>Kolkata</v>
      </c>
      <c r="W4868" s="38"/>
      <c r="X4868" s="30" t="str">
        <f t="shared" si="723"/>
        <v/>
      </c>
      <c r="Y4868" s="21" t="str">
        <f t="shared" si="724"/>
        <v/>
      </c>
      <c r="Z4868" s="21" t="str">
        <f t="shared" si="725"/>
        <v/>
      </c>
      <c r="AA4868" s="21" t="str">
        <f t="shared" si="726"/>
        <v/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x14ac:dyDescent="0.25">
      <c r="A4869" s="21">
        <f t="shared" si="727"/>
        <v>4867</v>
      </c>
      <c r="B4869" s="21" t="s">
        <v>6467</v>
      </c>
      <c r="C4869" s="30">
        <v>45996</v>
      </c>
      <c r="D4869" s="30">
        <v>46000</v>
      </c>
      <c r="E4869" s="47">
        <v>64.2</v>
      </c>
      <c r="F4869" s="47">
        <f t="shared" si="721"/>
        <v>5649.6</v>
      </c>
      <c r="G4869" s="48">
        <f t="shared" si="722"/>
        <v>5649.6</v>
      </c>
      <c r="H4869" s="21">
        <v>103208</v>
      </c>
      <c r="I4869" s="21" t="s">
        <v>5531</v>
      </c>
      <c r="J4869" s="21">
        <v>1</v>
      </c>
      <c r="K4869" s="21"/>
      <c r="L4869" s="21">
        <f t="shared" si="716"/>
        <v>1</v>
      </c>
      <c r="M4869" s="21"/>
      <c r="N4869" s="30"/>
      <c r="O4869" s="48"/>
      <c r="P4869" s="21" t="s">
        <v>295</v>
      </c>
      <c r="Q4869" s="21"/>
      <c r="R4869" s="21"/>
      <c r="S4869" s="3">
        <v>4</v>
      </c>
      <c r="T4869" s="37"/>
      <c r="U4869" s="21" t="s">
        <v>18</v>
      </c>
      <c r="V4869" s="21" t="str">
        <f>VLOOKUP(P4869,'Customer List'!B:C,2,)</f>
        <v>Kerala</v>
      </c>
      <c r="W4869" s="38"/>
      <c r="X4869" s="30" t="str">
        <f t="shared" si="723"/>
        <v/>
      </c>
      <c r="Y4869" s="21" t="str">
        <f t="shared" si="724"/>
        <v/>
      </c>
      <c r="Z4869" s="21" t="str">
        <f t="shared" si="725"/>
        <v/>
      </c>
      <c r="AA4869" s="21" t="str">
        <f t="shared" si="726"/>
        <v/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x14ac:dyDescent="0.25">
      <c r="A4870" s="21">
        <f t="shared" si="727"/>
        <v>4868</v>
      </c>
      <c r="B4870" s="21" t="s">
        <v>6467</v>
      </c>
      <c r="C4870" s="30">
        <v>45996</v>
      </c>
      <c r="D4870" s="30">
        <v>46000</v>
      </c>
      <c r="E4870" s="47">
        <v>52.8</v>
      </c>
      <c r="F4870" s="47">
        <f t="shared" si="721"/>
        <v>4646.3999999999996</v>
      </c>
      <c r="G4870" s="48">
        <f t="shared" si="722"/>
        <v>4646.3999999999996</v>
      </c>
      <c r="H4870" s="21">
        <v>103212</v>
      </c>
      <c r="I4870" s="21" t="s">
        <v>5531</v>
      </c>
      <c r="J4870" s="21">
        <v>1</v>
      </c>
      <c r="K4870" s="21"/>
      <c r="L4870" s="21">
        <f t="shared" si="716"/>
        <v>1</v>
      </c>
      <c r="M4870" s="21"/>
      <c r="N4870" s="30"/>
      <c r="O4870" s="48"/>
      <c r="P4870" s="21" t="s">
        <v>295</v>
      </c>
      <c r="Q4870" s="21"/>
      <c r="R4870" s="21"/>
      <c r="S4870" s="3">
        <v>4</v>
      </c>
      <c r="T4870" s="37"/>
      <c r="U4870" s="21" t="s">
        <v>18</v>
      </c>
      <c r="V4870" s="21" t="str">
        <f>VLOOKUP(P4870,'Customer List'!B:C,2,)</f>
        <v>Kerala</v>
      </c>
      <c r="W4870" s="38"/>
      <c r="X4870" s="30" t="str">
        <f t="shared" si="723"/>
        <v/>
      </c>
      <c r="Y4870" s="21" t="str">
        <f t="shared" si="724"/>
        <v/>
      </c>
      <c r="Z4870" s="21" t="str">
        <f t="shared" si="725"/>
        <v/>
      </c>
      <c r="AA4870" s="21" t="str">
        <f t="shared" si="726"/>
        <v/>
      </c>
      <c r="AB4870" s="21" t="str">
        <f>VLOOKUP(U4870,'Currency Sheet'!A:C,3,)</f>
        <v>DOLLAR</v>
      </c>
      <c r="AC4870" s="42" t="str">
        <f>VLOOKUP(P4870,'Customer List'!B:D,3,)</f>
        <v>OutStation</v>
      </c>
    </row>
    <row r="4871" spans="1:29" x14ac:dyDescent="0.25">
      <c r="A4871" s="21">
        <f t="shared" si="727"/>
        <v>4869</v>
      </c>
      <c r="B4871" s="21" t="s">
        <v>6467</v>
      </c>
      <c r="C4871" s="30">
        <v>45996</v>
      </c>
      <c r="D4871" s="30">
        <v>46000</v>
      </c>
      <c r="E4871" s="47">
        <v>52.2</v>
      </c>
      <c r="F4871" s="47">
        <f t="shared" si="721"/>
        <v>4593.6000000000004</v>
      </c>
      <c r="G4871" s="48">
        <f t="shared" si="722"/>
        <v>4593.6000000000004</v>
      </c>
      <c r="H4871" s="21">
        <v>103221</v>
      </c>
      <c r="I4871" s="21" t="s">
        <v>5531</v>
      </c>
      <c r="J4871" s="21">
        <v>1</v>
      </c>
      <c r="K4871" s="21"/>
      <c r="L4871" s="21">
        <f t="shared" si="716"/>
        <v>1</v>
      </c>
      <c r="M4871" s="21"/>
      <c r="N4871" s="30"/>
      <c r="O4871" s="48"/>
      <c r="P4871" s="21" t="s">
        <v>172</v>
      </c>
      <c r="Q4871" s="21"/>
      <c r="R4871" s="21"/>
      <c r="S4871" s="3">
        <v>4</v>
      </c>
      <c r="T4871" s="37"/>
      <c r="U4871" s="21" t="s">
        <v>18</v>
      </c>
      <c r="V4871" s="21" t="str">
        <f>VLOOKUP(P4871,'Customer List'!B:C,2,)</f>
        <v>Kolkata</v>
      </c>
      <c r="W4871" s="38"/>
      <c r="X4871" s="30" t="str">
        <f t="shared" si="723"/>
        <v/>
      </c>
      <c r="Y4871" s="21" t="str">
        <f t="shared" si="724"/>
        <v/>
      </c>
      <c r="Z4871" s="21" t="str">
        <f t="shared" si="725"/>
        <v/>
      </c>
      <c r="AA4871" s="21" t="str">
        <f t="shared" si="726"/>
        <v/>
      </c>
      <c r="AB4871" s="21" t="str">
        <f>VLOOKUP(U4871,'Currency Sheet'!A:C,3,)</f>
        <v>DOLLAR</v>
      </c>
      <c r="AC4871" s="42" t="str">
        <f>VLOOKUP(P4871,'Customer List'!B:D,3,)</f>
        <v>OutStation</v>
      </c>
    </row>
    <row r="4872" spans="1:29" x14ac:dyDescent="0.25">
      <c r="A4872" s="21">
        <f t="shared" si="727"/>
        <v>4870</v>
      </c>
      <c r="B4872" s="21" t="s">
        <v>6467</v>
      </c>
      <c r="C4872" s="30">
        <v>45996</v>
      </c>
      <c r="D4872" s="30">
        <v>46000</v>
      </c>
      <c r="E4872" s="47">
        <v>70.8</v>
      </c>
      <c r="F4872" s="47">
        <f t="shared" si="721"/>
        <v>6230.4</v>
      </c>
      <c r="G4872" s="48">
        <f t="shared" si="722"/>
        <v>6230.4</v>
      </c>
      <c r="H4872" s="21">
        <v>104431</v>
      </c>
      <c r="I4872" s="21" t="s">
        <v>5165</v>
      </c>
      <c r="J4872" s="21">
        <v>1</v>
      </c>
      <c r="K4872" s="21"/>
      <c r="L4872" s="21">
        <f t="shared" si="716"/>
        <v>1</v>
      </c>
      <c r="M4872" s="21"/>
      <c r="N4872" s="30"/>
      <c r="O4872" s="48"/>
      <c r="P4872" s="21" t="s">
        <v>172</v>
      </c>
      <c r="Q4872" s="21"/>
      <c r="R4872" s="21"/>
      <c r="S4872" s="3">
        <v>4</v>
      </c>
      <c r="T4872" s="37"/>
      <c r="U4872" s="21" t="s">
        <v>18</v>
      </c>
      <c r="V4872" s="21" t="str">
        <f>VLOOKUP(P4872,'Customer List'!B:C,2,)</f>
        <v>Kolkata</v>
      </c>
      <c r="W4872" s="38"/>
      <c r="X4872" s="30" t="str">
        <f t="shared" si="723"/>
        <v/>
      </c>
      <c r="Y4872" s="21" t="str">
        <f t="shared" si="724"/>
        <v/>
      </c>
      <c r="Z4872" s="21" t="str">
        <f t="shared" si="725"/>
        <v/>
      </c>
      <c r="AA4872" s="21" t="str">
        <f t="shared" si="726"/>
        <v/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x14ac:dyDescent="0.25">
      <c r="A4873" s="21">
        <f t="shared" si="727"/>
        <v>4871</v>
      </c>
      <c r="B4873" s="21" t="s">
        <v>6467</v>
      </c>
      <c r="C4873" s="30">
        <v>45996</v>
      </c>
      <c r="D4873" s="30">
        <v>46000</v>
      </c>
      <c r="E4873" s="47">
        <v>229.6</v>
      </c>
      <c r="F4873" s="47">
        <f t="shared" si="721"/>
        <v>20204.8</v>
      </c>
      <c r="G4873" s="48">
        <f t="shared" si="722"/>
        <v>20204.8</v>
      </c>
      <c r="H4873" s="21">
        <v>104541</v>
      </c>
      <c r="I4873" s="21" t="s">
        <v>5166</v>
      </c>
      <c r="J4873" s="21">
        <v>1</v>
      </c>
      <c r="K4873" s="21"/>
      <c r="L4873" s="21">
        <f t="shared" si="716"/>
        <v>1</v>
      </c>
      <c r="M4873" s="21"/>
      <c r="N4873" s="30"/>
      <c r="O4873" s="48"/>
      <c r="P4873" s="21" t="s">
        <v>172</v>
      </c>
      <c r="Q4873" s="21"/>
      <c r="R4873" s="21"/>
      <c r="S4873" s="3">
        <v>4</v>
      </c>
      <c r="T4873" s="37"/>
      <c r="U4873" s="21" t="s">
        <v>18</v>
      </c>
      <c r="V4873" s="21" t="str">
        <f>VLOOKUP(P4873,'Customer List'!B:C,2,)</f>
        <v>Kolkata</v>
      </c>
      <c r="W4873" s="38"/>
      <c r="X4873" s="30" t="str">
        <f t="shared" si="723"/>
        <v/>
      </c>
      <c r="Y4873" s="21" t="str">
        <f t="shared" si="724"/>
        <v/>
      </c>
      <c r="Z4873" s="21" t="str">
        <f t="shared" si="725"/>
        <v/>
      </c>
      <c r="AA4873" s="21" t="str">
        <f t="shared" si="726"/>
        <v/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x14ac:dyDescent="0.25">
      <c r="A4874" s="21">
        <f t="shared" si="727"/>
        <v>4872</v>
      </c>
      <c r="B4874" s="21" t="s">
        <v>6467</v>
      </c>
      <c r="C4874" s="30">
        <v>45996</v>
      </c>
      <c r="D4874" s="30">
        <v>46000</v>
      </c>
      <c r="E4874" s="47">
        <v>122.4</v>
      </c>
      <c r="F4874" s="47">
        <f t="shared" si="721"/>
        <v>10771.2</v>
      </c>
      <c r="G4874" s="48">
        <f t="shared" si="722"/>
        <v>10771.2</v>
      </c>
      <c r="H4874" s="21">
        <v>104706</v>
      </c>
      <c r="I4874" s="21" t="s">
        <v>4752</v>
      </c>
      <c r="J4874" s="21">
        <v>1</v>
      </c>
      <c r="K4874" s="21"/>
      <c r="L4874" s="21">
        <f t="shared" si="716"/>
        <v>1</v>
      </c>
      <c r="M4874" s="21"/>
      <c r="N4874" s="30"/>
      <c r="O4874" s="48"/>
      <c r="P4874" s="21" t="s">
        <v>26</v>
      </c>
      <c r="Q4874" s="21"/>
      <c r="R4874" s="21"/>
      <c r="S4874" s="3">
        <v>4</v>
      </c>
      <c r="T4874" s="37"/>
      <c r="U4874" s="21" t="s">
        <v>18</v>
      </c>
      <c r="V4874" s="21" t="str">
        <f>VLOOKUP(P4874,'Customer List'!B:C,2,)</f>
        <v>Chandigarh</v>
      </c>
      <c r="W4874" s="38" t="s">
        <v>6048</v>
      </c>
      <c r="X4874" s="30" t="str">
        <f t="shared" si="723"/>
        <v/>
      </c>
      <c r="Y4874" s="21" t="str">
        <f t="shared" si="724"/>
        <v/>
      </c>
      <c r="Z4874" s="21" t="str">
        <f t="shared" si="725"/>
        <v/>
      </c>
      <c r="AA4874" s="21" t="str">
        <f t="shared" si="726"/>
        <v/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x14ac:dyDescent="0.25">
      <c r="A4875" s="21">
        <f t="shared" si="727"/>
        <v>4873</v>
      </c>
      <c r="B4875" s="21" t="s">
        <v>6467</v>
      </c>
      <c r="C4875" s="30">
        <v>45996</v>
      </c>
      <c r="D4875" s="30">
        <v>46000</v>
      </c>
      <c r="E4875" s="47">
        <v>241.5</v>
      </c>
      <c r="F4875" s="47">
        <f t="shared" si="721"/>
        <v>21252</v>
      </c>
      <c r="G4875" s="48">
        <f t="shared" si="722"/>
        <v>21252</v>
      </c>
      <c r="H4875" s="21">
        <v>104743</v>
      </c>
      <c r="I4875" s="21" t="s">
        <v>4752</v>
      </c>
      <c r="J4875" s="21">
        <v>1</v>
      </c>
      <c r="K4875" s="21"/>
      <c r="L4875" s="21">
        <f t="shared" si="716"/>
        <v>1</v>
      </c>
      <c r="M4875" s="21"/>
      <c r="N4875" s="30"/>
      <c r="O4875" s="48"/>
      <c r="P4875" s="21" t="s">
        <v>172</v>
      </c>
      <c r="Q4875" s="21"/>
      <c r="R4875" s="21"/>
      <c r="S4875" s="3">
        <v>4</v>
      </c>
      <c r="T4875" s="37"/>
      <c r="U4875" s="21" t="s">
        <v>18</v>
      </c>
      <c r="V4875" s="21" t="str">
        <f>VLOOKUP(P4875,'Customer List'!B:C,2,)</f>
        <v>Kolkata</v>
      </c>
      <c r="W4875" s="38"/>
      <c r="X4875" s="30" t="str">
        <f t="shared" si="723"/>
        <v/>
      </c>
      <c r="Y4875" s="21" t="str">
        <f t="shared" si="724"/>
        <v/>
      </c>
      <c r="Z4875" s="21" t="str">
        <f t="shared" si="725"/>
        <v/>
      </c>
      <c r="AA4875" s="21" t="str">
        <f t="shared" si="726"/>
        <v/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x14ac:dyDescent="0.25">
      <c r="A4876" s="21">
        <f t="shared" si="727"/>
        <v>4874</v>
      </c>
      <c r="B4876" s="21" t="s">
        <v>6467</v>
      </c>
      <c r="C4876" s="30">
        <v>45996</v>
      </c>
      <c r="D4876" s="30">
        <v>46000</v>
      </c>
      <c r="E4876" s="47">
        <v>168</v>
      </c>
      <c r="F4876" s="47">
        <f t="shared" si="721"/>
        <v>14784</v>
      </c>
      <c r="G4876" s="48">
        <f t="shared" si="722"/>
        <v>14784</v>
      </c>
      <c r="H4876" s="21">
        <v>105006</v>
      </c>
      <c r="I4876" s="21" t="s">
        <v>4753</v>
      </c>
      <c r="J4876" s="21">
        <v>1</v>
      </c>
      <c r="K4876" s="21"/>
      <c r="L4876" s="21">
        <f t="shared" si="716"/>
        <v>1</v>
      </c>
      <c r="M4876" s="21"/>
      <c r="N4876" s="30"/>
      <c r="O4876" s="48"/>
      <c r="P4876" s="21" t="s">
        <v>26</v>
      </c>
      <c r="Q4876" s="21"/>
      <c r="R4876" s="21"/>
      <c r="S4876" s="3">
        <v>4</v>
      </c>
      <c r="T4876" s="37"/>
      <c r="U4876" s="21" t="s">
        <v>18</v>
      </c>
      <c r="V4876" s="21" t="str">
        <f>VLOOKUP(P4876,'Customer List'!B:C,2,)</f>
        <v>Chandigarh</v>
      </c>
      <c r="W4876" s="38" t="s">
        <v>6048</v>
      </c>
      <c r="X4876" s="30" t="str">
        <f t="shared" si="723"/>
        <v/>
      </c>
      <c r="Y4876" s="21" t="str">
        <f t="shared" si="724"/>
        <v/>
      </c>
      <c r="Z4876" s="21" t="str">
        <f t="shared" si="725"/>
        <v/>
      </c>
      <c r="AA4876" s="21" t="str">
        <f t="shared" si="726"/>
        <v/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x14ac:dyDescent="0.25">
      <c r="A4877" s="21">
        <f t="shared" si="727"/>
        <v>4875</v>
      </c>
      <c r="B4877" s="21" t="s">
        <v>6467</v>
      </c>
      <c r="C4877" s="30">
        <v>45996</v>
      </c>
      <c r="D4877" s="30">
        <v>46000</v>
      </c>
      <c r="E4877" s="47">
        <v>137.4</v>
      </c>
      <c r="F4877" s="47">
        <f t="shared" si="721"/>
        <v>12091.2</v>
      </c>
      <c r="G4877" s="48">
        <f t="shared" si="722"/>
        <v>12091.2</v>
      </c>
      <c r="H4877" s="21">
        <v>105826</v>
      </c>
      <c r="I4877" s="21" t="s">
        <v>4754</v>
      </c>
      <c r="J4877" s="21">
        <v>1</v>
      </c>
      <c r="K4877" s="21"/>
      <c r="L4877" s="21">
        <f t="shared" si="716"/>
        <v>1</v>
      </c>
      <c r="M4877" s="21"/>
      <c r="N4877" s="30"/>
      <c r="O4877" s="48"/>
      <c r="P4877" s="21" t="s">
        <v>295</v>
      </c>
      <c r="Q4877" s="21"/>
      <c r="R4877" s="21"/>
      <c r="S4877" s="3">
        <v>4</v>
      </c>
      <c r="T4877" s="37"/>
      <c r="U4877" s="21" t="s">
        <v>18</v>
      </c>
      <c r="V4877" s="21" t="str">
        <f>VLOOKUP(P4877,'Customer List'!B:C,2,)</f>
        <v>Kerala</v>
      </c>
      <c r="W4877" s="38"/>
      <c r="X4877" s="30" t="str">
        <f t="shared" si="723"/>
        <v/>
      </c>
      <c r="Y4877" s="21" t="str">
        <f t="shared" si="724"/>
        <v/>
      </c>
      <c r="Z4877" s="21" t="str">
        <f t="shared" si="725"/>
        <v/>
      </c>
      <c r="AA4877" s="21" t="str">
        <f t="shared" si="726"/>
        <v/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x14ac:dyDescent="0.25">
      <c r="A4878" s="21">
        <f t="shared" si="727"/>
        <v>4876</v>
      </c>
      <c r="B4878" s="21" t="s">
        <v>6467</v>
      </c>
      <c r="C4878" s="30">
        <v>45996</v>
      </c>
      <c r="D4878" s="30">
        <v>46000</v>
      </c>
      <c r="E4878" s="47">
        <v>169.4</v>
      </c>
      <c r="F4878" s="47">
        <f t="shared" si="721"/>
        <v>14907.2</v>
      </c>
      <c r="G4878" s="48">
        <f t="shared" si="722"/>
        <v>14907.2</v>
      </c>
      <c r="H4878" s="21">
        <v>107219</v>
      </c>
      <c r="I4878" s="21" t="s">
        <v>6529</v>
      </c>
      <c r="J4878" s="21">
        <v>1</v>
      </c>
      <c r="K4878" s="21"/>
      <c r="L4878" s="21">
        <f t="shared" si="716"/>
        <v>1</v>
      </c>
      <c r="M4878" s="21"/>
      <c r="N4878" s="30"/>
      <c r="O4878" s="48"/>
      <c r="P4878" s="21" t="s">
        <v>172</v>
      </c>
      <c r="Q4878" s="21"/>
      <c r="R4878" s="21"/>
      <c r="S4878" s="3">
        <v>4</v>
      </c>
      <c r="T4878" s="37"/>
      <c r="U4878" s="21" t="s">
        <v>18</v>
      </c>
      <c r="V4878" s="21" t="str">
        <f>VLOOKUP(P4878,'Customer List'!B:C,2,)</f>
        <v>Kolkata</v>
      </c>
      <c r="W4878" s="38"/>
      <c r="X4878" s="30" t="str">
        <f t="shared" si="723"/>
        <v/>
      </c>
      <c r="Y4878" s="21" t="str">
        <f t="shared" si="724"/>
        <v/>
      </c>
      <c r="Z4878" s="21" t="str">
        <f t="shared" si="725"/>
        <v/>
      </c>
      <c r="AA4878" s="21" t="str">
        <f t="shared" si="726"/>
        <v/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x14ac:dyDescent="0.25">
      <c r="A4879" s="21">
        <f t="shared" si="727"/>
        <v>4877</v>
      </c>
      <c r="B4879" s="21" t="s">
        <v>6467</v>
      </c>
      <c r="C4879" s="30">
        <v>45996</v>
      </c>
      <c r="D4879" s="30">
        <v>46000</v>
      </c>
      <c r="E4879" s="47">
        <v>137.4</v>
      </c>
      <c r="F4879" s="47">
        <f t="shared" si="721"/>
        <v>12091.2</v>
      </c>
      <c r="G4879" s="48">
        <f t="shared" si="722"/>
        <v>12091.2</v>
      </c>
      <c r="H4879" s="21">
        <v>108418</v>
      </c>
      <c r="I4879" s="21" t="s">
        <v>4756</v>
      </c>
      <c r="J4879" s="21">
        <v>1</v>
      </c>
      <c r="K4879" s="21">
        <v>1</v>
      </c>
      <c r="L4879" s="21">
        <f t="shared" si="716"/>
        <v>0</v>
      </c>
      <c r="M4879" s="21" t="s">
        <v>6622</v>
      </c>
      <c r="N4879" s="30">
        <v>46002</v>
      </c>
      <c r="O4879" s="48">
        <v>21297</v>
      </c>
      <c r="P4879" s="21" t="s">
        <v>213</v>
      </c>
      <c r="Q4879" s="21" t="s">
        <v>1127</v>
      </c>
      <c r="R4879" s="21" t="s">
        <v>1127</v>
      </c>
      <c r="S4879" s="3">
        <v>4</v>
      </c>
      <c r="T4879" s="37" t="s">
        <v>6624</v>
      </c>
      <c r="U4879" s="21" t="s">
        <v>18</v>
      </c>
      <c r="V4879" s="21" t="str">
        <f>VLOOKUP(P4879,'Customer List'!B:C,2,)</f>
        <v>Delhi</v>
      </c>
      <c r="W4879" s="38"/>
      <c r="X4879" s="30">
        <f t="shared" si="723"/>
        <v>46002</v>
      </c>
      <c r="Y4879" s="21">
        <f t="shared" si="724"/>
        <v>0</v>
      </c>
      <c r="Z4879" s="21" t="str">
        <f t="shared" si="725"/>
        <v>Thursday</v>
      </c>
      <c r="AA4879" s="21" t="str">
        <f t="shared" si="726"/>
        <v>Thursday</v>
      </c>
      <c r="AB4879" s="21" t="str">
        <f>VLOOKUP(U4879,'Currency Sheet'!A:C,3,)</f>
        <v>DOLLAR</v>
      </c>
      <c r="AC4879" s="42" t="str">
        <f>VLOOKUP(P4879,'Customer List'!B:D,3,)</f>
        <v>Local</v>
      </c>
    </row>
    <row r="4880" spans="1:29" x14ac:dyDescent="0.25">
      <c r="A4880" s="21">
        <f t="shared" si="727"/>
        <v>4878</v>
      </c>
      <c r="B4880" s="21" t="s">
        <v>6467</v>
      </c>
      <c r="C4880" s="30">
        <v>45996</v>
      </c>
      <c r="D4880" s="30">
        <v>46000</v>
      </c>
      <c r="E4880" s="47">
        <v>141</v>
      </c>
      <c r="F4880" s="47">
        <f t="shared" si="721"/>
        <v>12408</v>
      </c>
      <c r="G4880" s="48">
        <f t="shared" si="722"/>
        <v>12408</v>
      </c>
      <c r="H4880" s="21">
        <v>108716</v>
      </c>
      <c r="I4880" s="21" t="s">
        <v>5533</v>
      </c>
      <c r="J4880" s="21">
        <v>1</v>
      </c>
      <c r="K4880" s="21"/>
      <c r="L4880" s="21">
        <f t="shared" si="716"/>
        <v>1</v>
      </c>
      <c r="M4880" s="21"/>
      <c r="N4880" s="30"/>
      <c r="O4880" s="48"/>
      <c r="P4880" s="21" t="s">
        <v>6126</v>
      </c>
      <c r="Q4880" s="21"/>
      <c r="R4880" s="21"/>
      <c r="S4880" s="3">
        <v>4</v>
      </c>
      <c r="T4880" s="37"/>
      <c r="U4880" s="21" t="s">
        <v>18</v>
      </c>
      <c r="V4880" s="21" t="str">
        <f>VLOOKUP(P4880,'Customer List'!B:C,2,)</f>
        <v>Hyderabad</v>
      </c>
      <c r="W4880" s="38"/>
      <c r="X4880" s="30" t="str">
        <f t="shared" si="723"/>
        <v/>
      </c>
      <c r="Y4880" s="21" t="str">
        <f t="shared" si="724"/>
        <v/>
      </c>
      <c r="Z4880" s="21" t="str">
        <f t="shared" si="725"/>
        <v/>
      </c>
      <c r="AA4880" s="21" t="str">
        <f t="shared" si="726"/>
        <v/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x14ac:dyDescent="0.25">
      <c r="A4881" s="21">
        <f t="shared" si="727"/>
        <v>4879</v>
      </c>
      <c r="B4881" s="21" t="s">
        <v>6467</v>
      </c>
      <c r="C4881" s="30">
        <v>45996</v>
      </c>
      <c r="D4881" s="30">
        <v>46000</v>
      </c>
      <c r="E4881" s="47">
        <v>114.6</v>
      </c>
      <c r="F4881" s="47">
        <f t="shared" si="721"/>
        <v>10084.799999999999</v>
      </c>
      <c r="G4881" s="48">
        <f t="shared" si="722"/>
        <v>10084.799999999999</v>
      </c>
      <c r="H4881" s="21">
        <v>116208</v>
      </c>
      <c r="I4881" s="21" t="s">
        <v>6530</v>
      </c>
      <c r="J4881" s="21">
        <v>1</v>
      </c>
      <c r="K4881" s="21"/>
      <c r="L4881" s="21">
        <f t="shared" si="716"/>
        <v>1</v>
      </c>
      <c r="M4881" s="21"/>
      <c r="N4881" s="30"/>
      <c r="O4881" s="48"/>
      <c r="P4881" s="21" t="s">
        <v>295</v>
      </c>
      <c r="Q4881" s="21"/>
      <c r="R4881" s="21"/>
      <c r="S4881" s="3">
        <v>4</v>
      </c>
      <c r="T4881" s="37"/>
      <c r="U4881" s="21" t="s">
        <v>18</v>
      </c>
      <c r="V4881" s="21" t="str">
        <f>VLOOKUP(P4881,'Customer List'!B:C,2,)</f>
        <v>Kerala</v>
      </c>
      <c r="W4881" s="38"/>
      <c r="X4881" s="30" t="str">
        <f t="shared" si="723"/>
        <v/>
      </c>
      <c r="Y4881" s="21" t="str">
        <f t="shared" si="724"/>
        <v/>
      </c>
      <c r="Z4881" s="21" t="str">
        <f t="shared" si="725"/>
        <v/>
      </c>
      <c r="AA4881" s="21" t="str">
        <f t="shared" si="726"/>
        <v/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x14ac:dyDescent="0.25">
      <c r="A4882" s="21">
        <f t="shared" si="727"/>
        <v>4880</v>
      </c>
      <c r="B4882" s="21" t="s">
        <v>6467</v>
      </c>
      <c r="C4882" s="30">
        <v>45996</v>
      </c>
      <c r="D4882" s="30">
        <v>46000</v>
      </c>
      <c r="E4882" s="47">
        <v>82.8</v>
      </c>
      <c r="F4882" s="47">
        <f t="shared" si="721"/>
        <v>7286.4</v>
      </c>
      <c r="G4882" s="48">
        <f t="shared" si="722"/>
        <v>14572.8</v>
      </c>
      <c r="H4882" s="21">
        <v>116212</v>
      </c>
      <c r="I4882" s="21" t="s">
        <v>6530</v>
      </c>
      <c r="J4882" s="21">
        <v>2</v>
      </c>
      <c r="K4882" s="21"/>
      <c r="L4882" s="21">
        <f t="shared" si="716"/>
        <v>2</v>
      </c>
      <c r="M4882" s="21"/>
      <c r="N4882" s="30"/>
      <c r="O4882" s="48"/>
      <c r="P4882" s="21" t="s">
        <v>295</v>
      </c>
      <c r="Q4882" s="21"/>
      <c r="R4882" s="21"/>
      <c r="S4882" s="3">
        <v>4</v>
      </c>
      <c r="T4882" s="37"/>
      <c r="U4882" s="21" t="s">
        <v>18</v>
      </c>
      <c r="V4882" s="21" t="str">
        <f>VLOOKUP(P4882,'Customer List'!B:C,2,)</f>
        <v>Kerala</v>
      </c>
      <c r="W4882" s="38"/>
      <c r="X4882" s="30" t="str">
        <f t="shared" si="723"/>
        <v/>
      </c>
      <c r="Y4882" s="21" t="str">
        <f t="shared" si="724"/>
        <v/>
      </c>
      <c r="Z4882" s="21" t="str">
        <f t="shared" si="725"/>
        <v/>
      </c>
      <c r="AA4882" s="21" t="str">
        <f t="shared" si="726"/>
        <v/>
      </c>
      <c r="AB4882" s="21" t="str">
        <f>VLOOKUP(U4882,'Currency Sheet'!A:C,3,)</f>
        <v>DOLLAR</v>
      </c>
      <c r="AC4882" s="42" t="str">
        <f>VLOOKUP(P4882,'Customer List'!B:D,3,)</f>
        <v>OutStation</v>
      </c>
    </row>
    <row r="4883" spans="1:29" x14ac:dyDescent="0.25">
      <c r="A4883" s="21">
        <f t="shared" si="727"/>
        <v>4881</v>
      </c>
      <c r="B4883" s="21" t="s">
        <v>6467</v>
      </c>
      <c r="C4883" s="30">
        <v>45996</v>
      </c>
      <c r="D4883" s="30">
        <v>46000</v>
      </c>
      <c r="E4883" s="47">
        <v>109.8</v>
      </c>
      <c r="F4883" s="47">
        <f t="shared" si="721"/>
        <v>9662.4</v>
      </c>
      <c r="G4883" s="48">
        <f t="shared" si="722"/>
        <v>9662.4</v>
      </c>
      <c r="H4883" s="21">
        <v>120105</v>
      </c>
      <c r="I4883" s="21" t="s">
        <v>6035</v>
      </c>
      <c r="J4883" s="21">
        <v>1</v>
      </c>
      <c r="K4883" s="21"/>
      <c r="L4883" s="21">
        <f t="shared" si="716"/>
        <v>1</v>
      </c>
      <c r="M4883" s="21"/>
      <c r="N4883" s="30"/>
      <c r="O4883" s="48"/>
      <c r="P4883" s="21" t="s">
        <v>172</v>
      </c>
      <c r="Q4883" s="21"/>
      <c r="R4883" s="21"/>
      <c r="S4883" s="3">
        <v>4</v>
      </c>
      <c r="T4883" s="37"/>
      <c r="U4883" s="21" t="s">
        <v>18</v>
      </c>
      <c r="V4883" s="21" t="str">
        <f>VLOOKUP(P4883,'Customer List'!B:C,2,)</f>
        <v>Kolkata</v>
      </c>
      <c r="W4883" s="38"/>
      <c r="X4883" s="30" t="str">
        <f t="shared" si="723"/>
        <v/>
      </c>
      <c r="Y4883" s="21" t="str">
        <f t="shared" si="724"/>
        <v/>
      </c>
      <c r="Z4883" s="21" t="str">
        <f t="shared" si="725"/>
        <v/>
      </c>
      <c r="AA4883" s="21" t="str">
        <f t="shared" si="726"/>
        <v/>
      </c>
      <c r="AB4883" s="21" t="str">
        <f>VLOOKUP(U4883,'Currency Sheet'!A:C,3,)</f>
        <v>DOLLAR</v>
      </c>
      <c r="AC4883" s="42" t="str">
        <f>VLOOKUP(P4883,'Customer List'!B:D,3,)</f>
        <v>OutStation</v>
      </c>
    </row>
    <row r="4884" spans="1:29" x14ac:dyDescent="0.25">
      <c r="A4884" s="21">
        <f t="shared" si="727"/>
        <v>4882</v>
      </c>
      <c r="B4884" s="21" t="s">
        <v>6467</v>
      </c>
      <c r="C4884" s="30">
        <v>45996</v>
      </c>
      <c r="D4884" s="30">
        <v>46000</v>
      </c>
      <c r="E4884" s="47">
        <v>193.8</v>
      </c>
      <c r="F4884" s="47">
        <f t="shared" si="721"/>
        <v>17054.400000000001</v>
      </c>
      <c r="G4884" s="48">
        <f t="shared" si="722"/>
        <v>17054.400000000001</v>
      </c>
      <c r="H4884" s="21">
        <v>122524</v>
      </c>
      <c r="I4884" s="21" t="s">
        <v>6033</v>
      </c>
      <c r="J4884" s="21">
        <v>1</v>
      </c>
      <c r="K4884" s="21"/>
      <c r="L4884" s="21">
        <f t="shared" si="716"/>
        <v>1</v>
      </c>
      <c r="M4884" s="21"/>
      <c r="N4884" s="30"/>
      <c r="O4884" s="48"/>
      <c r="P4884" s="21" t="s">
        <v>295</v>
      </c>
      <c r="Q4884" s="21"/>
      <c r="R4884" s="21"/>
      <c r="S4884" s="3">
        <v>4</v>
      </c>
      <c r="T4884" s="37"/>
      <c r="U4884" s="21" t="s">
        <v>18</v>
      </c>
      <c r="V4884" s="21" t="str">
        <f>VLOOKUP(P4884,'Customer List'!B:C,2,)</f>
        <v>Kerala</v>
      </c>
      <c r="W4884" s="38"/>
      <c r="X4884" s="30" t="str">
        <f t="shared" si="723"/>
        <v/>
      </c>
      <c r="Y4884" s="21" t="str">
        <f t="shared" si="724"/>
        <v/>
      </c>
      <c r="Z4884" s="21" t="str">
        <f t="shared" si="725"/>
        <v/>
      </c>
      <c r="AA4884" s="21" t="str">
        <f t="shared" si="726"/>
        <v/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x14ac:dyDescent="0.25">
      <c r="A4885" s="21">
        <f t="shared" si="727"/>
        <v>4883</v>
      </c>
      <c r="B4885" s="21" t="s">
        <v>6467</v>
      </c>
      <c r="C4885" s="30">
        <v>45996</v>
      </c>
      <c r="D4885" s="30">
        <v>46000</v>
      </c>
      <c r="E4885" s="47">
        <v>85.8</v>
      </c>
      <c r="F4885" s="47">
        <f t="shared" si="721"/>
        <v>7550.4</v>
      </c>
      <c r="G4885" s="48">
        <f t="shared" si="722"/>
        <v>7550.4</v>
      </c>
      <c r="H4885" s="21">
        <v>123116</v>
      </c>
      <c r="I4885" s="21" t="s">
        <v>4761</v>
      </c>
      <c r="J4885" s="21">
        <v>1</v>
      </c>
      <c r="K4885" s="21"/>
      <c r="L4885" s="21">
        <f t="shared" si="716"/>
        <v>1</v>
      </c>
      <c r="M4885" s="21"/>
      <c r="N4885" s="30"/>
      <c r="O4885" s="48"/>
      <c r="P4885" s="21" t="s">
        <v>295</v>
      </c>
      <c r="Q4885" s="21"/>
      <c r="R4885" s="21"/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 t="str">
        <f t="shared" si="723"/>
        <v/>
      </c>
      <c r="Y4885" s="21" t="str">
        <f t="shared" si="724"/>
        <v/>
      </c>
      <c r="Z4885" s="21" t="str">
        <f t="shared" si="725"/>
        <v/>
      </c>
      <c r="AA4885" s="21" t="str">
        <f t="shared" si="726"/>
        <v/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x14ac:dyDescent="0.25">
      <c r="A4886" s="21">
        <f t="shared" si="727"/>
        <v>4884</v>
      </c>
      <c r="B4886" s="21" t="s">
        <v>6467</v>
      </c>
      <c r="C4886" s="30">
        <v>45996</v>
      </c>
      <c r="D4886" s="30">
        <v>46000</v>
      </c>
      <c r="E4886" s="47">
        <v>82.8</v>
      </c>
      <c r="F4886" s="47">
        <f t="shared" si="721"/>
        <v>7286.4</v>
      </c>
      <c r="G4886" s="48">
        <f t="shared" si="722"/>
        <v>7286.4</v>
      </c>
      <c r="H4886" s="21">
        <v>123117</v>
      </c>
      <c r="I4886" s="21" t="s">
        <v>4761</v>
      </c>
      <c r="J4886" s="21">
        <v>1</v>
      </c>
      <c r="K4886" s="21">
        <v>1</v>
      </c>
      <c r="L4886" s="21">
        <f t="shared" si="716"/>
        <v>0</v>
      </c>
      <c r="M4886" s="21" t="s">
        <v>6616</v>
      </c>
      <c r="N4886" s="30">
        <v>46001</v>
      </c>
      <c r="O4886" s="48">
        <v>12843</v>
      </c>
      <c r="P4886" s="21" t="s">
        <v>228</v>
      </c>
      <c r="Q4886" s="21">
        <v>58159193912</v>
      </c>
      <c r="R4886" s="21" t="s">
        <v>6108</v>
      </c>
      <c r="S4886" s="3">
        <v>4</v>
      </c>
      <c r="T4886" s="37"/>
      <c r="U4886" s="21" t="s">
        <v>18</v>
      </c>
      <c r="V4886" s="21" t="str">
        <f>VLOOKUP(P4886,'Customer List'!B:C,2,)</f>
        <v>Kolkata</v>
      </c>
      <c r="W4886" s="38"/>
      <c r="X4886" s="30">
        <v>46002</v>
      </c>
      <c r="Y4886" s="21">
        <f t="shared" si="724"/>
        <v>1</v>
      </c>
      <c r="Z4886" s="21" t="str">
        <f t="shared" si="725"/>
        <v>Wednesday</v>
      </c>
      <c r="AA4886" s="21" t="str">
        <f t="shared" si="726"/>
        <v>Thursday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x14ac:dyDescent="0.25">
      <c r="A4887" s="21">
        <f t="shared" si="727"/>
        <v>4885</v>
      </c>
      <c r="B4887" s="21" t="s">
        <v>6467</v>
      </c>
      <c r="C4887" s="30">
        <v>45996</v>
      </c>
      <c r="D4887" s="30">
        <v>46000</v>
      </c>
      <c r="E4887" s="47">
        <v>204</v>
      </c>
      <c r="F4887" s="47">
        <f t="shared" si="721"/>
        <v>17952</v>
      </c>
      <c r="G4887" s="48">
        <f t="shared" si="722"/>
        <v>17952</v>
      </c>
      <c r="H4887" s="21">
        <v>124608</v>
      </c>
      <c r="I4887" s="21" t="s">
        <v>4762</v>
      </c>
      <c r="J4887" s="21">
        <v>1</v>
      </c>
      <c r="K4887" s="21"/>
      <c r="L4887" s="21">
        <f t="shared" si="716"/>
        <v>1</v>
      </c>
      <c r="M4887" s="21"/>
      <c r="N4887" s="30"/>
      <c r="O4887" s="48"/>
      <c r="P4887" s="21" t="s">
        <v>26</v>
      </c>
      <c r="Q4887" s="21"/>
      <c r="R4887" s="21"/>
      <c r="S4887" s="3">
        <v>4</v>
      </c>
      <c r="T4887" s="37"/>
      <c r="U4887" s="21" t="s">
        <v>18</v>
      </c>
      <c r="V4887" s="21" t="str">
        <f>VLOOKUP(P4887,'Customer List'!B:C,2,)</f>
        <v>Chandigarh</v>
      </c>
      <c r="W4887" s="38" t="s">
        <v>6048</v>
      </c>
      <c r="X4887" s="30" t="str">
        <f t="shared" si="723"/>
        <v/>
      </c>
      <c r="Y4887" s="21" t="str">
        <f t="shared" si="724"/>
        <v/>
      </c>
      <c r="Z4887" s="21" t="str">
        <f t="shared" si="725"/>
        <v/>
      </c>
      <c r="AA4887" s="21" t="str">
        <f t="shared" si="726"/>
        <v/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x14ac:dyDescent="0.25">
      <c r="A4888" s="21">
        <f t="shared" si="727"/>
        <v>4886</v>
      </c>
      <c r="B4888" s="21" t="s">
        <v>6467</v>
      </c>
      <c r="C4888" s="30">
        <v>45996</v>
      </c>
      <c r="D4888" s="30">
        <v>46000</v>
      </c>
      <c r="E4888" s="47">
        <v>73.2</v>
      </c>
      <c r="F4888" s="47">
        <f t="shared" si="721"/>
        <v>6441.6</v>
      </c>
      <c r="G4888" s="48">
        <f t="shared" si="722"/>
        <v>6441.6</v>
      </c>
      <c r="H4888" s="21">
        <v>126505</v>
      </c>
      <c r="I4888" s="21" t="s">
        <v>6037</v>
      </c>
      <c r="J4888" s="21">
        <v>1</v>
      </c>
      <c r="K4888" s="21"/>
      <c r="L4888" s="21">
        <f t="shared" si="716"/>
        <v>1</v>
      </c>
      <c r="M4888" s="21"/>
      <c r="N4888" s="30"/>
      <c r="O4888" s="48"/>
      <c r="P4888" s="21" t="s">
        <v>172</v>
      </c>
      <c r="Q4888" s="21"/>
      <c r="R4888" s="21"/>
      <c r="S4888" s="3">
        <v>4</v>
      </c>
      <c r="T4888" s="37"/>
      <c r="U4888" s="21" t="s">
        <v>18</v>
      </c>
      <c r="V4888" s="21" t="str">
        <f>VLOOKUP(P4888,'Customer List'!B:C,2,)</f>
        <v>Kolkata</v>
      </c>
      <c r="W4888" s="38"/>
      <c r="X4888" s="30" t="str">
        <f t="shared" si="723"/>
        <v/>
      </c>
      <c r="Y4888" s="21" t="str">
        <f t="shared" si="724"/>
        <v/>
      </c>
      <c r="Z4888" s="21" t="str">
        <f t="shared" si="725"/>
        <v/>
      </c>
      <c r="AA4888" s="21" t="str">
        <f t="shared" si="726"/>
        <v/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x14ac:dyDescent="0.25">
      <c r="A4889" s="21">
        <f t="shared" si="727"/>
        <v>4887</v>
      </c>
      <c r="B4889" s="21" t="s">
        <v>6467</v>
      </c>
      <c r="C4889" s="30">
        <v>45996</v>
      </c>
      <c r="D4889" s="30">
        <v>46000</v>
      </c>
      <c r="E4889" s="47">
        <v>150.5</v>
      </c>
      <c r="F4889" s="47">
        <f t="shared" si="721"/>
        <v>13244</v>
      </c>
      <c r="G4889" s="48">
        <f t="shared" si="722"/>
        <v>13244</v>
      </c>
      <c r="H4889" s="21">
        <v>127215</v>
      </c>
      <c r="I4889" s="21" t="s">
        <v>6334</v>
      </c>
      <c r="J4889" s="21">
        <v>1</v>
      </c>
      <c r="K4889" s="21"/>
      <c r="L4889" s="21">
        <f t="shared" si="716"/>
        <v>1</v>
      </c>
      <c r="M4889" s="21"/>
      <c r="N4889" s="30"/>
      <c r="O4889" s="48"/>
      <c r="P4889" s="21" t="s">
        <v>172</v>
      </c>
      <c r="Q4889" s="21"/>
      <c r="R4889" s="21"/>
      <c r="S4889" s="3">
        <v>4</v>
      </c>
      <c r="T4889" s="37"/>
      <c r="U4889" s="21" t="s">
        <v>18</v>
      </c>
      <c r="V4889" s="21" t="str">
        <f>VLOOKUP(P4889,'Customer List'!B:C,2,)</f>
        <v>Kolkata</v>
      </c>
      <c r="W4889" s="38"/>
      <c r="X4889" s="30" t="str">
        <f t="shared" si="723"/>
        <v/>
      </c>
      <c r="Y4889" s="21" t="str">
        <f t="shared" si="724"/>
        <v/>
      </c>
      <c r="Z4889" s="21" t="str">
        <f t="shared" si="725"/>
        <v/>
      </c>
      <c r="AA4889" s="21" t="str">
        <f t="shared" si="726"/>
        <v/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x14ac:dyDescent="0.25">
      <c r="A4890" s="21">
        <f t="shared" si="727"/>
        <v>4888</v>
      </c>
      <c r="B4890" s="21" t="s">
        <v>6467</v>
      </c>
      <c r="C4890" s="30">
        <v>45996</v>
      </c>
      <c r="D4890" s="30">
        <v>46000</v>
      </c>
      <c r="E4890" s="47">
        <v>119.7</v>
      </c>
      <c r="F4890" s="47">
        <f t="shared" si="721"/>
        <v>10533.6</v>
      </c>
      <c r="G4890" s="48">
        <f t="shared" si="722"/>
        <v>10533.6</v>
      </c>
      <c r="H4890" s="21">
        <v>127627</v>
      </c>
      <c r="I4890" s="21" t="s">
        <v>5172</v>
      </c>
      <c r="J4890" s="21">
        <v>1</v>
      </c>
      <c r="K4890" s="21"/>
      <c r="L4890" s="21">
        <f t="shared" ref="L4890:L4953" si="728">J4890-K4890</f>
        <v>1</v>
      </c>
      <c r="M4890" s="21"/>
      <c r="N4890" s="30"/>
      <c r="O4890" s="48"/>
      <c r="P4890" s="21" t="s">
        <v>6462</v>
      </c>
      <c r="Q4890" s="21"/>
      <c r="R4890" s="21"/>
      <c r="S4890" s="3">
        <v>4</v>
      </c>
      <c r="T4890" s="37"/>
      <c r="U4890" s="21" t="s">
        <v>18</v>
      </c>
      <c r="V4890" s="21" t="str">
        <f>VLOOKUP(P4890,'Customer List'!B:C,2,)</f>
        <v>VARANASI</v>
      </c>
      <c r="W4890" s="38" t="s">
        <v>6627</v>
      </c>
      <c r="X4890" s="30" t="str">
        <f t="shared" si="723"/>
        <v/>
      </c>
      <c r="Y4890" s="21" t="str">
        <f t="shared" si="724"/>
        <v/>
      </c>
      <c r="Z4890" s="21" t="str">
        <f t="shared" si="725"/>
        <v/>
      </c>
      <c r="AA4890" s="21" t="str">
        <f t="shared" si="726"/>
        <v/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x14ac:dyDescent="0.25">
      <c r="A4891" s="21">
        <f t="shared" si="727"/>
        <v>4889</v>
      </c>
      <c r="B4891" s="21" t="s">
        <v>6467</v>
      </c>
      <c r="C4891" s="30">
        <v>45996</v>
      </c>
      <c r="D4891" s="30">
        <v>46000</v>
      </c>
      <c r="E4891" s="47">
        <v>74.400000000000006</v>
      </c>
      <c r="F4891" s="47">
        <f t="shared" ref="F4891:F4924" si="729">IF(AB4891="DOLLAR",E4891*88,E4891)</f>
        <v>6547.2000000000007</v>
      </c>
      <c r="G4891" s="48">
        <f t="shared" ref="G4891:G4924" si="730">F4891*J4891</f>
        <v>6547.2000000000007</v>
      </c>
      <c r="H4891" s="21">
        <v>135019</v>
      </c>
      <c r="I4891" s="21" t="s">
        <v>5062</v>
      </c>
      <c r="J4891" s="21">
        <v>1</v>
      </c>
      <c r="K4891" s="21"/>
      <c r="L4891" s="21">
        <f t="shared" si="728"/>
        <v>1</v>
      </c>
      <c r="M4891" s="21"/>
      <c r="N4891" s="30"/>
      <c r="O4891" s="48"/>
      <c r="P4891" s="21" t="s">
        <v>172</v>
      </c>
      <c r="Q4891" s="21"/>
      <c r="R4891" s="21"/>
      <c r="S4891" s="3">
        <v>4</v>
      </c>
      <c r="T4891" s="37"/>
      <c r="U4891" s="21" t="s">
        <v>18</v>
      </c>
      <c r="V4891" s="21" t="str">
        <f>VLOOKUP(P4891,'Customer List'!B:C,2,)</f>
        <v>Kolkata</v>
      </c>
      <c r="W4891" s="38"/>
      <c r="X4891" s="30" t="str">
        <f t="shared" ref="X4891:X4954" si="731">IF(OR(R4891 = "PRIYANKA MADAM", R4891 = "DEEPAK", R4891 = "PORTER"),N4891,"")</f>
        <v/>
      </c>
      <c r="Y4891" s="21" t="str">
        <f t="shared" ref="Y4891:Y4924" si="732">IF(X4891="", "", X4891-N4891)</f>
        <v/>
      </c>
      <c r="Z4891" s="21" t="str">
        <f t="shared" ref="Z4891:Z4924" si="733">IF(N4891="", "", TEXT(N4891, "dddd"))</f>
        <v/>
      </c>
      <c r="AA4891" s="21" t="str">
        <f t="shared" ref="AA4891:AA4924" si="734">IF(X4891="", "", TEXT(X4891, "dddd"))</f>
        <v/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x14ac:dyDescent="0.25">
      <c r="A4892" s="21">
        <f t="shared" ref="A4892:A4955" si="735">A4891+1</f>
        <v>4890</v>
      </c>
      <c r="B4892" s="21" t="s">
        <v>6467</v>
      </c>
      <c r="C4892" s="30">
        <v>45996</v>
      </c>
      <c r="D4892" s="30">
        <v>46000</v>
      </c>
      <c r="E4892" s="47">
        <v>189</v>
      </c>
      <c r="F4892" s="47">
        <f t="shared" si="729"/>
        <v>16632</v>
      </c>
      <c r="G4892" s="48">
        <f t="shared" si="730"/>
        <v>16632</v>
      </c>
      <c r="H4892" s="21">
        <v>152423</v>
      </c>
      <c r="I4892" s="21" t="s">
        <v>5167</v>
      </c>
      <c r="J4892" s="21">
        <v>1</v>
      </c>
      <c r="K4892" s="21"/>
      <c r="L4892" s="21">
        <f t="shared" si="728"/>
        <v>1</v>
      </c>
      <c r="M4892" s="21"/>
      <c r="N4892" s="30"/>
      <c r="O4892" s="48"/>
      <c r="P4892" s="21" t="s">
        <v>172</v>
      </c>
      <c r="Q4892" s="21"/>
      <c r="R4892" s="21"/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 t="str">
        <f t="shared" si="731"/>
        <v/>
      </c>
      <c r="Y4892" s="21" t="str">
        <f t="shared" si="732"/>
        <v/>
      </c>
      <c r="Z4892" s="21" t="str">
        <f t="shared" si="733"/>
        <v/>
      </c>
      <c r="AA4892" s="21" t="str">
        <f t="shared" si="734"/>
        <v/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x14ac:dyDescent="0.25">
      <c r="A4893" s="21">
        <f t="shared" si="735"/>
        <v>4891</v>
      </c>
      <c r="B4893" s="21" t="s">
        <v>6467</v>
      </c>
      <c r="C4893" s="30">
        <v>45996</v>
      </c>
      <c r="D4893" s="30">
        <v>46000</v>
      </c>
      <c r="E4893" s="47">
        <v>58.8</v>
      </c>
      <c r="F4893" s="47">
        <f t="shared" si="729"/>
        <v>5174.3999999999996</v>
      </c>
      <c r="G4893" s="48">
        <f t="shared" si="730"/>
        <v>5174.3999999999996</v>
      </c>
      <c r="H4893" s="21">
        <v>158003</v>
      </c>
      <c r="I4893" s="21" t="s">
        <v>6531</v>
      </c>
      <c r="J4893" s="21">
        <v>1</v>
      </c>
      <c r="K4893" s="21"/>
      <c r="L4893" s="21">
        <f t="shared" si="728"/>
        <v>1</v>
      </c>
      <c r="M4893" s="21"/>
      <c r="N4893" s="30"/>
      <c r="O4893" s="48"/>
      <c r="P4893" s="21" t="s">
        <v>168</v>
      </c>
      <c r="Q4893" s="21"/>
      <c r="R4893" s="21"/>
      <c r="S4893" s="3">
        <v>4</v>
      </c>
      <c r="T4893" s="37"/>
      <c r="U4893" s="21" t="s">
        <v>18</v>
      </c>
      <c r="V4893" s="21" t="str">
        <f>VLOOKUP(P4893,'Customer List'!B:C,2,)</f>
        <v>Bhopal</v>
      </c>
      <c r="W4893" s="38" t="s">
        <v>6380</v>
      </c>
      <c r="X4893" s="30" t="str">
        <f t="shared" si="731"/>
        <v/>
      </c>
      <c r="Y4893" s="21" t="str">
        <f t="shared" si="732"/>
        <v/>
      </c>
      <c r="Z4893" s="21" t="str">
        <f t="shared" si="733"/>
        <v/>
      </c>
      <c r="AA4893" s="21" t="str">
        <f t="shared" si="734"/>
        <v/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x14ac:dyDescent="0.25">
      <c r="A4894" s="21">
        <f t="shared" si="735"/>
        <v>4892</v>
      </c>
      <c r="B4894" s="21" t="s">
        <v>6467</v>
      </c>
      <c r="C4894" s="30">
        <v>45996</v>
      </c>
      <c r="D4894" s="30">
        <v>46000</v>
      </c>
      <c r="E4894" s="47">
        <v>91.8</v>
      </c>
      <c r="F4894" s="47">
        <f t="shared" si="729"/>
        <v>8078.4</v>
      </c>
      <c r="G4894" s="48">
        <f t="shared" si="730"/>
        <v>16156.8</v>
      </c>
      <c r="H4894" s="21">
        <v>201805</v>
      </c>
      <c r="I4894" s="21" t="s">
        <v>6532</v>
      </c>
      <c r="J4894" s="21">
        <v>2</v>
      </c>
      <c r="K4894" s="21"/>
      <c r="L4894" s="21">
        <f t="shared" si="728"/>
        <v>2</v>
      </c>
      <c r="M4894" s="21"/>
      <c r="N4894" s="30"/>
      <c r="O4894" s="48"/>
      <c r="P4894" s="21" t="s">
        <v>319</v>
      </c>
      <c r="Q4894" s="21"/>
      <c r="R4894" s="21"/>
      <c r="S4894" s="3">
        <v>4</v>
      </c>
      <c r="T4894" s="37"/>
      <c r="U4894" s="21" t="s">
        <v>18</v>
      </c>
      <c r="V4894" s="21" t="str">
        <f>VLOOKUP(P4894,'Customer List'!B:C,2,)</f>
        <v>Gujrat</v>
      </c>
      <c r="W4894" s="38"/>
      <c r="X4894" s="30" t="str">
        <f t="shared" si="731"/>
        <v/>
      </c>
      <c r="Y4894" s="21" t="str">
        <f t="shared" si="732"/>
        <v/>
      </c>
      <c r="Z4894" s="21" t="str">
        <f t="shared" si="733"/>
        <v/>
      </c>
      <c r="AA4894" s="21" t="str">
        <f t="shared" si="734"/>
        <v/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x14ac:dyDescent="0.25">
      <c r="A4895" s="21">
        <f t="shared" si="735"/>
        <v>4893</v>
      </c>
      <c r="B4895" s="21" t="s">
        <v>6467</v>
      </c>
      <c r="C4895" s="30">
        <v>45996</v>
      </c>
      <c r="D4895" s="30">
        <v>46000</v>
      </c>
      <c r="E4895" s="47">
        <v>208.2</v>
      </c>
      <c r="F4895" s="47">
        <f t="shared" si="729"/>
        <v>18321.599999999999</v>
      </c>
      <c r="G4895" s="48">
        <f t="shared" si="730"/>
        <v>36643.199999999997</v>
      </c>
      <c r="H4895" s="21">
        <v>202216</v>
      </c>
      <c r="I4895" s="21" t="s">
        <v>5373</v>
      </c>
      <c r="J4895" s="21">
        <v>2</v>
      </c>
      <c r="K4895" s="21"/>
      <c r="L4895" s="21">
        <f t="shared" si="728"/>
        <v>2</v>
      </c>
      <c r="M4895" s="21"/>
      <c r="N4895" s="30"/>
      <c r="O4895" s="48"/>
      <c r="P4895" s="21" t="s">
        <v>319</v>
      </c>
      <c r="Q4895" s="21"/>
      <c r="R4895" s="21"/>
      <c r="S4895" s="3">
        <v>4</v>
      </c>
      <c r="T4895" s="37"/>
      <c r="U4895" s="21" t="s">
        <v>18</v>
      </c>
      <c r="V4895" s="21" t="str">
        <f>VLOOKUP(P4895,'Customer List'!B:C,2,)</f>
        <v>Gujrat</v>
      </c>
      <c r="W4895" s="38"/>
      <c r="X4895" s="30" t="str">
        <f t="shared" si="731"/>
        <v/>
      </c>
      <c r="Y4895" s="21" t="str">
        <f t="shared" si="732"/>
        <v/>
      </c>
      <c r="Z4895" s="21" t="str">
        <f t="shared" si="733"/>
        <v/>
      </c>
      <c r="AA4895" s="21" t="str">
        <f t="shared" si="734"/>
        <v/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x14ac:dyDescent="0.25">
      <c r="A4896" s="21">
        <f t="shared" si="735"/>
        <v>4894</v>
      </c>
      <c r="B4896" s="21" t="s">
        <v>6467</v>
      </c>
      <c r="C4896" s="30">
        <v>45996</v>
      </c>
      <c r="D4896" s="30">
        <v>46000</v>
      </c>
      <c r="E4896" s="47">
        <v>16.8</v>
      </c>
      <c r="F4896" s="47">
        <f t="shared" si="729"/>
        <v>1478.4</v>
      </c>
      <c r="G4896" s="48">
        <f t="shared" si="730"/>
        <v>1478.4</v>
      </c>
      <c r="H4896" s="21">
        <v>300507</v>
      </c>
      <c r="I4896" s="21" t="s">
        <v>4779</v>
      </c>
      <c r="J4896" s="21">
        <v>1</v>
      </c>
      <c r="K4896" s="21">
        <v>1</v>
      </c>
      <c r="L4896" s="21">
        <f t="shared" si="728"/>
        <v>0</v>
      </c>
      <c r="M4896" s="21" t="s">
        <v>6622</v>
      </c>
      <c r="N4896" s="30">
        <v>46002</v>
      </c>
      <c r="O4896" s="48">
        <v>2604</v>
      </c>
      <c r="P4896" s="21" t="s">
        <v>213</v>
      </c>
      <c r="Q4896" s="21" t="s">
        <v>1127</v>
      </c>
      <c r="R4896" s="21" t="s">
        <v>1127</v>
      </c>
      <c r="S4896" s="3">
        <v>4</v>
      </c>
      <c r="T4896" s="37" t="s">
        <v>6624</v>
      </c>
      <c r="U4896" s="21" t="s">
        <v>18</v>
      </c>
      <c r="V4896" s="21" t="str">
        <f>VLOOKUP(P4896,'Customer List'!B:C,2,)</f>
        <v>Delhi</v>
      </c>
      <c r="W4896" s="38"/>
      <c r="X4896" s="30">
        <f t="shared" si="731"/>
        <v>46002</v>
      </c>
      <c r="Y4896" s="21">
        <f t="shared" si="732"/>
        <v>0</v>
      </c>
      <c r="Z4896" s="21" t="str">
        <f t="shared" si="733"/>
        <v>Thursday</v>
      </c>
      <c r="AA4896" s="21" t="str">
        <f t="shared" si="734"/>
        <v>Thursday</v>
      </c>
      <c r="AB4896" s="21" t="str">
        <f>VLOOKUP(U4896,'Currency Sheet'!A:C,3,)</f>
        <v>DOLLAR</v>
      </c>
      <c r="AC4896" s="42" t="str">
        <f>VLOOKUP(P4896,'Customer List'!B:D,3,)</f>
        <v>Local</v>
      </c>
    </row>
    <row r="4897" spans="1:29" x14ac:dyDescent="0.25">
      <c r="A4897" s="21">
        <f t="shared" si="735"/>
        <v>4895</v>
      </c>
      <c r="B4897" s="21" t="s">
        <v>6467</v>
      </c>
      <c r="C4897" s="30">
        <v>45996</v>
      </c>
      <c r="D4897" s="30">
        <v>46000</v>
      </c>
      <c r="E4897" s="47">
        <v>214.8</v>
      </c>
      <c r="F4897" s="47">
        <f t="shared" si="729"/>
        <v>18902.400000000001</v>
      </c>
      <c r="G4897" s="48">
        <f t="shared" si="730"/>
        <v>18902.400000000001</v>
      </c>
      <c r="H4897" s="21">
        <v>301924</v>
      </c>
      <c r="I4897" s="21" t="s">
        <v>6139</v>
      </c>
      <c r="J4897" s="21">
        <v>1</v>
      </c>
      <c r="K4897" s="21"/>
      <c r="L4897" s="21">
        <f t="shared" si="728"/>
        <v>1</v>
      </c>
      <c r="M4897" s="21"/>
      <c r="N4897" s="30"/>
      <c r="O4897" s="48"/>
      <c r="P4897" s="21" t="s">
        <v>16</v>
      </c>
      <c r="Q4897" s="21"/>
      <c r="R4897" s="21"/>
      <c r="S4897" s="3">
        <v>4</v>
      </c>
      <c r="T4897" s="37"/>
      <c r="U4897" s="21" t="s">
        <v>18</v>
      </c>
      <c r="V4897" s="21" t="str">
        <f>VLOOKUP(P4897,'Customer List'!B:C,2,)</f>
        <v>Delhi</v>
      </c>
      <c r="W4897" s="38"/>
      <c r="X4897" s="30" t="str">
        <f t="shared" si="731"/>
        <v/>
      </c>
      <c r="Y4897" s="21" t="str">
        <f t="shared" si="732"/>
        <v/>
      </c>
      <c r="Z4897" s="21" t="str">
        <f t="shared" si="733"/>
        <v/>
      </c>
      <c r="AA4897" s="21" t="str">
        <f t="shared" si="734"/>
        <v/>
      </c>
      <c r="AB4897" s="21" t="str">
        <f>VLOOKUP(U4897,'Currency Sheet'!A:C,3,)</f>
        <v>DOLLAR</v>
      </c>
      <c r="AC4897" s="42" t="str">
        <f>VLOOKUP(P4897,'Customer List'!B:D,3,)</f>
        <v>Local</v>
      </c>
    </row>
    <row r="4898" spans="1:29" x14ac:dyDescent="0.25">
      <c r="A4898" s="21">
        <f t="shared" si="735"/>
        <v>4896</v>
      </c>
      <c r="B4898" s="21" t="s">
        <v>6467</v>
      </c>
      <c r="C4898" s="30">
        <v>45996</v>
      </c>
      <c r="D4898" s="30">
        <v>46000</v>
      </c>
      <c r="E4898" s="47">
        <v>304.5</v>
      </c>
      <c r="F4898" s="47">
        <f t="shared" si="729"/>
        <v>26796</v>
      </c>
      <c r="G4898" s="48">
        <f t="shared" si="730"/>
        <v>26796</v>
      </c>
      <c r="H4898" s="21">
        <v>302044</v>
      </c>
      <c r="I4898" s="21" t="s">
        <v>5180</v>
      </c>
      <c r="J4898" s="21">
        <v>1</v>
      </c>
      <c r="K4898" s="21"/>
      <c r="L4898" s="21">
        <f t="shared" si="728"/>
        <v>1</v>
      </c>
      <c r="M4898" s="21"/>
      <c r="N4898" s="30"/>
      <c r="O4898" s="48"/>
      <c r="P4898" s="21" t="s">
        <v>16</v>
      </c>
      <c r="Q4898" s="21"/>
      <c r="R4898" s="21"/>
      <c r="S4898" s="3">
        <v>4</v>
      </c>
      <c r="T4898" s="37"/>
      <c r="U4898" s="21" t="s">
        <v>18</v>
      </c>
      <c r="V4898" s="21" t="str">
        <f>VLOOKUP(P4898,'Customer List'!B:C,2,)</f>
        <v>Delhi</v>
      </c>
      <c r="W4898" s="38"/>
      <c r="X4898" s="30" t="str">
        <f t="shared" si="731"/>
        <v/>
      </c>
      <c r="Y4898" s="21" t="str">
        <f t="shared" si="732"/>
        <v/>
      </c>
      <c r="Z4898" s="21" t="str">
        <f t="shared" si="733"/>
        <v/>
      </c>
      <c r="AA4898" s="21" t="str">
        <f t="shared" si="734"/>
        <v/>
      </c>
      <c r="AB4898" s="21" t="str">
        <f>VLOOKUP(U4898,'Currency Sheet'!A:C,3,)</f>
        <v>DOLLAR</v>
      </c>
      <c r="AC4898" s="42" t="str">
        <f>VLOOKUP(P4898,'Customer List'!B:D,3,)</f>
        <v>Local</v>
      </c>
    </row>
    <row r="4899" spans="1:29" x14ac:dyDescent="0.25">
      <c r="A4899" s="21">
        <f t="shared" si="735"/>
        <v>4897</v>
      </c>
      <c r="B4899" s="21" t="s">
        <v>6467</v>
      </c>
      <c r="C4899" s="30">
        <v>45996</v>
      </c>
      <c r="D4899" s="30">
        <v>46000</v>
      </c>
      <c r="E4899" s="47">
        <v>26.4</v>
      </c>
      <c r="F4899" s="47">
        <f t="shared" si="729"/>
        <v>2323.1999999999998</v>
      </c>
      <c r="G4899" s="48">
        <f t="shared" si="730"/>
        <v>2323.1999999999998</v>
      </c>
      <c r="H4899" s="21">
        <v>303505</v>
      </c>
      <c r="I4899" s="21" t="s">
        <v>4774</v>
      </c>
      <c r="J4899" s="21">
        <v>1</v>
      </c>
      <c r="K4899" s="21">
        <v>1</v>
      </c>
      <c r="L4899" s="21">
        <f t="shared" si="728"/>
        <v>0</v>
      </c>
      <c r="M4899" s="21" t="s">
        <v>6622</v>
      </c>
      <c r="N4899" s="30">
        <v>46002</v>
      </c>
      <c r="O4899" s="48">
        <v>4092</v>
      </c>
      <c r="P4899" s="21" t="s">
        <v>213</v>
      </c>
      <c r="Q4899" s="21" t="s">
        <v>1127</v>
      </c>
      <c r="R4899" s="21" t="s">
        <v>1127</v>
      </c>
      <c r="S4899" s="3">
        <v>4</v>
      </c>
      <c r="T4899" s="37" t="s">
        <v>6624</v>
      </c>
      <c r="U4899" s="21" t="s">
        <v>18</v>
      </c>
      <c r="V4899" s="21" t="str">
        <f>VLOOKUP(P4899,'Customer List'!B:C,2,)</f>
        <v>Delhi</v>
      </c>
      <c r="W4899" s="38"/>
      <c r="X4899" s="30">
        <f t="shared" si="731"/>
        <v>46002</v>
      </c>
      <c r="Y4899" s="21">
        <f t="shared" si="732"/>
        <v>0</v>
      </c>
      <c r="Z4899" s="21" t="str">
        <f t="shared" si="733"/>
        <v>Thursday</v>
      </c>
      <c r="AA4899" s="21" t="str">
        <f t="shared" si="734"/>
        <v>Thursday</v>
      </c>
      <c r="AB4899" s="21" t="str">
        <f>VLOOKUP(U4899,'Currency Sheet'!A:C,3,)</f>
        <v>DOLLAR</v>
      </c>
      <c r="AC4899" s="42" t="str">
        <f>VLOOKUP(P4899,'Customer List'!B:D,3,)</f>
        <v>Local</v>
      </c>
    </row>
    <row r="4900" spans="1:29" x14ac:dyDescent="0.25">
      <c r="A4900" s="21">
        <f t="shared" si="735"/>
        <v>4898</v>
      </c>
      <c r="B4900" s="21" t="s">
        <v>6467</v>
      </c>
      <c r="C4900" s="30">
        <v>45996</v>
      </c>
      <c r="D4900" s="30">
        <v>46000</v>
      </c>
      <c r="E4900" s="47">
        <v>115.5</v>
      </c>
      <c r="F4900" s="47">
        <f t="shared" si="729"/>
        <v>10164</v>
      </c>
      <c r="G4900" s="48">
        <f t="shared" si="730"/>
        <v>10164</v>
      </c>
      <c r="H4900" s="21">
        <v>303735</v>
      </c>
      <c r="I4900" s="21" t="s">
        <v>6533</v>
      </c>
      <c r="J4900" s="21">
        <v>1</v>
      </c>
      <c r="K4900" s="21"/>
      <c r="L4900" s="21">
        <f t="shared" si="728"/>
        <v>1</v>
      </c>
      <c r="M4900" s="21"/>
      <c r="N4900" s="30"/>
      <c r="O4900" s="48"/>
      <c r="P4900" s="21" t="s">
        <v>652</v>
      </c>
      <c r="Q4900" s="21"/>
      <c r="R4900" s="21"/>
      <c r="S4900" s="3">
        <v>4</v>
      </c>
      <c r="T4900" s="37"/>
      <c r="U4900" s="21" t="s">
        <v>18</v>
      </c>
      <c r="V4900" s="21" t="str">
        <f>VLOOKUP(P4900,'Customer List'!B:C,2,)</f>
        <v>Delhi</v>
      </c>
      <c r="W4900" s="38"/>
      <c r="X4900" s="30" t="str">
        <f t="shared" si="731"/>
        <v/>
      </c>
      <c r="Y4900" s="21" t="str">
        <f t="shared" si="732"/>
        <v/>
      </c>
      <c r="Z4900" s="21" t="str">
        <f t="shared" si="733"/>
        <v/>
      </c>
      <c r="AA4900" s="21" t="str">
        <f t="shared" si="734"/>
        <v/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x14ac:dyDescent="0.25">
      <c r="A4901" s="21">
        <f t="shared" si="735"/>
        <v>4899</v>
      </c>
      <c r="B4901" s="21" t="s">
        <v>6467</v>
      </c>
      <c r="C4901" s="30">
        <v>45996</v>
      </c>
      <c r="D4901" s="30">
        <v>46000</v>
      </c>
      <c r="E4901" s="47">
        <v>159</v>
      </c>
      <c r="F4901" s="47">
        <f t="shared" si="729"/>
        <v>13992</v>
      </c>
      <c r="G4901" s="48">
        <f t="shared" si="730"/>
        <v>13992</v>
      </c>
      <c r="H4901" s="21">
        <v>304024</v>
      </c>
      <c r="I4901" s="21" t="s">
        <v>4796</v>
      </c>
      <c r="J4901" s="21">
        <v>1</v>
      </c>
      <c r="K4901" s="21">
        <v>1</v>
      </c>
      <c r="L4901" s="21">
        <f t="shared" si="728"/>
        <v>0</v>
      </c>
      <c r="M4901" s="21" t="s">
        <v>6622</v>
      </c>
      <c r="N4901" s="30">
        <v>46002</v>
      </c>
      <c r="O4901" s="48">
        <v>24645</v>
      </c>
      <c r="P4901" s="21" t="s">
        <v>213</v>
      </c>
      <c r="Q4901" s="21" t="s">
        <v>1127</v>
      </c>
      <c r="R4901" s="21" t="s">
        <v>1127</v>
      </c>
      <c r="S4901" s="3">
        <v>4</v>
      </c>
      <c r="T4901" s="37" t="s">
        <v>6624</v>
      </c>
      <c r="U4901" s="21" t="s">
        <v>18</v>
      </c>
      <c r="V4901" s="21" t="str">
        <f>VLOOKUP(P4901,'Customer List'!B:C,2,)</f>
        <v>Delhi</v>
      </c>
      <c r="W4901" s="38"/>
      <c r="X4901" s="30">
        <f t="shared" si="731"/>
        <v>46002</v>
      </c>
      <c r="Y4901" s="21">
        <f t="shared" si="732"/>
        <v>0</v>
      </c>
      <c r="Z4901" s="21" t="str">
        <f t="shared" si="733"/>
        <v>Thursday</v>
      </c>
      <c r="AA4901" s="21" t="str">
        <f t="shared" si="734"/>
        <v>Thursday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x14ac:dyDescent="0.25">
      <c r="A4902" s="21">
        <f t="shared" si="735"/>
        <v>4900</v>
      </c>
      <c r="B4902" s="21" t="s">
        <v>6467</v>
      </c>
      <c r="C4902" s="30">
        <v>45996</v>
      </c>
      <c r="D4902" s="30">
        <v>46000</v>
      </c>
      <c r="E4902" s="47">
        <v>95.4</v>
      </c>
      <c r="F4902" s="47">
        <f t="shared" si="729"/>
        <v>8395.2000000000007</v>
      </c>
      <c r="G4902" s="48">
        <f t="shared" si="730"/>
        <v>8395.2000000000007</v>
      </c>
      <c r="H4902" s="21">
        <v>313225</v>
      </c>
      <c r="I4902" s="21" t="s">
        <v>5536</v>
      </c>
      <c r="J4902" s="21">
        <v>1</v>
      </c>
      <c r="K4902" s="21">
        <v>1</v>
      </c>
      <c r="L4902" s="21">
        <f t="shared" si="728"/>
        <v>0</v>
      </c>
      <c r="M4902" s="21" t="s">
        <v>6622</v>
      </c>
      <c r="N4902" s="30">
        <v>46002</v>
      </c>
      <c r="O4902" s="48">
        <v>14787</v>
      </c>
      <c r="P4902" s="21" t="s">
        <v>213</v>
      </c>
      <c r="Q4902" s="21" t="s">
        <v>1127</v>
      </c>
      <c r="R4902" s="21" t="s">
        <v>1127</v>
      </c>
      <c r="S4902" s="3">
        <v>4</v>
      </c>
      <c r="T4902" s="37" t="s">
        <v>6624</v>
      </c>
      <c r="U4902" s="21" t="s">
        <v>18</v>
      </c>
      <c r="V4902" s="21" t="str">
        <f>VLOOKUP(P4902,'Customer List'!B:C,2,)</f>
        <v>Delhi</v>
      </c>
      <c r="W4902" s="38"/>
      <c r="X4902" s="30">
        <f t="shared" si="731"/>
        <v>46002</v>
      </c>
      <c r="Y4902" s="21">
        <f t="shared" si="732"/>
        <v>0</v>
      </c>
      <c r="Z4902" s="21" t="str">
        <f t="shared" si="733"/>
        <v>Thursday</v>
      </c>
      <c r="AA4902" s="21" t="str">
        <f t="shared" si="734"/>
        <v>Thursday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x14ac:dyDescent="0.25">
      <c r="A4903" s="21">
        <f t="shared" si="735"/>
        <v>4901</v>
      </c>
      <c r="B4903" s="21" t="s">
        <v>6467</v>
      </c>
      <c r="C4903" s="30">
        <v>45996</v>
      </c>
      <c r="D4903" s="30">
        <v>46000</v>
      </c>
      <c r="E4903" s="47">
        <v>67.2</v>
      </c>
      <c r="F4903" s="47">
        <f t="shared" si="729"/>
        <v>5913.6</v>
      </c>
      <c r="G4903" s="48">
        <f t="shared" si="730"/>
        <v>5913.6</v>
      </c>
      <c r="H4903" s="21">
        <v>324215</v>
      </c>
      <c r="I4903" s="21" t="s">
        <v>6143</v>
      </c>
      <c r="J4903" s="21">
        <v>1</v>
      </c>
      <c r="K4903" s="21"/>
      <c r="L4903" s="21">
        <f t="shared" si="728"/>
        <v>1</v>
      </c>
      <c r="M4903" s="21"/>
      <c r="N4903" s="30"/>
      <c r="O4903" s="48"/>
      <c r="P4903" s="21" t="s">
        <v>172</v>
      </c>
      <c r="Q4903" s="21"/>
      <c r="R4903" s="21"/>
      <c r="S4903" s="3">
        <v>4</v>
      </c>
      <c r="T4903" s="37"/>
      <c r="U4903" s="21" t="s">
        <v>18</v>
      </c>
      <c r="V4903" s="21" t="str">
        <f>VLOOKUP(P4903,'Customer List'!B:C,2,)</f>
        <v>Kolkata</v>
      </c>
      <c r="W4903" s="38"/>
      <c r="X4903" s="30" t="str">
        <f t="shared" si="731"/>
        <v/>
      </c>
      <c r="Y4903" s="21" t="str">
        <f t="shared" si="732"/>
        <v/>
      </c>
      <c r="Z4903" s="21" t="str">
        <f t="shared" si="733"/>
        <v/>
      </c>
      <c r="AA4903" s="21" t="str">
        <f t="shared" si="734"/>
        <v/>
      </c>
      <c r="AB4903" s="21" t="str">
        <f>VLOOKUP(U4903,'Currency Sheet'!A:C,3,)</f>
        <v>DOLLAR</v>
      </c>
      <c r="AC4903" s="42" t="str">
        <f>VLOOKUP(P4903,'Customer List'!B:D,3,)</f>
        <v>OutStation</v>
      </c>
    </row>
    <row r="4904" spans="1:29" x14ac:dyDescent="0.25">
      <c r="A4904" s="21">
        <f t="shared" si="735"/>
        <v>4902</v>
      </c>
      <c r="B4904" s="21" t="s">
        <v>6467</v>
      </c>
      <c r="C4904" s="30">
        <v>45996</v>
      </c>
      <c r="D4904" s="30">
        <v>46000</v>
      </c>
      <c r="E4904" s="47">
        <v>61.2</v>
      </c>
      <c r="F4904" s="47">
        <f t="shared" si="729"/>
        <v>5385.6</v>
      </c>
      <c r="G4904" s="48">
        <f t="shared" si="730"/>
        <v>5385.6</v>
      </c>
      <c r="H4904" s="21">
        <v>343503</v>
      </c>
      <c r="I4904" s="21" t="s">
        <v>4787</v>
      </c>
      <c r="J4904" s="21">
        <v>1</v>
      </c>
      <c r="K4904" s="21">
        <v>1</v>
      </c>
      <c r="L4904" s="21">
        <f t="shared" si="728"/>
        <v>0</v>
      </c>
      <c r="M4904" s="21" t="s">
        <v>6622</v>
      </c>
      <c r="N4904" s="30">
        <v>46002</v>
      </c>
      <c r="O4904" s="48">
        <v>9486</v>
      </c>
      <c r="P4904" s="21" t="s">
        <v>213</v>
      </c>
      <c r="Q4904" s="21" t="s">
        <v>1127</v>
      </c>
      <c r="R4904" s="21" t="s">
        <v>1127</v>
      </c>
      <c r="S4904" s="3">
        <v>4</v>
      </c>
      <c r="T4904" s="37" t="s">
        <v>6624</v>
      </c>
      <c r="U4904" s="21" t="s">
        <v>18</v>
      </c>
      <c r="V4904" s="21" t="str">
        <f>VLOOKUP(P4904,'Customer List'!B:C,2,)</f>
        <v>Delhi</v>
      </c>
      <c r="W4904" s="38"/>
      <c r="X4904" s="30">
        <f t="shared" si="731"/>
        <v>46002</v>
      </c>
      <c r="Y4904" s="21">
        <f t="shared" si="732"/>
        <v>0</v>
      </c>
      <c r="Z4904" s="21" t="str">
        <f t="shared" si="733"/>
        <v>Thursday</v>
      </c>
      <c r="AA4904" s="21" t="str">
        <f t="shared" si="734"/>
        <v>Thursday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x14ac:dyDescent="0.25">
      <c r="A4905" s="21">
        <f t="shared" si="735"/>
        <v>4903</v>
      </c>
      <c r="B4905" s="21" t="s">
        <v>6467</v>
      </c>
      <c r="C4905" s="30">
        <v>45996</v>
      </c>
      <c r="D4905" s="30">
        <v>46000</v>
      </c>
      <c r="E4905" s="47">
        <v>150.5</v>
      </c>
      <c r="F4905" s="47">
        <f t="shared" si="729"/>
        <v>13244</v>
      </c>
      <c r="G4905" s="48">
        <f t="shared" si="730"/>
        <v>13244</v>
      </c>
      <c r="H4905" s="21">
        <v>343625</v>
      </c>
      <c r="I4905" s="21" t="s">
        <v>4787</v>
      </c>
      <c r="J4905" s="21">
        <v>1</v>
      </c>
      <c r="K4905" s="21"/>
      <c r="L4905" s="21">
        <f t="shared" si="728"/>
        <v>1</v>
      </c>
      <c r="M4905" s="21"/>
      <c r="N4905" s="30"/>
      <c r="O4905" s="48"/>
      <c r="P4905" s="21" t="s">
        <v>652</v>
      </c>
      <c r="Q4905" s="21"/>
      <c r="R4905" s="21"/>
      <c r="S4905" s="3">
        <v>4</v>
      </c>
      <c r="T4905" s="37"/>
      <c r="U4905" s="21" t="s">
        <v>18</v>
      </c>
      <c r="V4905" s="21" t="str">
        <f>VLOOKUP(P4905,'Customer List'!B:C,2,)</f>
        <v>Delhi</v>
      </c>
      <c r="W4905" s="38"/>
      <c r="X4905" s="30" t="str">
        <f t="shared" si="731"/>
        <v/>
      </c>
      <c r="Y4905" s="21" t="str">
        <f t="shared" si="732"/>
        <v/>
      </c>
      <c r="Z4905" s="21" t="str">
        <f t="shared" si="733"/>
        <v/>
      </c>
      <c r="AA4905" s="21" t="str">
        <f t="shared" si="734"/>
        <v/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x14ac:dyDescent="0.25">
      <c r="A4906" s="21">
        <f t="shared" si="735"/>
        <v>4904</v>
      </c>
      <c r="B4906" s="21" t="s">
        <v>6467</v>
      </c>
      <c r="C4906" s="30">
        <v>45996</v>
      </c>
      <c r="D4906" s="30">
        <v>46000</v>
      </c>
      <c r="E4906" s="47">
        <v>77.400000000000006</v>
      </c>
      <c r="F4906" s="47">
        <f t="shared" si="729"/>
        <v>6811.2000000000007</v>
      </c>
      <c r="G4906" s="48">
        <f t="shared" si="730"/>
        <v>6811.2000000000007</v>
      </c>
      <c r="H4906" s="21">
        <v>348505</v>
      </c>
      <c r="I4906" s="21" t="s">
        <v>6534</v>
      </c>
      <c r="J4906" s="21">
        <v>1</v>
      </c>
      <c r="K4906" s="21">
        <v>1</v>
      </c>
      <c r="L4906" s="21">
        <f t="shared" si="728"/>
        <v>0</v>
      </c>
      <c r="M4906" s="21" t="s">
        <v>6605</v>
      </c>
      <c r="N4906" s="30">
        <v>46002</v>
      </c>
      <c r="O4906" s="48">
        <v>12384</v>
      </c>
      <c r="P4906" s="21" t="s">
        <v>208</v>
      </c>
      <c r="Q4906" s="21" t="s">
        <v>1996</v>
      </c>
      <c r="R4906" s="21" t="s">
        <v>1996</v>
      </c>
      <c r="S4906" s="3">
        <v>4</v>
      </c>
      <c r="T4906" s="37"/>
      <c r="U4906" s="21" t="s">
        <v>18</v>
      </c>
      <c r="V4906" s="21" t="str">
        <f>VLOOKUP(P4906,'Customer List'!B:C,2,)</f>
        <v>Delhi</v>
      </c>
      <c r="W4906" s="38"/>
      <c r="X4906" s="30">
        <f t="shared" si="731"/>
        <v>46002</v>
      </c>
      <c r="Y4906" s="21">
        <f t="shared" si="732"/>
        <v>0</v>
      </c>
      <c r="Z4906" s="21" t="str">
        <f t="shared" si="733"/>
        <v>Thursday</v>
      </c>
      <c r="AA4906" s="21" t="str">
        <f t="shared" si="734"/>
        <v>Thursday</v>
      </c>
      <c r="AB4906" s="21" t="str">
        <f>VLOOKUP(U4906,'Currency Sheet'!A:C,3,)</f>
        <v>DOLLAR</v>
      </c>
      <c r="AC4906" s="42" t="str">
        <f>VLOOKUP(P4906,'Customer List'!B:D,3,)</f>
        <v>Local</v>
      </c>
    </row>
    <row r="4907" spans="1:29" x14ac:dyDescent="0.25">
      <c r="A4907" s="21">
        <f t="shared" si="735"/>
        <v>4905</v>
      </c>
      <c r="B4907" s="21" t="s">
        <v>6467</v>
      </c>
      <c r="C4907" s="30">
        <v>45996</v>
      </c>
      <c r="D4907" s="30">
        <v>46000</v>
      </c>
      <c r="E4907" s="47">
        <v>217.2</v>
      </c>
      <c r="F4907" s="47">
        <f t="shared" si="729"/>
        <v>19113.599999999999</v>
      </c>
      <c r="G4907" s="48">
        <f t="shared" si="730"/>
        <v>19113.599999999999</v>
      </c>
      <c r="H4907" s="21">
        <v>349114</v>
      </c>
      <c r="I4907" s="21" t="s">
        <v>6535</v>
      </c>
      <c r="J4907" s="21">
        <v>1</v>
      </c>
      <c r="K4907" s="21"/>
      <c r="L4907" s="21">
        <f t="shared" si="728"/>
        <v>1</v>
      </c>
      <c r="M4907" s="21"/>
      <c r="N4907" s="30"/>
      <c r="O4907" s="48"/>
      <c r="P4907" s="21" t="s">
        <v>16</v>
      </c>
      <c r="Q4907" s="21"/>
      <c r="R4907" s="21"/>
      <c r="S4907" s="3">
        <v>4</v>
      </c>
      <c r="T4907" s="37"/>
      <c r="U4907" s="21" t="s">
        <v>18</v>
      </c>
      <c r="V4907" s="21" t="str">
        <f>VLOOKUP(P4907,'Customer List'!B:C,2,)</f>
        <v>Delhi</v>
      </c>
      <c r="W4907" s="38"/>
      <c r="X4907" s="30" t="str">
        <f t="shared" si="731"/>
        <v/>
      </c>
      <c r="Y4907" s="21" t="str">
        <f t="shared" si="732"/>
        <v/>
      </c>
      <c r="Z4907" s="21" t="str">
        <f t="shared" si="733"/>
        <v/>
      </c>
      <c r="AA4907" s="21" t="str">
        <f t="shared" si="734"/>
        <v/>
      </c>
      <c r="AB4907" s="21" t="str">
        <f>VLOOKUP(U4907,'Currency Sheet'!A:C,3,)</f>
        <v>DOLLAR</v>
      </c>
      <c r="AC4907" s="42" t="str">
        <f>VLOOKUP(P4907,'Customer List'!B:D,3,)</f>
        <v>Local</v>
      </c>
    </row>
    <row r="4908" spans="1:29" x14ac:dyDescent="0.25">
      <c r="A4908" s="21">
        <f t="shared" si="735"/>
        <v>4906</v>
      </c>
      <c r="B4908" s="21" t="s">
        <v>6467</v>
      </c>
      <c r="C4908" s="30">
        <v>45996</v>
      </c>
      <c r="D4908" s="30">
        <v>46000</v>
      </c>
      <c r="E4908" s="47">
        <v>292.60000000000002</v>
      </c>
      <c r="F4908" s="47">
        <f t="shared" si="729"/>
        <v>25748.800000000003</v>
      </c>
      <c r="G4908" s="48">
        <f t="shared" si="730"/>
        <v>25748.800000000003</v>
      </c>
      <c r="H4908" s="21">
        <v>362532</v>
      </c>
      <c r="I4908" s="21" t="s">
        <v>4780</v>
      </c>
      <c r="J4908" s="21">
        <v>1</v>
      </c>
      <c r="K4908" s="21"/>
      <c r="L4908" s="21">
        <f t="shared" si="728"/>
        <v>1</v>
      </c>
      <c r="M4908" s="21"/>
      <c r="N4908" s="30"/>
      <c r="O4908" s="48"/>
      <c r="P4908" s="21" t="s">
        <v>16</v>
      </c>
      <c r="Q4908" s="21"/>
      <c r="R4908" s="21"/>
      <c r="S4908" s="3">
        <v>4</v>
      </c>
      <c r="T4908" s="37"/>
      <c r="U4908" s="21" t="s">
        <v>18</v>
      </c>
      <c r="V4908" s="21" t="str">
        <f>VLOOKUP(P4908,'Customer List'!B:C,2,)</f>
        <v>Delhi</v>
      </c>
      <c r="W4908" s="38"/>
      <c r="X4908" s="30" t="str">
        <f t="shared" si="731"/>
        <v/>
      </c>
      <c r="Y4908" s="21" t="str">
        <f t="shared" si="732"/>
        <v/>
      </c>
      <c r="Z4908" s="21" t="str">
        <f t="shared" si="733"/>
        <v/>
      </c>
      <c r="AA4908" s="21" t="str">
        <f t="shared" si="734"/>
        <v/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x14ac:dyDescent="0.25">
      <c r="A4909" s="21">
        <f t="shared" si="735"/>
        <v>4907</v>
      </c>
      <c r="B4909" s="21" t="s">
        <v>6467</v>
      </c>
      <c r="C4909" s="30">
        <v>45996</v>
      </c>
      <c r="D4909" s="30">
        <v>46000</v>
      </c>
      <c r="E4909" s="47">
        <v>51</v>
      </c>
      <c r="F4909" s="47">
        <f t="shared" si="729"/>
        <v>4488</v>
      </c>
      <c r="G4909" s="48">
        <f t="shared" si="730"/>
        <v>4488</v>
      </c>
      <c r="H4909" s="21">
        <v>384403</v>
      </c>
      <c r="I4909" s="21" t="s">
        <v>6536</v>
      </c>
      <c r="J4909" s="21">
        <v>1</v>
      </c>
      <c r="K4909" s="21"/>
      <c r="L4909" s="21">
        <f t="shared" si="728"/>
        <v>1</v>
      </c>
      <c r="M4909" s="21"/>
      <c r="N4909" s="30"/>
      <c r="O4909" s="48"/>
      <c r="P4909" s="21" t="s">
        <v>172</v>
      </c>
      <c r="Q4909" s="21"/>
      <c r="R4909" s="21"/>
      <c r="S4909" s="3">
        <v>4</v>
      </c>
      <c r="T4909" s="37"/>
      <c r="U4909" s="21" t="s">
        <v>18</v>
      </c>
      <c r="V4909" s="21" t="str">
        <f>VLOOKUP(P4909,'Customer List'!B:C,2,)</f>
        <v>Kolkata</v>
      </c>
      <c r="W4909" s="38"/>
      <c r="X4909" s="30" t="str">
        <f t="shared" si="731"/>
        <v/>
      </c>
      <c r="Y4909" s="21" t="str">
        <f t="shared" si="732"/>
        <v/>
      </c>
      <c r="Z4909" s="21" t="str">
        <f t="shared" si="733"/>
        <v/>
      </c>
      <c r="AA4909" s="21" t="str">
        <f t="shared" si="734"/>
        <v/>
      </c>
      <c r="AB4909" s="21" t="str">
        <f>VLOOKUP(U4909,'Currency Sheet'!A:C,3,)</f>
        <v>DOLLAR</v>
      </c>
      <c r="AC4909" s="42" t="str">
        <f>VLOOKUP(P4909,'Customer List'!B:D,3,)</f>
        <v>OutStation</v>
      </c>
    </row>
    <row r="4910" spans="1:29" x14ac:dyDescent="0.25">
      <c r="A4910" s="21">
        <f t="shared" si="735"/>
        <v>4908</v>
      </c>
      <c r="B4910" s="21" t="s">
        <v>6467</v>
      </c>
      <c r="C4910" s="30">
        <v>45996</v>
      </c>
      <c r="D4910" s="30">
        <v>46000</v>
      </c>
      <c r="E4910" s="47">
        <v>95.4</v>
      </c>
      <c r="F4910" s="47">
        <f t="shared" si="729"/>
        <v>8395.2000000000007</v>
      </c>
      <c r="G4910" s="48">
        <f t="shared" si="730"/>
        <v>8395.2000000000007</v>
      </c>
      <c r="H4910" s="21">
        <v>396409</v>
      </c>
      <c r="I4910" s="21" t="s">
        <v>5078</v>
      </c>
      <c r="J4910" s="21">
        <v>1</v>
      </c>
      <c r="K4910" s="21"/>
      <c r="L4910" s="21">
        <f t="shared" si="728"/>
        <v>1</v>
      </c>
      <c r="M4910" s="21"/>
      <c r="N4910" s="30"/>
      <c r="O4910" s="48"/>
      <c r="P4910" s="21" t="s">
        <v>172</v>
      </c>
      <c r="Q4910" s="21"/>
      <c r="R4910" s="21"/>
      <c r="S4910" s="3">
        <v>4</v>
      </c>
      <c r="T4910" s="37"/>
      <c r="U4910" s="21" t="s">
        <v>18</v>
      </c>
      <c r="V4910" s="21" t="str">
        <f>VLOOKUP(P4910,'Customer List'!B:C,2,)</f>
        <v>Kolkata</v>
      </c>
      <c r="W4910" s="38"/>
      <c r="X4910" s="30" t="str">
        <f t="shared" si="731"/>
        <v/>
      </c>
      <c r="Y4910" s="21" t="str">
        <f t="shared" si="732"/>
        <v/>
      </c>
      <c r="Z4910" s="21" t="str">
        <f t="shared" si="733"/>
        <v/>
      </c>
      <c r="AA4910" s="21" t="str">
        <f t="shared" si="734"/>
        <v/>
      </c>
      <c r="AB4910" s="21" t="str">
        <f>VLOOKUP(U4910,'Currency Sheet'!A:C,3,)</f>
        <v>DOLLAR</v>
      </c>
      <c r="AC4910" s="42" t="str">
        <f>VLOOKUP(P4910,'Customer List'!B:D,3,)</f>
        <v>OutStation</v>
      </c>
    </row>
    <row r="4911" spans="1:29" x14ac:dyDescent="0.25">
      <c r="A4911" s="21">
        <f t="shared" si="735"/>
        <v>4909</v>
      </c>
      <c r="B4911" s="21" t="s">
        <v>6467</v>
      </c>
      <c r="C4911" s="30">
        <v>45996</v>
      </c>
      <c r="D4911" s="30">
        <v>46000</v>
      </c>
      <c r="E4911" s="47">
        <v>63.6</v>
      </c>
      <c r="F4911" s="47">
        <f t="shared" si="729"/>
        <v>5596.8</v>
      </c>
      <c r="G4911" s="48">
        <f t="shared" si="730"/>
        <v>11193.6</v>
      </c>
      <c r="H4911" s="21">
        <v>400402</v>
      </c>
      <c r="I4911" s="21" t="s">
        <v>5830</v>
      </c>
      <c r="J4911" s="21">
        <v>2</v>
      </c>
      <c r="K4911" s="21"/>
      <c r="L4911" s="21">
        <f t="shared" si="728"/>
        <v>2</v>
      </c>
      <c r="M4911" s="21"/>
      <c r="N4911" s="30"/>
      <c r="O4911" s="48"/>
      <c r="P4911" s="21" t="s">
        <v>26</v>
      </c>
      <c r="Q4911" s="21"/>
      <c r="R4911" s="21"/>
      <c r="S4911" s="3">
        <v>4</v>
      </c>
      <c r="T4911" s="37"/>
      <c r="U4911" s="21" t="s">
        <v>18</v>
      </c>
      <c r="V4911" s="21" t="str">
        <f>VLOOKUP(P4911,'Customer List'!B:C,2,)</f>
        <v>Chandigarh</v>
      </c>
      <c r="W4911" s="38" t="s">
        <v>6048</v>
      </c>
      <c r="X4911" s="30" t="str">
        <f t="shared" si="731"/>
        <v/>
      </c>
      <c r="Y4911" s="21" t="str">
        <f t="shared" si="732"/>
        <v/>
      </c>
      <c r="Z4911" s="21" t="str">
        <f t="shared" si="733"/>
        <v/>
      </c>
      <c r="AA4911" s="21" t="str">
        <f t="shared" si="734"/>
        <v/>
      </c>
      <c r="AB4911" s="21" t="str">
        <f>VLOOKUP(U4911,'Currency Sheet'!A:C,3,)</f>
        <v>DOLLAR</v>
      </c>
      <c r="AC4911" s="42" t="str">
        <f>VLOOKUP(P4911,'Customer List'!B:D,3,)</f>
        <v>OutStation</v>
      </c>
    </row>
    <row r="4912" spans="1:29" x14ac:dyDescent="0.25">
      <c r="A4912" s="21">
        <f t="shared" si="735"/>
        <v>4910</v>
      </c>
      <c r="B4912" s="21" t="s">
        <v>6467</v>
      </c>
      <c r="C4912" s="30">
        <v>45996</v>
      </c>
      <c r="D4912" s="30">
        <v>46000</v>
      </c>
      <c r="E4912" s="47">
        <v>67.2</v>
      </c>
      <c r="F4912" s="47">
        <f t="shared" si="729"/>
        <v>5913.6</v>
      </c>
      <c r="G4912" s="48">
        <f t="shared" si="730"/>
        <v>5913.6</v>
      </c>
      <c r="H4912" s="21">
        <v>405707</v>
      </c>
      <c r="I4912" s="21" t="s">
        <v>5194</v>
      </c>
      <c r="J4912" s="21">
        <v>1</v>
      </c>
      <c r="K4912" s="21"/>
      <c r="L4912" s="21">
        <f t="shared" si="728"/>
        <v>1</v>
      </c>
      <c r="M4912" s="21"/>
      <c r="N4912" s="30"/>
      <c r="O4912" s="48"/>
      <c r="P4912" s="21" t="s">
        <v>172</v>
      </c>
      <c r="Q4912" s="21"/>
      <c r="R4912" s="21"/>
      <c r="S4912" s="3">
        <v>4</v>
      </c>
      <c r="T4912" s="37"/>
      <c r="U4912" s="21" t="s">
        <v>18</v>
      </c>
      <c r="V4912" s="21" t="str">
        <f>VLOOKUP(P4912,'Customer List'!B:C,2,)</f>
        <v>Kolkata</v>
      </c>
      <c r="W4912" s="38"/>
      <c r="X4912" s="30" t="str">
        <f t="shared" si="731"/>
        <v/>
      </c>
      <c r="Y4912" s="21" t="str">
        <f t="shared" si="732"/>
        <v/>
      </c>
      <c r="Z4912" s="21" t="str">
        <f t="shared" si="733"/>
        <v/>
      </c>
      <c r="AA4912" s="21" t="str">
        <f t="shared" si="734"/>
        <v/>
      </c>
      <c r="AB4912" s="21" t="str">
        <f>VLOOKUP(U4912,'Currency Sheet'!A:C,3,)</f>
        <v>DOLLAR</v>
      </c>
      <c r="AC4912" s="42" t="str">
        <f>VLOOKUP(P4912,'Customer List'!B:D,3,)</f>
        <v>OutStation</v>
      </c>
    </row>
    <row r="4913" spans="1:29" x14ac:dyDescent="0.25">
      <c r="A4913" s="21">
        <f t="shared" si="735"/>
        <v>4911</v>
      </c>
      <c r="B4913" s="21" t="s">
        <v>6467</v>
      </c>
      <c r="C4913" s="30">
        <v>45996</v>
      </c>
      <c r="D4913" s="30">
        <v>46000</v>
      </c>
      <c r="E4913" s="47">
        <v>53.4</v>
      </c>
      <c r="F4913" s="47">
        <f t="shared" si="729"/>
        <v>4699.2</v>
      </c>
      <c r="G4913" s="48">
        <f t="shared" si="730"/>
        <v>4699.2</v>
      </c>
      <c r="H4913" s="21">
        <v>406521</v>
      </c>
      <c r="I4913" s="21" t="s">
        <v>4808</v>
      </c>
      <c r="J4913" s="21">
        <v>1</v>
      </c>
      <c r="K4913" s="21"/>
      <c r="L4913" s="21">
        <f t="shared" si="728"/>
        <v>1</v>
      </c>
      <c r="M4913" s="21"/>
      <c r="N4913" s="30"/>
      <c r="O4913" s="48"/>
      <c r="P4913" s="21" t="s">
        <v>172</v>
      </c>
      <c r="Q4913" s="21"/>
      <c r="R4913" s="21"/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 t="str">
        <f t="shared" si="731"/>
        <v/>
      </c>
      <c r="Y4913" s="21" t="str">
        <f t="shared" si="732"/>
        <v/>
      </c>
      <c r="Z4913" s="21" t="str">
        <f t="shared" si="733"/>
        <v/>
      </c>
      <c r="AA4913" s="21" t="str">
        <f t="shared" si="734"/>
        <v/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x14ac:dyDescent="0.25">
      <c r="A4914" s="21">
        <f t="shared" si="735"/>
        <v>4912</v>
      </c>
      <c r="B4914" s="21" t="s">
        <v>6467</v>
      </c>
      <c r="C4914" s="30">
        <v>45996</v>
      </c>
      <c r="D4914" s="30">
        <v>46000</v>
      </c>
      <c r="E4914" s="47">
        <v>18</v>
      </c>
      <c r="F4914" s="47">
        <f t="shared" si="729"/>
        <v>1584</v>
      </c>
      <c r="G4914" s="48">
        <f t="shared" si="730"/>
        <v>1584</v>
      </c>
      <c r="H4914" s="21">
        <v>421501</v>
      </c>
      <c r="I4914" s="21" t="s">
        <v>6537</v>
      </c>
      <c r="J4914" s="21">
        <v>1</v>
      </c>
      <c r="K4914" s="21"/>
      <c r="L4914" s="21">
        <f t="shared" si="728"/>
        <v>1</v>
      </c>
      <c r="M4914" s="21"/>
      <c r="N4914" s="30"/>
      <c r="O4914" s="48"/>
      <c r="P4914" s="21" t="s">
        <v>16</v>
      </c>
      <c r="Q4914" s="21"/>
      <c r="R4914" s="21"/>
      <c r="S4914" s="3">
        <v>4</v>
      </c>
      <c r="T4914" s="37" t="s">
        <v>609</v>
      </c>
      <c r="U4914" s="21" t="s">
        <v>18</v>
      </c>
      <c r="V4914" s="21" t="str">
        <f>VLOOKUP(P4914,'Customer List'!B:C,2,)</f>
        <v>Delhi</v>
      </c>
      <c r="W4914" s="38" t="s">
        <v>6163</v>
      </c>
      <c r="X4914" s="30" t="str">
        <f t="shared" si="731"/>
        <v/>
      </c>
      <c r="Y4914" s="21" t="str">
        <f t="shared" si="732"/>
        <v/>
      </c>
      <c r="Z4914" s="21" t="str">
        <f t="shared" si="733"/>
        <v/>
      </c>
      <c r="AA4914" s="21" t="str">
        <f t="shared" si="734"/>
        <v/>
      </c>
      <c r="AB4914" s="21" t="str">
        <f>VLOOKUP(U4914,'Currency Sheet'!A:C,3,)</f>
        <v>DOLLAR</v>
      </c>
      <c r="AC4914" s="42" t="str">
        <f>VLOOKUP(P4914,'Customer List'!B:D,3,)</f>
        <v>Local</v>
      </c>
    </row>
    <row r="4915" spans="1:29" x14ac:dyDescent="0.25">
      <c r="A4915" s="21">
        <f t="shared" si="735"/>
        <v>4913</v>
      </c>
      <c r="B4915" s="21" t="s">
        <v>6467</v>
      </c>
      <c r="C4915" s="30">
        <v>45996</v>
      </c>
      <c r="D4915" s="30">
        <v>46000</v>
      </c>
      <c r="E4915" s="47">
        <v>21.6</v>
      </c>
      <c r="F4915" s="47">
        <f t="shared" si="729"/>
        <v>1900.8000000000002</v>
      </c>
      <c r="G4915" s="48">
        <f t="shared" si="730"/>
        <v>1900.8000000000002</v>
      </c>
      <c r="H4915" s="21">
        <v>423001</v>
      </c>
      <c r="I4915" s="21" t="s">
        <v>5810</v>
      </c>
      <c r="J4915" s="21">
        <v>1</v>
      </c>
      <c r="K4915" s="21"/>
      <c r="L4915" s="21">
        <f t="shared" si="728"/>
        <v>1</v>
      </c>
      <c r="M4915" s="21"/>
      <c r="N4915" s="30"/>
      <c r="O4915" s="48"/>
      <c r="P4915" s="21" t="s">
        <v>16</v>
      </c>
      <c r="Q4915" s="21"/>
      <c r="R4915" s="21"/>
      <c r="S4915" s="3" t="s">
        <v>299</v>
      </c>
      <c r="T4915" s="37" t="s">
        <v>609</v>
      </c>
      <c r="U4915" s="21" t="s">
        <v>18</v>
      </c>
      <c r="V4915" s="21" t="str">
        <f>VLOOKUP(P4915,'Customer List'!B:C,2,)</f>
        <v>Delhi</v>
      </c>
      <c r="W4915" s="38" t="s">
        <v>6163</v>
      </c>
      <c r="X4915" s="30" t="str">
        <f t="shared" si="731"/>
        <v/>
      </c>
      <c r="Y4915" s="21" t="str">
        <f t="shared" si="732"/>
        <v/>
      </c>
      <c r="Z4915" s="21" t="str">
        <f t="shared" si="733"/>
        <v/>
      </c>
      <c r="AA4915" s="21" t="str">
        <f t="shared" si="734"/>
        <v/>
      </c>
      <c r="AB4915" s="21" t="str">
        <f>VLOOKUP(U4915,'Currency Sheet'!A:C,3,)</f>
        <v>DOLLAR</v>
      </c>
      <c r="AC4915" s="42" t="str">
        <f>VLOOKUP(P4915,'Customer List'!B:D,3,)</f>
        <v>Local</v>
      </c>
    </row>
    <row r="4916" spans="1:29" x14ac:dyDescent="0.25">
      <c r="A4916" s="21">
        <f t="shared" si="735"/>
        <v>4914</v>
      </c>
      <c r="B4916" s="21" t="s">
        <v>6467</v>
      </c>
      <c r="C4916" s="30">
        <v>45996</v>
      </c>
      <c r="D4916" s="30">
        <v>46000</v>
      </c>
      <c r="E4916" s="47">
        <v>53.4</v>
      </c>
      <c r="F4916" s="47">
        <f t="shared" si="729"/>
        <v>4699.2</v>
      </c>
      <c r="G4916" s="48">
        <f t="shared" si="730"/>
        <v>4699.2</v>
      </c>
      <c r="H4916" s="21">
        <v>423109</v>
      </c>
      <c r="I4916" s="21" t="s">
        <v>2884</v>
      </c>
      <c r="J4916" s="21">
        <v>1</v>
      </c>
      <c r="K4916" s="21"/>
      <c r="L4916" s="21">
        <f t="shared" si="728"/>
        <v>1</v>
      </c>
      <c r="M4916" s="21"/>
      <c r="N4916" s="30"/>
      <c r="O4916" s="48"/>
      <c r="P4916" s="21" t="s">
        <v>172</v>
      </c>
      <c r="Q4916" s="21"/>
      <c r="R4916" s="21"/>
      <c r="S4916" s="3">
        <v>-20</v>
      </c>
      <c r="T4916" s="37"/>
      <c r="U4916" s="21" t="s">
        <v>18</v>
      </c>
      <c r="V4916" s="21" t="str">
        <f>VLOOKUP(P4916,'Customer List'!B:C,2,)</f>
        <v>Kolkata</v>
      </c>
      <c r="W4916" s="38"/>
      <c r="X4916" s="30" t="str">
        <f t="shared" si="731"/>
        <v/>
      </c>
      <c r="Y4916" s="21" t="str">
        <f t="shared" si="732"/>
        <v/>
      </c>
      <c r="Z4916" s="21" t="str">
        <f t="shared" si="733"/>
        <v/>
      </c>
      <c r="AA4916" s="21" t="str">
        <f t="shared" si="734"/>
        <v/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x14ac:dyDescent="0.25">
      <c r="A4917" s="21">
        <f t="shared" si="735"/>
        <v>4915</v>
      </c>
      <c r="B4917" s="21" t="s">
        <v>6467</v>
      </c>
      <c r="C4917" s="30">
        <v>45996</v>
      </c>
      <c r="D4917" s="30">
        <v>46000</v>
      </c>
      <c r="E4917" s="47">
        <v>429</v>
      </c>
      <c r="F4917" s="47">
        <f t="shared" si="729"/>
        <v>37752</v>
      </c>
      <c r="G4917" s="48">
        <f t="shared" si="730"/>
        <v>37752</v>
      </c>
      <c r="H4917" s="21">
        <v>514418</v>
      </c>
      <c r="I4917" s="21" t="s">
        <v>6538</v>
      </c>
      <c r="J4917" s="21">
        <v>1</v>
      </c>
      <c r="K4917" s="21"/>
      <c r="L4917" s="21">
        <f t="shared" si="728"/>
        <v>1</v>
      </c>
      <c r="M4917" s="21"/>
      <c r="N4917" s="30"/>
      <c r="O4917" s="48"/>
      <c r="P4917" s="21" t="s">
        <v>26</v>
      </c>
      <c r="Q4917" s="21"/>
      <c r="R4917" s="21"/>
      <c r="S4917" s="3">
        <v>4</v>
      </c>
      <c r="T4917" s="37"/>
      <c r="U4917" s="21" t="s">
        <v>18</v>
      </c>
      <c r="V4917" s="21" t="str">
        <f>VLOOKUP(P4917,'Customer List'!B:C,2,)</f>
        <v>Chandigarh</v>
      </c>
      <c r="W4917" s="38" t="s">
        <v>6048</v>
      </c>
      <c r="X4917" s="30" t="str">
        <f t="shared" si="731"/>
        <v/>
      </c>
      <c r="Y4917" s="21" t="str">
        <f t="shared" si="732"/>
        <v/>
      </c>
      <c r="Z4917" s="21" t="str">
        <f t="shared" si="733"/>
        <v/>
      </c>
      <c r="AA4917" s="21" t="str">
        <f t="shared" si="734"/>
        <v/>
      </c>
      <c r="AB4917" s="21" t="str">
        <f>VLOOKUP(U4917,'Currency Sheet'!A:C,3,)</f>
        <v>DOLLAR</v>
      </c>
      <c r="AC4917" s="42" t="str">
        <f>VLOOKUP(P4917,'Customer List'!B:D,3,)</f>
        <v>OutStation</v>
      </c>
    </row>
    <row r="4918" spans="1:29" x14ac:dyDescent="0.25">
      <c r="A4918" s="21">
        <f t="shared" si="735"/>
        <v>4916</v>
      </c>
      <c r="B4918" s="21" t="s">
        <v>6467</v>
      </c>
      <c r="C4918" s="30">
        <v>45996</v>
      </c>
      <c r="D4918" s="30">
        <v>46000</v>
      </c>
      <c r="E4918" s="47">
        <v>159</v>
      </c>
      <c r="F4918" s="47">
        <f t="shared" si="729"/>
        <v>13992</v>
      </c>
      <c r="G4918" s="48">
        <f t="shared" si="730"/>
        <v>13992</v>
      </c>
      <c r="H4918" s="21">
        <v>532101</v>
      </c>
      <c r="I4918" s="21" t="s">
        <v>6539</v>
      </c>
      <c r="J4918" s="21">
        <v>1</v>
      </c>
      <c r="K4918" s="21"/>
      <c r="L4918" s="21">
        <f t="shared" si="728"/>
        <v>1</v>
      </c>
      <c r="M4918" s="21"/>
      <c r="N4918" s="30"/>
      <c r="O4918" s="48"/>
      <c r="P4918" s="21" t="s">
        <v>211</v>
      </c>
      <c r="Q4918" s="21"/>
      <c r="R4918" s="21"/>
      <c r="S4918" s="3">
        <v>4</v>
      </c>
      <c r="T4918" s="37"/>
      <c r="U4918" s="21" t="s">
        <v>18</v>
      </c>
      <c r="V4918" s="21" t="str">
        <f>VLOOKUP(P4918,'Customer List'!B:C,2,)</f>
        <v>Banglore</v>
      </c>
      <c r="W4918" s="38"/>
      <c r="X4918" s="30" t="str">
        <f t="shared" si="731"/>
        <v/>
      </c>
      <c r="Y4918" s="21" t="str">
        <f t="shared" si="732"/>
        <v/>
      </c>
      <c r="Z4918" s="21" t="str">
        <f t="shared" si="733"/>
        <v/>
      </c>
      <c r="AA4918" s="21" t="str">
        <f t="shared" si="734"/>
        <v/>
      </c>
      <c r="AB4918" s="21" t="str">
        <f>VLOOKUP(U4918,'Currency Sheet'!A:C,3,)</f>
        <v>DOLLAR</v>
      </c>
      <c r="AC4918" s="42" t="str">
        <f>VLOOKUP(P4918,'Customer List'!B:D,3,)</f>
        <v>OutStation</v>
      </c>
    </row>
    <row r="4919" spans="1:29" x14ac:dyDescent="0.25">
      <c r="A4919" s="21">
        <f t="shared" si="735"/>
        <v>4917</v>
      </c>
      <c r="B4919" s="21" t="s">
        <v>6467</v>
      </c>
      <c r="C4919" s="30">
        <v>45996</v>
      </c>
      <c r="D4919" s="30">
        <v>46000</v>
      </c>
      <c r="E4919" s="47">
        <v>133.80000000000001</v>
      </c>
      <c r="F4919" s="47">
        <f t="shared" si="729"/>
        <v>11774.400000000001</v>
      </c>
      <c r="G4919" s="48">
        <f t="shared" si="730"/>
        <v>11774.400000000001</v>
      </c>
      <c r="H4919" s="21">
        <v>550502</v>
      </c>
      <c r="I4919" s="21" t="s">
        <v>6540</v>
      </c>
      <c r="J4919" s="21">
        <v>1</v>
      </c>
      <c r="K4919" s="21"/>
      <c r="L4919" s="21">
        <f t="shared" si="728"/>
        <v>1</v>
      </c>
      <c r="M4919" s="21"/>
      <c r="N4919" s="30"/>
      <c r="O4919" s="48"/>
      <c r="P4919" s="21" t="s">
        <v>211</v>
      </c>
      <c r="Q4919" s="21"/>
      <c r="R4919" s="21"/>
      <c r="S4919" s="3">
        <v>-20</v>
      </c>
      <c r="T4919" s="37"/>
      <c r="U4919" s="21" t="s">
        <v>18</v>
      </c>
      <c r="V4919" s="21" t="str">
        <f>VLOOKUP(P4919,'Customer List'!B:C,2,)</f>
        <v>Banglore</v>
      </c>
      <c r="W4919" s="38"/>
      <c r="X4919" s="30" t="str">
        <f t="shared" si="731"/>
        <v/>
      </c>
      <c r="Y4919" s="21" t="str">
        <f t="shared" si="732"/>
        <v/>
      </c>
      <c r="Z4919" s="21" t="str">
        <f t="shared" si="733"/>
        <v/>
      </c>
      <c r="AA4919" s="21" t="str">
        <f t="shared" si="734"/>
        <v/>
      </c>
      <c r="AB4919" s="21" t="str">
        <f>VLOOKUP(U4919,'Currency Sheet'!A:C,3,)</f>
        <v>DOLLAR</v>
      </c>
      <c r="AC4919" s="42" t="str">
        <f>VLOOKUP(P4919,'Customer List'!B:D,3,)</f>
        <v>OutStation</v>
      </c>
    </row>
    <row r="4920" spans="1:29" x14ac:dyDescent="0.25">
      <c r="A4920" s="21">
        <f t="shared" si="735"/>
        <v>4918</v>
      </c>
      <c r="B4920" s="21" t="s">
        <v>6467</v>
      </c>
      <c r="C4920" s="30">
        <v>45996</v>
      </c>
      <c r="D4920" s="30">
        <v>46000</v>
      </c>
      <c r="E4920" s="47">
        <v>51</v>
      </c>
      <c r="F4920" s="47">
        <f t="shared" si="729"/>
        <v>4488</v>
      </c>
      <c r="G4920" s="48">
        <f t="shared" si="730"/>
        <v>4488</v>
      </c>
      <c r="H4920" s="21">
        <v>567903</v>
      </c>
      <c r="I4920" s="21" t="s">
        <v>6541</v>
      </c>
      <c r="J4920" s="21">
        <v>1</v>
      </c>
      <c r="K4920" s="21"/>
      <c r="L4920" s="21">
        <f t="shared" si="728"/>
        <v>1</v>
      </c>
      <c r="M4920" s="21"/>
      <c r="N4920" s="30"/>
      <c r="O4920" s="48"/>
      <c r="P4920" s="21" t="s">
        <v>3686</v>
      </c>
      <c r="Q4920" s="21"/>
      <c r="R4920" s="21"/>
      <c r="S4920" s="3">
        <v>4</v>
      </c>
      <c r="T4920" s="37"/>
      <c r="U4920" s="21" t="s">
        <v>18</v>
      </c>
      <c r="V4920" s="21" t="str">
        <f>VLOOKUP(P4920,'Customer List'!B:C,2,)</f>
        <v>Unknown</v>
      </c>
      <c r="W4920" s="38" t="s">
        <v>6631</v>
      </c>
      <c r="X4920" s="30" t="str">
        <f t="shared" si="731"/>
        <v/>
      </c>
      <c r="Y4920" s="21" t="str">
        <f t="shared" si="732"/>
        <v/>
      </c>
      <c r="Z4920" s="21" t="str">
        <f t="shared" si="733"/>
        <v/>
      </c>
      <c r="AA4920" s="21" t="str">
        <f t="shared" si="734"/>
        <v/>
      </c>
      <c r="AB4920" s="21" t="str">
        <f>VLOOKUP(U4920,'Currency Sheet'!A:C,3,)</f>
        <v>DOLLAR</v>
      </c>
      <c r="AC4920" s="42" t="str">
        <f>VLOOKUP(P4920,'Customer List'!B:D,3,)</f>
        <v>Unknown</v>
      </c>
    </row>
    <row r="4921" spans="1:29" x14ac:dyDescent="0.25">
      <c r="A4921" s="21">
        <f t="shared" si="735"/>
        <v>4919</v>
      </c>
      <c r="B4921" s="21" t="s">
        <v>6467</v>
      </c>
      <c r="C4921" s="30">
        <v>45996</v>
      </c>
      <c r="D4921" s="30">
        <v>46000</v>
      </c>
      <c r="E4921" s="47">
        <v>135.6</v>
      </c>
      <c r="F4921" s="47">
        <f t="shared" si="729"/>
        <v>11932.8</v>
      </c>
      <c r="G4921" s="48">
        <f t="shared" si="730"/>
        <v>11932.8</v>
      </c>
      <c r="H4921" s="21">
        <v>640908</v>
      </c>
      <c r="I4921" s="21" t="s">
        <v>5205</v>
      </c>
      <c r="J4921" s="21">
        <v>1</v>
      </c>
      <c r="K4921" s="21"/>
      <c r="L4921" s="21">
        <f t="shared" si="728"/>
        <v>1</v>
      </c>
      <c r="M4921" s="21"/>
      <c r="N4921" s="30"/>
      <c r="O4921" s="48"/>
      <c r="P4921" s="21" t="s">
        <v>6462</v>
      </c>
      <c r="Q4921" s="21"/>
      <c r="R4921" s="21"/>
      <c r="S4921" s="3">
        <v>4</v>
      </c>
      <c r="T4921" s="37"/>
      <c r="U4921" s="21" t="s">
        <v>18</v>
      </c>
      <c r="V4921" s="21" t="str">
        <f>VLOOKUP(P4921,'Customer List'!B:C,2,)</f>
        <v>VARANASI</v>
      </c>
      <c r="W4921" s="38" t="s">
        <v>6627</v>
      </c>
      <c r="X4921" s="30" t="str">
        <f t="shared" si="731"/>
        <v/>
      </c>
      <c r="Y4921" s="21" t="str">
        <f t="shared" si="732"/>
        <v/>
      </c>
      <c r="Z4921" s="21" t="str">
        <f t="shared" si="733"/>
        <v/>
      </c>
      <c r="AA4921" s="21" t="str">
        <f t="shared" si="734"/>
        <v/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x14ac:dyDescent="0.25">
      <c r="A4922" s="21">
        <f t="shared" si="735"/>
        <v>4920</v>
      </c>
      <c r="B4922" s="21" t="s">
        <v>6467</v>
      </c>
      <c r="C4922" s="30">
        <v>45996</v>
      </c>
      <c r="D4922" s="30">
        <v>46000</v>
      </c>
      <c r="E4922" s="47">
        <v>193.8</v>
      </c>
      <c r="F4922" s="47">
        <f t="shared" si="729"/>
        <v>17054.400000000001</v>
      </c>
      <c r="G4922" s="48">
        <f t="shared" si="730"/>
        <v>17054.400000000001</v>
      </c>
      <c r="H4922" s="21">
        <v>663104</v>
      </c>
      <c r="I4922" s="21" t="s">
        <v>6542</v>
      </c>
      <c r="J4922" s="21">
        <v>1</v>
      </c>
      <c r="K4922" s="21"/>
      <c r="L4922" s="21">
        <f t="shared" si="728"/>
        <v>1</v>
      </c>
      <c r="M4922" s="21"/>
      <c r="N4922" s="30"/>
      <c r="O4922" s="48"/>
      <c r="P4922" s="21" t="s">
        <v>332</v>
      </c>
      <c r="Q4922" s="21"/>
      <c r="R4922" s="21"/>
      <c r="S4922" s="3">
        <v>4</v>
      </c>
      <c r="T4922" s="37"/>
      <c r="U4922" s="21" t="s">
        <v>18</v>
      </c>
      <c r="V4922" s="21" t="str">
        <f>VLOOKUP(P4922,'Customer List'!B:C,2,)</f>
        <v>Banglore</v>
      </c>
      <c r="W4922" s="38"/>
      <c r="X4922" s="30" t="str">
        <f t="shared" si="731"/>
        <v/>
      </c>
      <c r="Y4922" s="21" t="str">
        <f t="shared" si="732"/>
        <v/>
      </c>
      <c r="Z4922" s="21" t="str">
        <f t="shared" si="733"/>
        <v/>
      </c>
      <c r="AA4922" s="21" t="str">
        <f t="shared" si="734"/>
        <v/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x14ac:dyDescent="0.25">
      <c r="A4923" s="21">
        <f t="shared" si="735"/>
        <v>4921</v>
      </c>
      <c r="B4923" s="21" t="s">
        <v>6467</v>
      </c>
      <c r="C4923" s="30">
        <v>45996</v>
      </c>
      <c r="D4923" s="30">
        <v>46000</v>
      </c>
      <c r="E4923" s="47">
        <v>1056.5999999999999</v>
      </c>
      <c r="F4923" s="47">
        <f t="shared" si="729"/>
        <v>92980.799999999988</v>
      </c>
      <c r="G4923" s="48">
        <f t="shared" si="730"/>
        <v>92980.799999999988</v>
      </c>
      <c r="H4923" s="21">
        <v>740809</v>
      </c>
      <c r="I4923" s="21" t="s">
        <v>4834</v>
      </c>
      <c r="J4923" s="21">
        <v>1</v>
      </c>
      <c r="K4923" s="21"/>
      <c r="L4923" s="21">
        <f t="shared" si="728"/>
        <v>1</v>
      </c>
      <c r="M4923" s="21"/>
      <c r="N4923" s="30"/>
      <c r="O4923" s="48"/>
      <c r="P4923" s="21" t="s">
        <v>839</v>
      </c>
      <c r="Q4923" s="21"/>
      <c r="R4923" s="21"/>
      <c r="S4923" s="3">
        <v>4</v>
      </c>
      <c r="T4923" s="37"/>
      <c r="U4923" s="21" t="s">
        <v>18</v>
      </c>
      <c r="V4923" s="21" t="str">
        <f>VLOOKUP(P4923,'Customer List'!B:C,2,)</f>
        <v>Hyderabad</v>
      </c>
      <c r="W4923" s="38"/>
      <c r="X4923" s="30" t="str">
        <f t="shared" si="731"/>
        <v/>
      </c>
      <c r="Y4923" s="21" t="str">
        <f t="shared" si="732"/>
        <v/>
      </c>
      <c r="Z4923" s="21" t="str">
        <f t="shared" si="733"/>
        <v/>
      </c>
      <c r="AA4923" s="21" t="str">
        <f t="shared" si="734"/>
        <v/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x14ac:dyDescent="0.25">
      <c r="A4924" s="21">
        <f t="shared" si="735"/>
        <v>4922</v>
      </c>
      <c r="B4924" s="21" t="s">
        <v>6467</v>
      </c>
      <c r="C4924" s="30">
        <v>45996</v>
      </c>
      <c r="D4924" s="30">
        <v>46000</v>
      </c>
      <c r="E4924" s="47">
        <v>1056.5999999999999</v>
      </c>
      <c r="F4924" s="47">
        <f t="shared" si="729"/>
        <v>92980.799999999988</v>
      </c>
      <c r="G4924" s="48">
        <f t="shared" si="730"/>
        <v>185961.59999999998</v>
      </c>
      <c r="H4924" s="21">
        <v>740930</v>
      </c>
      <c r="I4924" s="21" t="s">
        <v>5558</v>
      </c>
      <c r="J4924" s="21">
        <v>2</v>
      </c>
      <c r="K4924" s="21"/>
      <c r="L4924" s="21">
        <f t="shared" si="728"/>
        <v>2</v>
      </c>
      <c r="M4924" s="21"/>
      <c r="N4924" s="30"/>
      <c r="O4924" s="48"/>
      <c r="P4924" s="21" t="s">
        <v>630</v>
      </c>
      <c r="Q4924" s="21"/>
      <c r="R4924" s="21"/>
      <c r="S4924" s="3">
        <v>4</v>
      </c>
      <c r="T4924" s="37"/>
      <c r="U4924" s="21" t="s">
        <v>18</v>
      </c>
      <c r="V4924" s="21" t="str">
        <f>VLOOKUP(P4924,'Customer List'!B:C,2,)</f>
        <v>Telangana</v>
      </c>
      <c r="W4924" s="38"/>
      <c r="X4924" s="30" t="str">
        <f t="shared" si="731"/>
        <v/>
      </c>
      <c r="Y4924" s="21" t="str">
        <f t="shared" si="732"/>
        <v/>
      </c>
      <c r="Z4924" s="21" t="str">
        <f t="shared" si="733"/>
        <v/>
      </c>
      <c r="AA4924" s="21" t="str">
        <f t="shared" si="734"/>
        <v/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x14ac:dyDescent="0.25">
      <c r="A4925" s="21">
        <f t="shared" si="735"/>
        <v>4923</v>
      </c>
      <c r="B4925" s="21" t="s">
        <v>6544</v>
      </c>
      <c r="C4925" s="30">
        <v>45993</v>
      </c>
      <c r="D4925" s="30">
        <v>46001</v>
      </c>
      <c r="E4925" s="47">
        <v>145.19999999999999</v>
      </c>
      <c r="F4925" s="47">
        <f t="shared" ref="F4925:F4988" si="736">IF(AB4925="DOLLAR",E4925*88,E4925)</f>
        <v>12777.599999999999</v>
      </c>
      <c r="G4925" s="48">
        <f t="shared" ref="G4925:G4988" si="737">F4925*J4925</f>
        <v>12777.599999999999</v>
      </c>
      <c r="H4925" s="21">
        <v>100222</v>
      </c>
      <c r="I4925" s="21" t="s">
        <v>4747</v>
      </c>
      <c r="J4925" s="21">
        <v>1</v>
      </c>
      <c r="K4925" s="21"/>
      <c r="L4925" s="21">
        <f t="shared" si="728"/>
        <v>1</v>
      </c>
      <c r="M4925" s="21"/>
      <c r="N4925" s="30"/>
      <c r="O4925" s="48"/>
      <c r="P4925" s="21" t="s">
        <v>319</v>
      </c>
      <c r="Q4925" s="21"/>
      <c r="R4925" s="21"/>
      <c r="S4925" s="3">
        <v>4</v>
      </c>
      <c r="T4925" s="37"/>
      <c r="U4925" s="21" t="s">
        <v>18</v>
      </c>
      <c r="V4925" s="21" t="str">
        <f>VLOOKUP(P4925,'Customer List'!B:C,2,)</f>
        <v>Gujrat</v>
      </c>
      <c r="W4925" s="38"/>
      <c r="X4925" s="30" t="str">
        <f t="shared" si="731"/>
        <v/>
      </c>
      <c r="Y4925" s="21" t="str">
        <f t="shared" ref="Y4925:Y4988" si="738">IF(X4925="", "", X4925-N4925)</f>
        <v/>
      </c>
      <c r="Z4925" s="21" t="str">
        <f t="shared" ref="Z4925:Z4988" si="739">IF(N4925="", "", TEXT(N4925, "dddd"))</f>
        <v/>
      </c>
      <c r="AA4925" s="21" t="str">
        <f t="shared" ref="AA4925:AA4988" si="740">IF(X4925="", "", TEXT(X4925, "dddd"))</f>
        <v/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x14ac:dyDescent="0.25">
      <c r="A4926" s="21">
        <f t="shared" si="735"/>
        <v>4924</v>
      </c>
      <c r="B4926" s="21" t="s">
        <v>6544</v>
      </c>
      <c r="C4926" s="30">
        <v>45993</v>
      </c>
      <c r="D4926" s="30">
        <v>46001</v>
      </c>
      <c r="E4926" s="47">
        <v>154</v>
      </c>
      <c r="F4926" s="47">
        <f t="shared" si="736"/>
        <v>13552</v>
      </c>
      <c r="G4926" s="48">
        <f t="shared" si="737"/>
        <v>13552</v>
      </c>
      <c r="H4926" s="21">
        <v>100229</v>
      </c>
      <c r="I4926" s="21" t="s">
        <v>4747</v>
      </c>
      <c r="J4926" s="21">
        <v>1</v>
      </c>
      <c r="K4926" s="21"/>
      <c r="L4926" s="21">
        <f t="shared" si="728"/>
        <v>1</v>
      </c>
      <c r="M4926" s="21"/>
      <c r="N4926" s="30"/>
      <c r="O4926" s="48"/>
      <c r="P4926" s="21" t="s">
        <v>621</v>
      </c>
      <c r="Q4926" s="21"/>
      <c r="R4926" s="21"/>
      <c r="S4926" s="3">
        <v>4</v>
      </c>
      <c r="T4926" s="37"/>
      <c r="U4926" s="21" t="s">
        <v>18</v>
      </c>
      <c r="V4926" s="21" t="str">
        <f>VLOOKUP(P4926,'Customer List'!B:C,2,)</f>
        <v>Hyderabad</v>
      </c>
      <c r="W4926" s="38"/>
      <c r="X4926" s="30" t="str">
        <f t="shared" si="731"/>
        <v/>
      </c>
      <c r="Y4926" s="21" t="str">
        <f t="shared" si="738"/>
        <v/>
      </c>
      <c r="Z4926" s="21" t="str">
        <f t="shared" si="739"/>
        <v/>
      </c>
      <c r="AA4926" s="21" t="str">
        <f t="shared" si="740"/>
        <v/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x14ac:dyDescent="0.25">
      <c r="A4927" s="21">
        <f t="shared" si="735"/>
        <v>4925</v>
      </c>
      <c r="B4927" s="21" t="s">
        <v>6544</v>
      </c>
      <c r="C4927" s="30">
        <v>45993</v>
      </c>
      <c r="D4927" s="30">
        <v>46001</v>
      </c>
      <c r="E4927" s="47">
        <v>60.6</v>
      </c>
      <c r="F4927" s="47">
        <f t="shared" si="736"/>
        <v>5332.8</v>
      </c>
      <c r="G4927" s="48">
        <f t="shared" si="737"/>
        <v>5332.8</v>
      </c>
      <c r="H4927" s="21">
        <v>100273</v>
      </c>
      <c r="I4927" s="21" t="s">
        <v>4747</v>
      </c>
      <c r="J4927" s="21">
        <v>1</v>
      </c>
      <c r="K4927" s="21"/>
      <c r="L4927" s="21">
        <f t="shared" si="728"/>
        <v>1</v>
      </c>
      <c r="M4927" s="21"/>
      <c r="N4927" s="30"/>
      <c r="O4927" s="48"/>
      <c r="P4927" s="21" t="s">
        <v>42</v>
      </c>
      <c r="Q4927" s="21"/>
      <c r="R4927" s="21"/>
      <c r="S4927" s="3">
        <v>4</v>
      </c>
      <c r="T4927" s="37"/>
      <c r="U4927" s="21" t="s">
        <v>18</v>
      </c>
      <c r="V4927" s="21" t="str">
        <f>VLOOKUP(P4927,'Customer List'!B:C,2,)</f>
        <v>Faridabad</v>
      </c>
      <c r="W4927" s="38"/>
      <c r="X4927" s="30" t="str">
        <f t="shared" si="731"/>
        <v/>
      </c>
      <c r="Y4927" s="21" t="str">
        <f t="shared" si="738"/>
        <v/>
      </c>
      <c r="Z4927" s="21" t="str">
        <f t="shared" si="739"/>
        <v/>
      </c>
      <c r="AA4927" s="21" t="str">
        <f t="shared" si="740"/>
        <v/>
      </c>
      <c r="AB4927" s="21" t="str">
        <f>VLOOKUP(U4927,'Currency Sheet'!A:C,3,)</f>
        <v>DOLLAR</v>
      </c>
      <c r="AC4927" s="42" t="str">
        <f>VLOOKUP(P4927,'Customer List'!B:D,3,)</f>
        <v>Local</v>
      </c>
    </row>
    <row r="4928" spans="1:29" x14ac:dyDescent="0.25">
      <c r="A4928" s="21">
        <f t="shared" si="735"/>
        <v>4926</v>
      </c>
      <c r="B4928" s="21" t="s">
        <v>6544</v>
      </c>
      <c r="C4928" s="30">
        <v>45993</v>
      </c>
      <c r="D4928" s="30">
        <v>46001</v>
      </c>
      <c r="E4928" s="47">
        <v>79.2</v>
      </c>
      <c r="F4928" s="47">
        <f t="shared" si="736"/>
        <v>6969.6</v>
      </c>
      <c r="G4928" s="48">
        <f t="shared" si="737"/>
        <v>6969.6</v>
      </c>
      <c r="H4928" s="21">
        <v>100412</v>
      </c>
      <c r="I4928" s="21" t="s">
        <v>4758</v>
      </c>
      <c r="J4928" s="21">
        <v>1</v>
      </c>
      <c r="K4928" s="21"/>
      <c r="L4928" s="21">
        <f t="shared" si="728"/>
        <v>1</v>
      </c>
      <c r="M4928" s="21"/>
      <c r="N4928" s="30"/>
      <c r="O4928" s="48"/>
      <c r="P4928" s="21" t="s">
        <v>42</v>
      </c>
      <c r="Q4928" s="21"/>
      <c r="R4928" s="21"/>
      <c r="S4928" s="3">
        <v>4</v>
      </c>
      <c r="T4928" s="37"/>
      <c r="U4928" s="21" t="s">
        <v>18</v>
      </c>
      <c r="V4928" s="21" t="str">
        <f>VLOOKUP(P4928,'Customer List'!B:C,2,)</f>
        <v>Faridabad</v>
      </c>
      <c r="W4928" s="38"/>
      <c r="X4928" s="30" t="str">
        <f t="shared" si="731"/>
        <v/>
      </c>
      <c r="Y4928" s="21" t="str">
        <f t="shared" si="738"/>
        <v/>
      </c>
      <c r="Z4928" s="21" t="str">
        <f t="shared" si="739"/>
        <v/>
      </c>
      <c r="AA4928" s="21" t="str">
        <f t="shared" si="740"/>
        <v/>
      </c>
      <c r="AB4928" s="21" t="str">
        <f>VLOOKUP(U4928,'Currency Sheet'!A:C,3,)</f>
        <v>DOLLAR</v>
      </c>
      <c r="AC4928" s="42" t="str">
        <f>VLOOKUP(P4928,'Customer List'!B:D,3,)</f>
        <v>Local</v>
      </c>
    </row>
    <row r="4929" spans="1:29" x14ac:dyDescent="0.25">
      <c r="A4929" s="21">
        <f t="shared" si="735"/>
        <v>4927</v>
      </c>
      <c r="B4929" s="21" t="s">
        <v>6544</v>
      </c>
      <c r="C4929" s="30">
        <v>45993</v>
      </c>
      <c r="D4929" s="30">
        <v>46001</v>
      </c>
      <c r="E4929" s="47">
        <v>70.8</v>
      </c>
      <c r="F4929" s="47">
        <f t="shared" si="736"/>
        <v>6230.4</v>
      </c>
      <c r="G4929" s="48">
        <f t="shared" si="737"/>
        <v>6230.4</v>
      </c>
      <c r="H4929" s="21">
        <v>100433</v>
      </c>
      <c r="I4929" s="21" t="s">
        <v>4758</v>
      </c>
      <c r="J4929" s="21">
        <v>1</v>
      </c>
      <c r="K4929" s="21"/>
      <c r="L4929" s="21">
        <f t="shared" si="728"/>
        <v>1</v>
      </c>
      <c r="M4929" s="21"/>
      <c r="N4929" s="30"/>
      <c r="O4929" s="48"/>
      <c r="P4929" s="21" t="s">
        <v>42</v>
      </c>
      <c r="Q4929" s="21"/>
      <c r="R4929" s="21"/>
      <c r="S4929" s="3">
        <v>4</v>
      </c>
      <c r="T4929" s="37"/>
      <c r="U4929" s="21" t="s">
        <v>18</v>
      </c>
      <c r="V4929" s="21" t="str">
        <f>VLOOKUP(P4929,'Customer List'!B:C,2,)</f>
        <v>Faridabad</v>
      </c>
      <c r="W4929" s="38"/>
      <c r="X4929" s="30" t="str">
        <f t="shared" si="731"/>
        <v/>
      </c>
      <c r="Y4929" s="21" t="str">
        <f t="shared" si="738"/>
        <v/>
      </c>
      <c r="Z4929" s="21" t="str">
        <f t="shared" si="739"/>
        <v/>
      </c>
      <c r="AA4929" s="21" t="str">
        <f t="shared" si="740"/>
        <v/>
      </c>
      <c r="AB4929" s="21" t="str">
        <f>VLOOKUP(U4929,'Currency Sheet'!A:C,3,)</f>
        <v>DOLLAR</v>
      </c>
      <c r="AC4929" s="42" t="str">
        <f>VLOOKUP(P4929,'Customer List'!B:D,3,)</f>
        <v>Local</v>
      </c>
    </row>
    <row r="4930" spans="1:29" x14ac:dyDescent="0.25">
      <c r="A4930" s="21">
        <f t="shared" si="735"/>
        <v>4928</v>
      </c>
      <c r="B4930" s="21" t="s">
        <v>6544</v>
      </c>
      <c r="C4930" s="30">
        <v>45993</v>
      </c>
      <c r="D4930" s="30">
        <v>46001</v>
      </c>
      <c r="E4930" s="47">
        <v>216.3</v>
      </c>
      <c r="F4930" s="47">
        <f t="shared" si="736"/>
        <v>19034.400000000001</v>
      </c>
      <c r="G4930" s="48">
        <f t="shared" si="737"/>
        <v>19034.400000000001</v>
      </c>
      <c r="H4930" s="21">
        <v>100451</v>
      </c>
      <c r="I4930" s="21" t="s">
        <v>4758</v>
      </c>
      <c r="J4930" s="21">
        <v>1</v>
      </c>
      <c r="K4930" s="21"/>
      <c r="L4930" s="21">
        <f t="shared" si="728"/>
        <v>1</v>
      </c>
      <c r="M4930" s="21"/>
      <c r="N4930" s="30"/>
      <c r="O4930" s="48"/>
      <c r="P4930" s="21" t="s">
        <v>254</v>
      </c>
      <c r="Q4930" s="21"/>
      <c r="R4930" s="21"/>
      <c r="S4930" s="3">
        <v>4</v>
      </c>
      <c r="T4930" s="37"/>
      <c r="U4930" s="21" t="s">
        <v>18</v>
      </c>
      <c r="V4930" s="21" t="str">
        <f>VLOOKUP(P4930,'Customer List'!B:C,2,)</f>
        <v>Delhi</v>
      </c>
      <c r="W4930" s="38"/>
      <c r="X4930" s="30" t="str">
        <f t="shared" si="731"/>
        <v/>
      </c>
      <c r="Y4930" s="21" t="str">
        <f t="shared" si="738"/>
        <v/>
      </c>
      <c r="Z4930" s="21" t="str">
        <f t="shared" si="739"/>
        <v/>
      </c>
      <c r="AA4930" s="21" t="str">
        <f t="shared" si="740"/>
        <v/>
      </c>
      <c r="AB4930" s="21" t="str">
        <f>VLOOKUP(U4930,'Currency Sheet'!A:C,3,)</f>
        <v>DOLLAR</v>
      </c>
      <c r="AC4930" s="42" t="str">
        <f>VLOOKUP(P4930,'Customer List'!B:D,3,)</f>
        <v>Local</v>
      </c>
    </row>
    <row r="4931" spans="1:29" x14ac:dyDescent="0.25">
      <c r="A4931" s="21">
        <f t="shared" si="735"/>
        <v>4929</v>
      </c>
      <c r="B4931" s="21" t="s">
        <v>6544</v>
      </c>
      <c r="C4931" s="30">
        <v>45993</v>
      </c>
      <c r="D4931" s="30">
        <v>46001</v>
      </c>
      <c r="E4931" s="47">
        <v>191.1</v>
      </c>
      <c r="F4931" s="47">
        <f t="shared" si="736"/>
        <v>16816.8</v>
      </c>
      <c r="G4931" s="48">
        <f t="shared" si="737"/>
        <v>16816.8</v>
      </c>
      <c r="H4931" s="21">
        <v>100453</v>
      </c>
      <c r="I4931" s="21" t="s">
        <v>4758</v>
      </c>
      <c r="J4931" s="21">
        <v>1</v>
      </c>
      <c r="K4931" s="21"/>
      <c r="L4931" s="21">
        <f t="shared" si="728"/>
        <v>1</v>
      </c>
      <c r="M4931" s="21"/>
      <c r="N4931" s="30"/>
      <c r="O4931" s="48"/>
      <c r="P4931" s="21" t="s">
        <v>621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Hyderabad</v>
      </c>
      <c r="W4931" s="38"/>
      <c r="X4931" s="30" t="str">
        <f t="shared" si="731"/>
        <v/>
      </c>
      <c r="Y4931" s="21" t="str">
        <f t="shared" si="738"/>
        <v/>
      </c>
      <c r="Z4931" s="21" t="str">
        <f t="shared" si="739"/>
        <v/>
      </c>
      <c r="AA4931" s="21" t="str">
        <f t="shared" si="740"/>
        <v/>
      </c>
      <c r="AB4931" s="21" t="str">
        <f>VLOOKUP(U4931,'Currency Sheet'!A:C,3,)</f>
        <v>DOLLAR</v>
      </c>
      <c r="AC4931" s="42" t="str">
        <f>VLOOKUP(P4931,'Customer List'!B:D,3,)</f>
        <v>OutStation</v>
      </c>
    </row>
    <row r="4932" spans="1:29" x14ac:dyDescent="0.25">
      <c r="A4932" s="21">
        <f t="shared" si="735"/>
        <v>4930</v>
      </c>
      <c r="B4932" s="21" t="s">
        <v>6544</v>
      </c>
      <c r="C4932" s="30">
        <v>45993</v>
      </c>
      <c r="D4932" s="30">
        <v>46001</v>
      </c>
      <c r="E4932" s="47">
        <v>129</v>
      </c>
      <c r="F4932" s="47">
        <f t="shared" si="736"/>
        <v>11352</v>
      </c>
      <c r="G4932" s="48">
        <f t="shared" si="737"/>
        <v>11352</v>
      </c>
      <c r="H4932" s="21">
        <v>100714</v>
      </c>
      <c r="I4932" s="21" t="s">
        <v>4748</v>
      </c>
      <c r="J4932" s="21">
        <v>1</v>
      </c>
      <c r="K4932" s="21"/>
      <c r="L4932" s="21">
        <f t="shared" si="728"/>
        <v>1</v>
      </c>
      <c r="M4932" s="21"/>
      <c r="N4932" s="30"/>
      <c r="O4932" s="48"/>
      <c r="P4932" s="21" t="s">
        <v>625</v>
      </c>
      <c r="Q4932" s="21"/>
      <c r="R4932" s="21"/>
      <c r="S4932" s="3">
        <v>4</v>
      </c>
      <c r="T4932" s="37"/>
      <c r="U4932" s="21" t="s">
        <v>18</v>
      </c>
      <c r="V4932" s="21" t="str">
        <f>VLOOKUP(P4932,'Customer List'!B:C,2,)</f>
        <v>Delhi</v>
      </c>
      <c r="W4932" s="38"/>
      <c r="X4932" s="30" t="str">
        <f t="shared" si="731"/>
        <v/>
      </c>
      <c r="Y4932" s="21" t="str">
        <f t="shared" si="738"/>
        <v/>
      </c>
      <c r="Z4932" s="21" t="str">
        <f t="shared" si="739"/>
        <v/>
      </c>
      <c r="AA4932" s="21" t="str">
        <f t="shared" si="740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x14ac:dyDescent="0.25">
      <c r="A4933" s="21">
        <f t="shared" si="735"/>
        <v>4931</v>
      </c>
      <c r="B4933" s="21" t="s">
        <v>6544</v>
      </c>
      <c r="C4933" s="30">
        <v>45993</v>
      </c>
      <c r="D4933" s="30">
        <v>46001</v>
      </c>
      <c r="E4933" s="47">
        <v>52.2</v>
      </c>
      <c r="F4933" s="47">
        <f t="shared" si="736"/>
        <v>4593.6000000000004</v>
      </c>
      <c r="G4933" s="48">
        <f t="shared" si="737"/>
        <v>4593.6000000000004</v>
      </c>
      <c r="H4933" s="21">
        <v>100733</v>
      </c>
      <c r="I4933" s="21" t="s">
        <v>4748</v>
      </c>
      <c r="J4933" s="21">
        <v>1</v>
      </c>
      <c r="K4933" s="21"/>
      <c r="L4933" s="21">
        <f t="shared" si="728"/>
        <v>1</v>
      </c>
      <c r="M4933" s="21"/>
      <c r="N4933" s="30"/>
      <c r="O4933" s="48"/>
      <c r="P4933" s="21" t="s">
        <v>42</v>
      </c>
      <c r="Q4933" s="21"/>
      <c r="R4933" s="21"/>
      <c r="S4933" s="3">
        <v>4</v>
      </c>
      <c r="T4933" s="37"/>
      <c r="U4933" s="21" t="s">
        <v>18</v>
      </c>
      <c r="V4933" s="21" t="str">
        <f>VLOOKUP(P4933,'Customer List'!B:C,2,)</f>
        <v>Faridabad</v>
      </c>
      <c r="W4933" s="38"/>
      <c r="X4933" s="30" t="str">
        <f t="shared" si="731"/>
        <v/>
      </c>
      <c r="Y4933" s="21" t="str">
        <f t="shared" si="738"/>
        <v/>
      </c>
      <c r="Z4933" s="21" t="str">
        <f t="shared" si="739"/>
        <v/>
      </c>
      <c r="AA4933" s="21" t="str">
        <f t="shared" si="740"/>
        <v/>
      </c>
      <c r="AB4933" s="21" t="str">
        <f>VLOOKUP(U4933,'Currency Sheet'!A:C,3,)</f>
        <v>DOLLAR</v>
      </c>
      <c r="AC4933" s="42" t="str">
        <f>VLOOKUP(P4933,'Customer List'!B:D,3,)</f>
        <v>Local</v>
      </c>
    </row>
    <row r="4934" spans="1:29" x14ac:dyDescent="0.25">
      <c r="A4934" s="21">
        <f t="shared" si="735"/>
        <v>4932</v>
      </c>
      <c r="B4934" s="21" t="s">
        <v>6544</v>
      </c>
      <c r="C4934" s="30">
        <v>45993</v>
      </c>
      <c r="D4934" s="30">
        <v>46001</v>
      </c>
      <c r="E4934" s="47">
        <v>191.1</v>
      </c>
      <c r="F4934" s="47">
        <f t="shared" si="736"/>
        <v>16816.8</v>
      </c>
      <c r="G4934" s="48">
        <f t="shared" si="737"/>
        <v>16816.8</v>
      </c>
      <c r="H4934" s="21">
        <v>100759</v>
      </c>
      <c r="I4934" s="21" t="s">
        <v>4748</v>
      </c>
      <c r="J4934" s="21">
        <v>1</v>
      </c>
      <c r="K4934" s="21"/>
      <c r="L4934" s="21">
        <f t="shared" si="728"/>
        <v>1</v>
      </c>
      <c r="M4934" s="21"/>
      <c r="N4934" s="30"/>
      <c r="O4934" s="48"/>
      <c r="P4934" s="21" t="s">
        <v>621</v>
      </c>
      <c r="Q4934" s="21"/>
      <c r="R4934" s="21"/>
      <c r="S4934" s="3">
        <v>4</v>
      </c>
      <c r="T4934" s="37"/>
      <c r="U4934" s="21" t="s">
        <v>18</v>
      </c>
      <c r="V4934" s="21" t="str">
        <f>VLOOKUP(P4934,'Customer List'!B:C,2,)</f>
        <v>Hyderabad</v>
      </c>
      <c r="W4934" s="38"/>
      <c r="X4934" s="30" t="str">
        <f t="shared" si="731"/>
        <v/>
      </c>
      <c r="Y4934" s="21" t="str">
        <f t="shared" si="738"/>
        <v/>
      </c>
      <c r="Z4934" s="21" t="str">
        <f t="shared" si="739"/>
        <v/>
      </c>
      <c r="AA4934" s="21" t="str">
        <f t="shared" si="740"/>
        <v/>
      </c>
      <c r="AB4934" s="21" t="str">
        <f>VLOOKUP(U4934,'Currency Sheet'!A:C,3,)</f>
        <v>DOLLAR</v>
      </c>
      <c r="AC4934" s="42" t="str">
        <f>VLOOKUP(P4934,'Customer List'!B:D,3,)</f>
        <v>OutStation</v>
      </c>
    </row>
    <row r="4935" spans="1:29" x14ac:dyDescent="0.25">
      <c r="A4935" s="21">
        <f t="shared" si="735"/>
        <v>4933</v>
      </c>
      <c r="B4935" s="21" t="s">
        <v>6544</v>
      </c>
      <c r="C4935" s="30">
        <v>45993</v>
      </c>
      <c r="D4935" s="30">
        <v>46001</v>
      </c>
      <c r="E4935" s="47">
        <v>175.2</v>
      </c>
      <c r="F4935" s="47">
        <f t="shared" si="736"/>
        <v>15417.599999999999</v>
      </c>
      <c r="G4935" s="48">
        <f t="shared" si="737"/>
        <v>15417.599999999999</v>
      </c>
      <c r="H4935" s="21">
        <v>101228</v>
      </c>
      <c r="I4935" s="21" t="s">
        <v>4749</v>
      </c>
      <c r="J4935" s="21">
        <v>1</v>
      </c>
      <c r="K4935" s="21"/>
      <c r="L4935" s="21">
        <f t="shared" si="728"/>
        <v>1</v>
      </c>
      <c r="M4935" s="21"/>
      <c r="N4935" s="30"/>
      <c r="O4935" s="48"/>
      <c r="P4935" s="21" t="s">
        <v>625</v>
      </c>
      <c r="Q4935" s="21"/>
      <c r="R4935" s="21"/>
      <c r="S4935" s="3">
        <v>4</v>
      </c>
      <c r="T4935" s="37"/>
      <c r="U4935" s="21" t="s">
        <v>18</v>
      </c>
      <c r="V4935" s="21" t="str">
        <f>VLOOKUP(P4935,'Customer List'!B:C,2,)</f>
        <v>Delhi</v>
      </c>
      <c r="W4935" s="38"/>
      <c r="X4935" s="30" t="str">
        <f t="shared" si="731"/>
        <v/>
      </c>
      <c r="Y4935" s="21" t="str">
        <f t="shared" si="738"/>
        <v/>
      </c>
      <c r="Z4935" s="21" t="str">
        <f t="shared" si="739"/>
        <v/>
      </c>
      <c r="AA4935" s="21" t="str">
        <f t="shared" si="740"/>
        <v/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x14ac:dyDescent="0.25">
      <c r="A4936" s="21">
        <f t="shared" si="735"/>
        <v>4934</v>
      </c>
      <c r="B4936" s="21" t="s">
        <v>6544</v>
      </c>
      <c r="C4936" s="30">
        <v>45993</v>
      </c>
      <c r="D4936" s="30">
        <v>46001</v>
      </c>
      <c r="E4936" s="47">
        <v>182.4</v>
      </c>
      <c r="F4936" s="47">
        <f t="shared" si="736"/>
        <v>16051.2</v>
      </c>
      <c r="G4936" s="48">
        <f t="shared" si="737"/>
        <v>16051.2</v>
      </c>
      <c r="H4936" s="21">
        <v>101256</v>
      </c>
      <c r="I4936" s="21" t="s">
        <v>4749</v>
      </c>
      <c r="J4936" s="21">
        <v>1</v>
      </c>
      <c r="K4936" s="21"/>
      <c r="L4936" s="21">
        <f t="shared" si="728"/>
        <v>1</v>
      </c>
      <c r="M4936" s="21"/>
      <c r="N4936" s="30"/>
      <c r="O4936" s="48"/>
      <c r="P4936" s="21" t="s">
        <v>625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Delhi</v>
      </c>
      <c r="W4936" s="38"/>
      <c r="X4936" s="30" t="str">
        <f t="shared" si="731"/>
        <v/>
      </c>
      <c r="Y4936" s="21" t="str">
        <f t="shared" si="738"/>
        <v/>
      </c>
      <c r="Z4936" s="21" t="str">
        <f t="shared" si="739"/>
        <v/>
      </c>
      <c r="AA4936" s="21" t="str">
        <f t="shared" si="740"/>
        <v/>
      </c>
      <c r="AB4936" s="21" t="str">
        <f>VLOOKUP(U4936,'Currency Sheet'!A:C,3,)</f>
        <v>DOLLAR</v>
      </c>
      <c r="AC4936" s="42" t="str">
        <f>VLOOKUP(P4936,'Customer List'!B:D,3,)</f>
        <v>Local</v>
      </c>
    </row>
    <row r="4937" spans="1:29" x14ac:dyDescent="0.25">
      <c r="A4937" s="21">
        <f t="shared" si="735"/>
        <v>4935</v>
      </c>
      <c r="B4937" s="21" t="s">
        <v>6544</v>
      </c>
      <c r="C4937" s="30">
        <v>45993</v>
      </c>
      <c r="D4937" s="30">
        <v>46001</v>
      </c>
      <c r="E4937" s="47">
        <v>151.80000000000001</v>
      </c>
      <c r="F4937" s="47">
        <f t="shared" si="736"/>
        <v>13358.400000000001</v>
      </c>
      <c r="G4937" s="48">
        <f t="shared" si="737"/>
        <v>13358.400000000001</v>
      </c>
      <c r="H4937" s="21">
        <v>101908</v>
      </c>
      <c r="I4937" s="21" t="s">
        <v>5162</v>
      </c>
      <c r="J4937" s="21">
        <v>1</v>
      </c>
      <c r="K4937" s="21"/>
      <c r="L4937" s="21">
        <f t="shared" si="728"/>
        <v>1</v>
      </c>
      <c r="M4937" s="21"/>
      <c r="N4937" s="30"/>
      <c r="O4937" s="48"/>
      <c r="P4937" s="21" t="s">
        <v>42</v>
      </c>
      <c r="Q4937" s="21"/>
      <c r="R4937" s="21"/>
      <c r="S4937" s="3">
        <v>4</v>
      </c>
      <c r="T4937" s="37"/>
      <c r="U4937" s="21" t="s">
        <v>18</v>
      </c>
      <c r="V4937" s="21" t="str">
        <f>VLOOKUP(P4937,'Customer List'!B:C,2,)</f>
        <v>Faridabad</v>
      </c>
      <c r="W4937" s="38"/>
      <c r="X4937" s="30" t="str">
        <f t="shared" si="731"/>
        <v/>
      </c>
      <c r="Y4937" s="21" t="str">
        <f t="shared" si="738"/>
        <v/>
      </c>
      <c r="Z4937" s="21" t="str">
        <f t="shared" si="739"/>
        <v/>
      </c>
      <c r="AA4937" s="21" t="str">
        <f t="shared" si="740"/>
        <v/>
      </c>
      <c r="AB4937" s="21" t="str">
        <f>VLOOKUP(U4937,'Currency Sheet'!A:C,3,)</f>
        <v>DOLLAR</v>
      </c>
      <c r="AC4937" s="42" t="str">
        <f>VLOOKUP(P4937,'Customer List'!B:D,3,)</f>
        <v>Local</v>
      </c>
    </row>
    <row r="4938" spans="1:29" x14ac:dyDescent="0.25">
      <c r="A4938" s="21">
        <f t="shared" si="735"/>
        <v>4936</v>
      </c>
      <c r="B4938" s="21" t="s">
        <v>6544</v>
      </c>
      <c r="C4938" s="30">
        <v>45993</v>
      </c>
      <c r="D4938" s="30">
        <v>46001</v>
      </c>
      <c r="E4938" s="47">
        <v>154.80000000000001</v>
      </c>
      <c r="F4938" s="47">
        <f t="shared" si="736"/>
        <v>13622.400000000001</v>
      </c>
      <c r="G4938" s="48">
        <f t="shared" si="737"/>
        <v>13622.400000000001</v>
      </c>
      <c r="H4938" s="21">
        <v>102202</v>
      </c>
      <c r="I4938" s="21" t="s">
        <v>6545</v>
      </c>
      <c r="J4938" s="21">
        <v>1</v>
      </c>
      <c r="K4938" s="21"/>
      <c r="L4938" s="21">
        <f t="shared" si="728"/>
        <v>1</v>
      </c>
      <c r="M4938" s="21"/>
      <c r="N4938" s="30"/>
      <c r="O4938" s="48"/>
      <c r="P4938" s="21" t="s">
        <v>42</v>
      </c>
      <c r="Q4938" s="21"/>
      <c r="R4938" s="21"/>
      <c r="S4938" s="3">
        <v>4</v>
      </c>
      <c r="T4938" s="37"/>
      <c r="U4938" s="21" t="s">
        <v>18</v>
      </c>
      <c r="V4938" s="21" t="str">
        <f>VLOOKUP(P4938,'Customer List'!B:C,2,)</f>
        <v>Faridabad</v>
      </c>
      <c r="W4938" s="38"/>
      <c r="X4938" s="30" t="str">
        <f t="shared" si="731"/>
        <v/>
      </c>
      <c r="Y4938" s="21" t="str">
        <f t="shared" si="738"/>
        <v/>
      </c>
      <c r="Z4938" s="21" t="str">
        <f t="shared" si="739"/>
        <v/>
      </c>
      <c r="AA4938" s="21" t="str">
        <f t="shared" si="740"/>
        <v/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x14ac:dyDescent="0.25">
      <c r="A4939" s="21">
        <f t="shared" si="735"/>
        <v>4937</v>
      </c>
      <c r="B4939" s="21" t="s">
        <v>6544</v>
      </c>
      <c r="C4939" s="30">
        <v>45993</v>
      </c>
      <c r="D4939" s="30">
        <v>46001</v>
      </c>
      <c r="E4939" s="47">
        <v>63</v>
      </c>
      <c r="F4939" s="47">
        <f t="shared" si="736"/>
        <v>5544</v>
      </c>
      <c r="G4939" s="48">
        <f t="shared" si="737"/>
        <v>5544</v>
      </c>
      <c r="H4939" s="21">
        <v>103012</v>
      </c>
      <c r="I4939" s="21" t="s">
        <v>5164</v>
      </c>
      <c r="J4939" s="21">
        <v>1</v>
      </c>
      <c r="K4939" s="21"/>
      <c r="L4939" s="21">
        <f t="shared" si="728"/>
        <v>1</v>
      </c>
      <c r="M4939" s="21"/>
      <c r="N4939" s="30"/>
      <c r="O4939" s="48"/>
      <c r="P4939" s="21" t="s">
        <v>276</v>
      </c>
      <c r="Q4939" s="21"/>
      <c r="R4939" s="21"/>
      <c r="S4939" s="3">
        <v>4</v>
      </c>
      <c r="T4939" s="37"/>
      <c r="U4939" s="21" t="s">
        <v>18</v>
      </c>
      <c r="V4939" s="21" t="str">
        <f>VLOOKUP(P4939,'Customer List'!B:C,2,)</f>
        <v>Pune</v>
      </c>
      <c r="W4939" s="38"/>
      <c r="X4939" s="30" t="str">
        <f t="shared" si="731"/>
        <v/>
      </c>
      <c r="Y4939" s="21" t="str">
        <f t="shared" si="738"/>
        <v/>
      </c>
      <c r="Z4939" s="21" t="str">
        <f t="shared" si="739"/>
        <v/>
      </c>
      <c r="AA4939" s="21" t="str">
        <f t="shared" si="740"/>
        <v/>
      </c>
      <c r="AB4939" s="21" t="str">
        <f>VLOOKUP(U4939,'Currency Sheet'!A:C,3,)</f>
        <v>DOLLAR</v>
      </c>
      <c r="AC4939" s="42" t="str">
        <f>VLOOKUP(P4939,'Customer List'!B:D,3,)</f>
        <v>OutStation</v>
      </c>
    </row>
    <row r="4940" spans="1:29" x14ac:dyDescent="0.25">
      <c r="A4940" s="21">
        <f t="shared" si="735"/>
        <v>4938</v>
      </c>
      <c r="B4940" s="21" t="s">
        <v>6544</v>
      </c>
      <c r="C4940" s="30">
        <v>45993</v>
      </c>
      <c r="D4940" s="30">
        <v>46001</v>
      </c>
      <c r="E4940" s="47">
        <v>60.6</v>
      </c>
      <c r="F4940" s="47">
        <f t="shared" si="736"/>
        <v>5332.8</v>
      </c>
      <c r="G4940" s="48">
        <f t="shared" si="737"/>
        <v>5332.8</v>
      </c>
      <c r="H4940" s="21">
        <v>103123</v>
      </c>
      <c r="I4940" s="21" t="s">
        <v>4751</v>
      </c>
      <c r="J4940" s="21">
        <v>1</v>
      </c>
      <c r="K4940" s="21"/>
      <c r="L4940" s="21">
        <f t="shared" si="728"/>
        <v>1</v>
      </c>
      <c r="M4940" s="21"/>
      <c r="N4940" s="30"/>
      <c r="O4940" s="48"/>
      <c r="P4940" s="21" t="s">
        <v>621</v>
      </c>
      <c r="Q4940" s="21"/>
      <c r="R4940" s="21"/>
      <c r="S4940" s="3">
        <v>4</v>
      </c>
      <c r="T4940" s="37"/>
      <c r="U4940" s="21" t="s">
        <v>18</v>
      </c>
      <c r="V4940" s="21" t="str">
        <f>VLOOKUP(P4940,'Customer List'!B:C,2,)</f>
        <v>Hyderabad</v>
      </c>
      <c r="W4940" s="38"/>
      <c r="X4940" s="30" t="str">
        <f t="shared" si="731"/>
        <v/>
      </c>
      <c r="Y4940" s="21" t="str">
        <f t="shared" si="738"/>
        <v/>
      </c>
      <c r="Z4940" s="21" t="str">
        <f t="shared" si="739"/>
        <v/>
      </c>
      <c r="AA4940" s="21" t="str">
        <f t="shared" si="740"/>
        <v/>
      </c>
      <c r="AB4940" s="21" t="str">
        <f>VLOOKUP(U4940,'Currency Sheet'!A:C,3,)</f>
        <v>DOLLAR</v>
      </c>
      <c r="AC4940" s="42" t="str">
        <f>VLOOKUP(P4940,'Customer List'!B:D,3,)</f>
        <v>OutStation</v>
      </c>
    </row>
    <row r="4941" spans="1:29" x14ac:dyDescent="0.25">
      <c r="A4941" s="21">
        <f t="shared" si="735"/>
        <v>4939</v>
      </c>
      <c r="B4941" s="21" t="s">
        <v>6544</v>
      </c>
      <c r="C4941" s="30">
        <v>45993</v>
      </c>
      <c r="D4941" s="30">
        <v>46001</v>
      </c>
      <c r="E4941" s="47">
        <v>64.2</v>
      </c>
      <c r="F4941" s="47">
        <f t="shared" si="736"/>
        <v>5649.6</v>
      </c>
      <c r="G4941" s="48">
        <f t="shared" si="737"/>
        <v>11299.2</v>
      </c>
      <c r="H4941" s="21">
        <v>103129</v>
      </c>
      <c r="I4941" s="21" t="s">
        <v>4751</v>
      </c>
      <c r="J4941" s="21">
        <v>2</v>
      </c>
      <c r="K4941" s="21"/>
      <c r="L4941" s="21">
        <f t="shared" si="728"/>
        <v>2</v>
      </c>
      <c r="M4941" s="21"/>
      <c r="N4941" s="30"/>
      <c r="O4941" s="48"/>
      <c r="P4941" s="21" t="s">
        <v>42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Faridabad</v>
      </c>
      <c r="W4941" s="38"/>
      <c r="X4941" s="30" t="str">
        <f t="shared" si="731"/>
        <v/>
      </c>
      <c r="Y4941" s="21" t="str">
        <f t="shared" si="738"/>
        <v/>
      </c>
      <c r="Z4941" s="21" t="str">
        <f t="shared" si="739"/>
        <v/>
      </c>
      <c r="AA4941" s="21" t="str">
        <f t="shared" si="740"/>
        <v/>
      </c>
      <c r="AB4941" s="21" t="str">
        <f>VLOOKUP(U4941,'Currency Sheet'!A:C,3,)</f>
        <v>DOLLAR</v>
      </c>
      <c r="AC4941" s="42" t="str">
        <f>VLOOKUP(P4941,'Customer List'!B:D,3,)</f>
        <v>Local</v>
      </c>
    </row>
    <row r="4942" spans="1:29" x14ac:dyDescent="0.25">
      <c r="A4942" s="21">
        <f t="shared" si="735"/>
        <v>4940</v>
      </c>
      <c r="B4942" s="21" t="s">
        <v>6544</v>
      </c>
      <c r="C4942" s="30">
        <v>45993</v>
      </c>
      <c r="D4942" s="30">
        <v>46001</v>
      </c>
      <c r="E4942" s="47">
        <v>169.4</v>
      </c>
      <c r="F4942" s="47">
        <f t="shared" si="736"/>
        <v>14907.2</v>
      </c>
      <c r="G4942" s="48">
        <f t="shared" si="737"/>
        <v>29814.400000000001</v>
      </c>
      <c r="H4942" s="21">
        <v>103138</v>
      </c>
      <c r="I4942" s="21" t="s">
        <v>4751</v>
      </c>
      <c r="J4942" s="21">
        <v>2</v>
      </c>
      <c r="K4942" s="21"/>
      <c r="L4942" s="21">
        <f t="shared" si="728"/>
        <v>2</v>
      </c>
      <c r="M4942" s="21"/>
      <c r="N4942" s="30"/>
      <c r="O4942" s="48"/>
      <c r="P4942" s="21" t="s">
        <v>42</v>
      </c>
      <c r="Q4942" s="21"/>
      <c r="R4942" s="21"/>
      <c r="S4942" s="3">
        <v>4</v>
      </c>
      <c r="T4942" s="37"/>
      <c r="U4942" s="21" t="s">
        <v>18</v>
      </c>
      <c r="V4942" s="21" t="str">
        <f>VLOOKUP(P4942,'Customer List'!B:C,2,)</f>
        <v>Faridabad</v>
      </c>
      <c r="W4942" s="38"/>
      <c r="X4942" s="30" t="str">
        <f t="shared" si="731"/>
        <v/>
      </c>
      <c r="Y4942" s="21" t="str">
        <f t="shared" si="738"/>
        <v/>
      </c>
      <c r="Z4942" s="21" t="str">
        <f t="shared" si="739"/>
        <v/>
      </c>
      <c r="AA4942" s="21" t="str">
        <f t="shared" si="740"/>
        <v/>
      </c>
      <c r="AB4942" s="21" t="str">
        <f>VLOOKUP(U4942,'Currency Sheet'!A:C,3,)</f>
        <v>DOLLAR</v>
      </c>
      <c r="AC4942" s="42" t="str">
        <f>VLOOKUP(P4942,'Customer List'!B:D,3,)</f>
        <v>Local</v>
      </c>
    </row>
    <row r="4943" spans="1:29" x14ac:dyDescent="0.25">
      <c r="A4943" s="21">
        <f t="shared" si="735"/>
        <v>4941</v>
      </c>
      <c r="B4943" s="21" t="s">
        <v>6544</v>
      </c>
      <c r="C4943" s="30">
        <v>45993</v>
      </c>
      <c r="D4943" s="30">
        <v>46001</v>
      </c>
      <c r="E4943" s="47">
        <v>191.1</v>
      </c>
      <c r="F4943" s="47">
        <f t="shared" si="736"/>
        <v>16816.8</v>
      </c>
      <c r="G4943" s="48">
        <f t="shared" si="737"/>
        <v>16816.8</v>
      </c>
      <c r="H4943" s="21">
        <v>103149</v>
      </c>
      <c r="I4943" s="21" t="s">
        <v>4751</v>
      </c>
      <c r="J4943" s="21">
        <v>1</v>
      </c>
      <c r="K4943" s="21"/>
      <c r="L4943" s="21">
        <f t="shared" si="728"/>
        <v>1</v>
      </c>
      <c r="M4943" s="21"/>
      <c r="N4943" s="30"/>
      <c r="O4943" s="48"/>
      <c r="P4943" s="21" t="s">
        <v>621</v>
      </c>
      <c r="Q4943" s="21"/>
      <c r="R4943" s="21"/>
      <c r="S4943" s="3">
        <v>4</v>
      </c>
      <c r="T4943" s="37"/>
      <c r="U4943" s="21" t="s">
        <v>18</v>
      </c>
      <c r="V4943" s="21" t="str">
        <f>VLOOKUP(P4943,'Customer List'!B:C,2,)</f>
        <v>Hyderabad</v>
      </c>
      <c r="W4943" s="38"/>
      <c r="X4943" s="30" t="str">
        <f t="shared" si="731"/>
        <v/>
      </c>
      <c r="Y4943" s="21" t="str">
        <f t="shared" si="738"/>
        <v/>
      </c>
      <c r="Z4943" s="21" t="str">
        <f t="shared" si="739"/>
        <v/>
      </c>
      <c r="AA4943" s="21" t="str">
        <f t="shared" si="740"/>
        <v/>
      </c>
      <c r="AB4943" s="21" t="str">
        <f>VLOOKUP(U4943,'Currency Sheet'!A:C,3,)</f>
        <v>DOLLAR</v>
      </c>
      <c r="AC4943" s="42" t="str">
        <f>VLOOKUP(P4943,'Customer List'!B:D,3,)</f>
        <v>OutStation</v>
      </c>
    </row>
    <row r="4944" spans="1:29" x14ac:dyDescent="0.25">
      <c r="A4944" s="21">
        <f t="shared" si="735"/>
        <v>4942</v>
      </c>
      <c r="B4944" s="21" t="s">
        <v>6544</v>
      </c>
      <c r="C4944" s="30">
        <v>45993</v>
      </c>
      <c r="D4944" s="30">
        <v>46001</v>
      </c>
      <c r="E4944" s="47">
        <v>126.6</v>
      </c>
      <c r="F4944" s="47">
        <f t="shared" si="736"/>
        <v>11140.8</v>
      </c>
      <c r="G4944" s="48">
        <f t="shared" si="737"/>
        <v>11140.8</v>
      </c>
      <c r="H4944" s="21">
        <v>103210</v>
      </c>
      <c r="I4944" s="21" t="s">
        <v>5531</v>
      </c>
      <c r="J4944" s="21">
        <v>1</v>
      </c>
      <c r="K4944" s="21"/>
      <c r="L4944" s="21">
        <f t="shared" si="728"/>
        <v>1</v>
      </c>
      <c r="M4944" s="21"/>
      <c r="N4944" s="30"/>
      <c r="O4944" s="48"/>
      <c r="P4944" s="21" t="s">
        <v>625</v>
      </c>
      <c r="Q4944" s="21"/>
      <c r="R4944" s="21"/>
      <c r="S4944" s="3">
        <v>4</v>
      </c>
      <c r="T4944" s="37"/>
      <c r="U4944" s="21" t="s">
        <v>18</v>
      </c>
      <c r="V4944" s="21" t="str">
        <f>VLOOKUP(P4944,'Customer List'!B:C,2,)</f>
        <v>Delhi</v>
      </c>
      <c r="W4944" s="38"/>
      <c r="X4944" s="30" t="str">
        <f t="shared" si="731"/>
        <v/>
      </c>
      <c r="Y4944" s="21" t="str">
        <f t="shared" si="738"/>
        <v/>
      </c>
      <c r="Z4944" s="21" t="str">
        <f t="shared" si="739"/>
        <v/>
      </c>
      <c r="AA4944" s="21" t="str">
        <f t="shared" si="740"/>
        <v/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x14ac:dyDescent="0.25">
      <c r="A4945" s="21">
        <f t="shared" si="735"/>
        <v>4943</v>
      </c>
      <c r="B4945" s="21" t="s">
        <v>6544</v>
      </c>
      <c r="C4945" s="30">
        <v>45993</v>
      </c>
      <c r="D4945" s="30">
        <v>46001</v>
      </c>
      <c r="E4945" s="47">
        <v>64.2</v>
      </c>
      <c r="F4945" s="47">
        <f t="shared" si="736"/>
        <v>5649.6</v>
      </c>
      <c r="G4945" s="48">
        <f t="shared" si="737"/>
        <v>5649.6</v>
      </c>
      <c r="H4945" s="21">
        <v>103233</v>
      </c>
      <c r="I4945" s="21" t="s">
        <v>5531</v>
      </c>
      <c r="J4945" s="21">
        <v>1</v>
      </c>
      <c r="K4945" s="21"/>
      <c r="L4945" s="21">
        <f t="shared" si="728"/>
        <v>1</v>
      </c>
      <c r="M4945" s="21"/>
      <c r="N4945" s="30"/>
      <c r="O4945" s="48"/>
      <c r="P4945" s="21" t="s">
        <v>26</v>
      </c>
      <c r="Q4945" s="21"/>
      <c r="R4945" s="21"/>
      <c r="S4945" s="3">
        <v>4</v>
      </c>
      <c r="T4945" s="37"/>
      <c r="U4945" s="21" t="s">
        <v>18</v>
      </c>
      <c r="V4945" s="21" t="str">
        <f>VLOOKUP(P4945,'Customer List'!B:C,2,)</f>
        <v>Chandigarh</v>
      </c>
      <c r="W4945" s="38" t="s">
        <v>6048</v>
      </c>
      <c r="X4945" s="30" t="str">
        <f t="shared" si="731"/>
        <v/>
      </c>
      <c r="Y4945" s="21" t="str">
        <f t="shared" si="738"/>
        <v/>
      </c>
      <c r="Z4945" s="21" t="str">
        <f t="shared" si="739"/>
        <v/>
      </c>
      <c r="AA4945" s="21" t="str">
        <f t="shared" si="740"/>
        <v/>
      </c>
      <c r="AB4945" s="21" t="str">
        <f>VLOOKUP(U4945,'Currency Sheet'!A:C,3,)</f>
        <v>DOLLAR</v>
      </c>
      <c r="AC4945" s="42" t="str">
        <f>VLOOKUP(P4945,'Customer List'!B:D,3,)</f>
        <v>OutStation</v>
      </c>
    </row>
    <row r="4946" spans="1:29" x14ac:dyDescent="0.25">
      <c r="A4946" s="21">
        <f t="shared" si="735"/>
        <v>4944</v>
      </c>
      <c r="B4946" s="21" t="s">
        <v>6544</v>
      </c>
      <c r="C4946" s="30">
        <v>45993</v>
      </c>
      <c r="D4946" s="30">
        <v>46001</v>
      </c>
      <c r="E4946" s="47">
        <v>137.4</v>
      </c>
      <c r="F4946" s="47">
        <f t="shared" si="736"/>
        <v>12091.2</v>
      </c>
      <c r="G4946" s="48">
        <f t="shared" si="737"/>
        <v>12091.2</v>
      </c>
      <c r="H4946" s="21">
        <v>103260</v>
      </c>
      <c r="I4946" s="21" t="s">
        <v>5531</v>
      </c>
      <c r="J4946" s="21">
        <v>1</v>
      </c>
      <c r="K4946" s="21"/>
      <c r="L4946" s="21">
        <f t="shared" si="728"/>
        <v>1</v>
      </c>
      <c r="M4946" s="21"/>
      <c r="N4946" s="30"/>
      <c r="O4946" s="48"/>
      <c r="P4946" s="21" t="s">
        <v>42</v>
      </c>
      <c r="Q4946" s="21"/>
      <c r="R4946" s="21"/>
      <c r="S4946" s="3">
        <v>4</v>
      </c>
      <c r="T4946" s="37"/>
      <c r="U4946" s="21" t="s">
        <v>18</v>
      </c>
      <c r="V4946" s="21" t="str">
        <f>VLOOKUP(P4946,'Customer List'!B:C,2,)</f>
        <v>Faridabad</v>
      </c>
      <c r="W4946" s="38"/>
      <c r="X4946" s="30" t="str">
        <f t="shared" si="731"/>
        <v/>
      </c>
      <c r="Y4946" s="21" t="str">
        <f t="shared" si="738"/>
        <v/>
      </c>
      <c r="Z4946" s="21" t="str">
        <f t="shared" si="739"/>
        <v/>
      </c>
      <c r="AA4946" s="21" t="str">
        <f t="shared" si="740"/>
        <v/>
      </c>
      <c r="AB4946" s="21" t="str">
        <f>VLOOKUP(U4946,'Currency Sheet'!A:C,3,)</f>
        <v>DOLLAR</v>
      </c>
      <c r="AC4946" s="42" t="str">
        <f>VLOOKUP(P4946,'Customer List'!B:D,3,)</f>
        <v>Local</v>
      </c>
    </row>
    <row r="4947" spans="1:29" x14ac:dyDescent="0.25">
      <c r="A4947" s="21">
        <f t="shared" si="735"/>
        <v>4945</v>
      </c>
      <c r="B4947" s="21" t="s">
        <v>6544</v>
      </c>
      <c r="C4947" s="30">
        <v>45993</v>
      </c>
      <c r="D4947" s="30">
        <v>46001</v>
      </c>
      <c r="E4947" s="47">
        <v>56.4</v>
      </c>
      <c r="F4947" s="47">
        <f t="shared" si="736"/>
        <v>4963.2</v>
      </c>
      <c r="G4947" s="48">
        <f t="shared" si="737"/>
        <v>4963.2</v>
      </c>
      <c r="H4947" s="21">
        <v>103425</v>
      </c>
      <c r="I4947" s="21" t="s">
        <v>6546</v>
      </c>
      <c r="J4947" s="21">
        <v>1</v>
      </c>
      <c r="K4947" s="21"/>
      <c r="L4947" s="21">
        <f t="shared" si="728"/>
        <v>1</v>
      </c>
      <c r="M4947" s="21"/>
      <c r="N4947" s="30"/>
      <c r="O4947" s="48"/>
      <c r="P4947" s="21" t="s">
        <v>621</v>
      </c>
      <c r="Q4947" s="21"/>
      <c r="R4947" s="21"/>
      <c r="S4947" s="3">
        <v>4</v>
      </c>
      <c r="T4947" s="37"/>
      <c r="U4947" s="21" t="s">
        <v>18</v>
      </c>
      <c r="V4947" s="21" t="str">
        <f>VLOOKUP(P4947,'Customer List'!B:C,2,)</f>
        <v>Hyderabad</v>
      </c>
      <c r="W4947" s="38"/>
      <c r="X4947" s="30" t="str">
        <f t="shared" si="731"/>
        <v/>
      </c>
      <c r="Y4947" s="21" t="str">
        <f t="shared" si="738"/>
        <v/>
      </c>
      <c r="Z4947" s="21" t="str">
        <f t="shared" si="739"/>
        <v/>
      </c>
      <c r="AA4947" s="21" t="str">
        <f t="shared" si="740"/>
        <v/>
      </c>
      <c r="AB4947" s="21" t="str">
        <f>VLOOKUP(U4947,'Currency Sheet'!A:C,3,)</f>
        <v>DOLLAR</v>
      </c>
      <c r="AC4947" s="42" t="str">
        <f>VLOOKUP(P4947,'Customer List'!B:D,3,)</f>
        <v>OutStation</v>
      </c>
    </row>
    <row r="4948" spans="1:29" x14ac:dyDescent="0.25">
      <c r="A4948" s="21">
        <f t="shared" si="735"/>
        <v>4946</v>
      </c>
      <c r="B4948" s="21" t="s">
        <v>6544</v>
      </c>
      <c r="C4948" s="30">
        <v>45993</v>
      </c>
      <c r="D4948" s="30">
        <v>46001</v>
      </c>
      <c r="E4948" s="47">
        <v>60.6</v>
      </c>
      <c r="F4948" s="47">
        <f t="shared" si="736"/>
        <v>5332.8</v>
      </c>
      <c r="G4948" s="48">
        <f t="shared" si="737"/>
        <v>5332.8</v>
      </c>
      <c r="H4948" s="21">
        <v>103510</v>
      </c>
      <c r="I4948" s="21" t="s">
        <v>6547</v>
      </c>
      <c r="J4948" s="21">
        <v>1</v>
      </c>
      <c r="K4948" s="21"/>
      <c r="L4948" s="21">
        <f t="shared" si="728"/>
        <v>1</v>
      </c>
      <c r="M4948" s="21"/>
      <c r="N4948" s="30"/>
      <c r="O4948" s="48"/>
      <c r="P4948" s="21" t="s">
        <v>42</v>
      </c>
      <c r="Q4948" s="21"/>
      <c r="R4948" s="21"/>
      <c r="S4948" s="3">
        <v>4</v>
      </c>
      <c r="T4948" s="37"/>
      <c r="U4948" s="21" t="s">
        <v>18</v>
      </c>
      <c r="V4948" s="21" t="str">
        <f>VLOOKUP(P4948,'Customer List'!B:C,2,)</f>
        <v>Faridabad</v>
      </c>
      <c r="W4948" s="38"/>
      <c r="X4948" s="30" t="str">
        <f t="shared" si="731"/>
        <v/>
      </c>
      <c r="Y4948" s="21" t="str">
        <f t="shared" si="738"/>
        <v/>
      </c>
      <c r="Z4948" s="21" t="str">
        <f t="shared" si="739"/>
        <v/>
      </c>
      <c r="AA4948" s="21" t="str">
        <f t="shared" si="740"/>
        <v/>
      </c>
      <c r="AB4948" s="21" t="str">
        <f>VLOOKUP(U4948,'Currency Sheet'!A:C,3,)</f>
        <v>DOLLAR</v>
      </c>
      <c r="AC4948" s="42" t="str">
        <f>VLOOKUP(P4948,'Customer List'!B:D,3,)</f>
        <v>Local</v>
      </c>
    </row>
    <row r="4949" spans="1:29" x14ac:dyDescent="0.25">
      <c r="A4949" s="21">
        <f t="shared" si="735"/>
        <v>4947</v>
      </c>
      <c r="B4949" s="21" t="s">
        <v>6544</v>
      </c>
      <c r="C4949" s="30">
        <v>45993</v>
      </c>
      <c r="D4949" s="30">
        <v>46001</v>
      </c>
      <c r="E4949" s="47">
        <v>67.2</v>
      </c>
      <c r="F4949" s="47">
        <f t="shared" si="736"/>
        <v>5913.6</v>
      </c>
      <c r="G4949" s="48">
        <f t="shared" si="737"/>
        <v>5913.6</v>
      </c>
      <c r="H4949" s="21">
        <v>103519</v>
      </c>
      <c r="I4949" s="21" t="s">
        <v>6547</v>
      </c>
      <c r="J4949" s="21">
        <v>1</v>
      </c>
      <c r="K4949" s="21"/>
      <c r="L4949" s="21">
        <f t="shared" si="728"/>
        <v>1</v>
      </c>
      <c r="M4949" s="21"/>
      <c r="N4949" s="30"/>
      <c r="O4949" s="48"/>
      <c r="P4949" s="21" t="s">
        <v>42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Faridabad</v>
      </c>
      <c r="W4949" s="38"/>
      <c r="X4949" s="30" t="str">
        <f t="shared" si="731"/>
        <v/>
      </c>
      <c r="Y4949" s="21" t="str">
        <f t="shared" si="738"/>
        <v/>
      </c>
      <c r="Z4949" s="21" t="str">
        <f t="shared" si="739"/>
        <v/>
      </c>
      <c r="AA4949" s="21" t="str">
        <f t="shared" si="740"/>
        <v/>
      </c>
      <c r="AB4949" s="21" t="str">
        <f>VLOOKUP(U4949,'Currency Sheet'!A:C,3,)</f>
        <v>DOLLAR</v>
      </c>
      <c r="AC4949" s="42" t="str">
        <f>VLOOKUP(P4949,'Customer List'!B:D,3,)</f>
        <v>Local</v>
      </c>
    </row>
    <row r="4950" spans="1:29" x14ac:dyDescent="0.25">
      <c r="A4950" s="21">
        <f t="shared" si="735"/>
        <v>4948</v>
      </c>
      <c r="B4950" s="21" t="s">
        <v>6544</v>
      </c>
      <c r="C4950" s="30">
        <v>45993</v>
      </c>
      <c r="D4950" s="30">
        <v>46001</v>
      </c>
      <c r="E4950" s="47">
        <v>114</v>
      </c>
      <c r="F4950" s="47">
        <f t="shared" si="736"/>
        <v>10032</v>
      </c>
      <c r="G4950" s="48">
        <f t="shared" si="737"/>
        <v>10032</v>
      </c>
      <c r="H4950" s="21">
        <v>104512</v>
      </c>
      <c r="I4950" s="21" t="s">
        <v>5166</v>
      </c>
      <c r="J4950" s="21">
        <v>1</v>
      </c>
      <c r="K4950" s="21"/>
      <c r="L4950" s="21">
        <f t="shared" si="728"/>
        <v>1</v>
      </c>
      <c r="M4950" s="21"/>
      <c r="N4950" s="30"/>
      <c r="O4950" s="48"/>
      <c r="P4950" s="21" t="s">
        <v>319</v>
      </c>
      <c r="Q4950" s="21"/>
      <c r="R4950" s="21"/>
      <c r="S4950" s="3">
        <v>4</v>
      </c>
      <c r="T4950" s="37"/>
      <c r="U4950" s="21" t="s">
        <v>18</v>
      </c>
      <c r="V4950" s="21" t="str">
        <f>VLOOKUP(P4950,'Customer List'!B:C,2,)</f>
        <v>Gujrat</v>
      </c>
      <c r="W4950" s="38"/>
      <c r="X4950" s="30" t="str">
        <f t="shared" si="731"/>
        <v/>
      </c>
      <c r="Y4950" s="21" t="str">
        <f t="shared" si="738"/>
        <v/>
      </c>
      <c r="Z4950" s="21" t="str">
        <f t="shared" si="739"/>
        <v/>
      </c>
      <c r="AA4950" s="21" t="str">
        <f t="shared" si="740"/>
        <v/>
      </c>
      <c r="AB4950" s="21" t="str">
        <f>VLOOKUP(U4950,'Currency Sheet'!A:C,3,)</f>
        <v>DOLLAR</v>
      </c>
      <c r="AC4950" s="42" t="str">
        <f>VLOOKUP(P4950,'Customer List'!B:D,3,)</f>
        <v>OutStation</v>
      </c>
    </row>
    <row r="4951" spans="1:29" x14ac:dyDescent="0.25">
      <c r="A4951" s="21">
        <f t="shared" si="735"/>
        <v>4949</v>
      </c>
      <c r="B4951" s="21" t="s">
        <v>6544</v>
      </c>
      <c r="C4951" s="30">
        <v>45993</v>
      </c>
      <c r="D4951" s="30">
        <v>46001</v>
      </c>
      <c r="E4951" s="47">
        <v>185.4</v>
      </c>
      <c r="F4951" s="47">
        <f t="shared" si="736"/>
        <v>16315.2</v>
      </c>
      <c r="G4951" s="48">
        <f t="shared" si="737"/>
        <v>16315.2</v>
      </c>
      <c r="H4951" s="21">
        <v>104522</v>
      </c>
      <c r="I4951" s="21" t="s">
        <v>5166</v>
      </c>
      <c r="J4951" s="21">
        <v>1</v>
      </c>
      <c r="K4951" s="21"/>
      <c r="L4951" s="21">
        <f t="shared" si="728"/>
        <v>1</v>
      </c>
      <c r="M4951" s="21"/>
      <c r="N4951" s="30"/>
      <c r="O4951" s="48"/>
      <c r="P4951" s="21" t="s">
        <v>625</v>
      </c>
      <c r="Q4951" s="21"/>
      <c r="R4951" s="21"/>
      <c r="S4951" s="3">
        <v>4</v>
      </c>
      <c r="T4951" s="37"/>
      <c r="U4951" s="21" t="s">
        <v>18</v>
      </c>
      <c r="V4951" s="21" t="str">
        <f>VLOOKUP(P4951,'Customer List'!B:C,2,)</f>
        <v>Delhi</v>
      </c>
      <c r="W4951" s="38"/>
      <c r="X4951" s="30" t="str">
        <f t="shared" si="731"/>
        <v/>
      </c>
      <c r="Y4951" s="21" t="str">
        <f t="shared" si="738"/>
        <v/>
      </c>
      <c r="Z4951" s="21" t="str">
        <f t="shared" si="739"/>
        <v/>
      </c>
      <c r="AA4951" s="21" t="str">
        <f t="shared" si="740"/>
        <v/>
      </c>
      <c r="AB4951" s="21" t="str">
        <f>VLOOKUP(U4951,'Currency Sheet'!A:C,3,)</f>
        <v>DOLLAR</v>
      </c>
      <c r="AC4951" s="42" t="str">
        <f>VLOOKUP(P4951,'Customer List'!B:D,3,)</f>
        <v>Local</v>
      </c>
    </row>
    <row r="4952" spans="1:29" x14ac:dyDescent="0.25">
      <c r="A4952" s="21">
        <f t="shared" si="735"/>
        <v>4950</v>
      </c>
      <c r="B4952" s="21" t="s">
        <v>6544</v>
      </c>
      <c r="C4952" s="30">
        <v>45993</v>
      </c>
      <c r="D4952" s="30">
        <v>46001</v>
      </c>
      <c r="E4952" s="47">
        <v>60.6</v>
      </c>
      <c r="F4952" s="47">
        <f t="shared" si="736"/>
        <v>5332.8</v>
      </c>
      <c r="G4952" s="48">
        <f t="shared" si="737"/>
        <v>5332.8</v>
      </c>
      <c r="H4952" s="21">
        <v>104717</v>
      </c>
      <c r="I4952" s="21" t="s">
        <v>4752</v>
      </c>
      <c r="J4952" s="21">
        <v>1</v>
      </c>
      <c r="K4952" s="21"/>
      <c r="L4952" s="21">
        <f t="shared" si="728"/>
        <v>1</v>
      </c>
      <c r="M4952" s="21"/>
      <c r="N4952" s="30"/>
      <c r="O4952" s="48"/>
      <c r="P4952" s="21" t="s">
        <v>42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/>
      <c r="X4952" s="30" t="str">
        <f t="shared" si="731"/>
        <v/>
      </c>
      <c r="Y4952" s="21" t="str">
        <f t="shared" si="738"/>
        <v/>
      </c>
      <c r="Z4952" s="21" t="str">
        <f t="shared" si="739"/>
        <v/>
      </c>
      <c r="AA4952" s="21" t="str">
        <f t="shared" si="740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x14ac:dyDescent="0.25">
      <c r="A4953" s="21">
        <f t="shared" si="735"/>
        <v>4951</v>
      </c>
      <c r="B4953" s="21" t="s">
        <v>6544</v>
      </c>
      <c r="C4953" s="30">
        <v>45993</v>
      </c>
      <c r="D4953" s="30">
        <v>46001</v>
      </c>
      <c r="E4953" s="47">
        <v>50.4</v>
      </c>
      <c r="F4953" s="47">
        <f t="shared" si="736"/>
        <v>4435.2</v>
      </c>
      <c r="G4953" s="48">
        <f t="shared" si="737"/>
        <v>4435.2</v>
      </c>
      <c r="H4953" s="21">
        <v>105811</v>
      </c>
      <c r="I4953" s="21" t="s">
        <v>4754</v>
      </c>
      <c r="J4953" s="21">
        <v>1</v>
      </c>
      <c r="K4953" s="21"/>
      <c r="L4953" s="21">
        <f t="shared" si="728"/>
        <v>1</v>
      </c>
      <c r="M4953" s="21"/>
      <c r="N4953" s="30"/>
      <c r="O4953" s="48"/>
      <c r="P4953" s="21" t="s">
        <v>42</v>
      </c>
      <c r="Q4953" s="21"/>
      <c r="R4953" s="21"/>
      <c r="S4953" s="3">
        <v>4</v>
      </c>
      <c r="T4953" s="37"/>
      <c r="U4953" s="21" t="s">
        <v>18</v>
      </c>
      <c r="V4953" s="21" t="str">
        <f>VLOOKUP(P4953,'Customer List'!B:C,2,)</f>
        <v>Faridabad</v>
      </c>
      <c r="W4953" s="38"/>
      <c r="X4953" s="30" t="str">
        <f t="shared" si="731"/>
        <v/>
      </c>
      <c r="Y4953" s="21" t="str">
        <f t="shared" si="738"/>
        <v/>
      </c>
      <c r="Z4953" s="21" t="str">
        <f t="shared" si="739"/>
        <v/>
      </c>
      <c r="AA4953" s="21" t="str">
        <f t="shared" si="740"/>
        <v/>
      </c>
      <c r="AB4953" s="21" t="str">
        <f>VLOOKUP(U4953,'Currency Sheet'!A:C,3,)</f>
        <v>DOLLAR</v>
      </c>
      <c r="AC4953" s="42" t="str">
        <f>VLOOKUP(P4953,'Customer List'!B:D,3,)</f>
        <v>Local</v>
      </c>
    </row>
    <row r="4954" spans="1:29" x14ac:dyDescent="0.25">
      <c r="A4954" s="21">
        <f t="shared" si="735"/>
        <v>4952</v>
      </c>
      <c r="B4954" s="21" t="s">
        <v>6544</v>
      </c>
      <c r="C4954" s="30">
        <v>45993</v>
      </c>
      <c r="D4954" s="30">
        <v>46001</v>
      </c>
      <c r="E4954" s="47">
        <v>56.4</v>
      </c>
      <c r="F4954" s="47">
        <f t="shared" si="736"/>
        <v>4963.2</v>
      </c>
      <c r="G4954" s="48">
        <f t="shared" si="737"/>
        <v>4963.2</v>
      </c>
      <c r="H4954" s="21">
        <v>105825</v>
      </c>
      <c r="I4954" s="21" t="s">
        <v>4754</v>
      </c>
      <c r="J4954" s="21">
        <v>1</v>
      </c>
      <c r="K4954" s="21"/>
      <c r="L4954" s="21">
        <f t="shared" ref="L4954:L5017" si="741">J4954-K4954</f>
        <v>1</v>
      </c>
      <c r="M4954" s="21"/>
      <c r="N4954" s="30"/>
      <c r="O4954" s="48"/>
      <c r="P4954" s="21" t="s">
        <v>42</v>
      </c>
      <c r="Q4954" s="21"/>
      <c r="R4954" s="21"/>
      <c r="S4954" s="3">
        <v>4</v>
      </c>
      <c r="T4954" s="37"/>
      <c r="U4954" s="21" t="s">
        <v>18</v>
      </c>
      <c r="V4954" s="21" t="str">
        <f>VLOOKUP(P4954,'Customer List'!B:C,2,)</f>
        <v>Faridabad</v>
      </c>
      <c r="W4954" s="38"/>
      <c r="X4954" s="30" t="str">
        <f t="shared" si="731"/>
        <v/>
      </c>
      <c r="Y4954" s="21" t="str">
        <f t="shared" si="738"/>
        <v/>
      </c>
      <c r="Z4954" s="21" t="str">
        <f t="shared" si="739"/>
        <v/>
      </c>
      <c r="AA4954" s="21" t="str">
        <f t="shared" si="740"/>
        <v/>
      </c>
      <c r="AB4954" s="21" t="str">
        <f>VLOOKUP(U4954,'Currency Sheet'!A:C,3,)</f>
        <v>DOLLAR</v>
      </c>
      <c r="AC4954" s="42" t="str">
        <f>VLOOKUP(P4954,'Customer List'!B:D,3,)</f>
        <v>Local</v>
      </c>
    </row>
    <row r="4955" spans="1:29" x14ac:dyDescent="0.25">
      <c r="A4955" s="21">
        <f t="shared" si="735"/>
        <v>4953</v>
      </c>
      <c r="B4955" s="21" t="s">
        <v>6544</v>
      </c>
      <c r="C4955" s="30">
        <v>45993</v>
      </c>
      <c r="D4955" s="30">
        <v>46001</v>
      </c>
      <c r="E4955" s="47">
        <v>81.599999999999994</v>
      </c>
      <c r="F4955" s="47">
        <f t="shared" si="736"/>
        <v>7180.7999999999993</v>
      </c>
      <c r="G4955" s="48">
        <f t="shared" si="737"/>
        <v>7180.7999999999993</v>
      </c>
      <c r="H4955" s="21">
        <v>107215</v>
      </c>
      <c r="I4955" s="21" t="s">
        <v>6529</v>
      </c>
      <c r="J4955" s="21">
        <v>1</v>
      </c>
      <c r="K4955" s="21"/>
      <c r="L4955" s="21">
        <f t="shared" si="741"/>
        <v>1</v>
      </c>
      <c r="M4955" s="21"/>
      <c r="N4955" s="30"/>
      <c r="O4955" s="48"/>
      <c r="P4955" s="21" t="s">
        <v>621</v>
      </c>
      <c r="Q4955" s="21"/>
      <c r="R4955" s="21"/>
      <c r="S4955" s="3">
        <v>4</v>
      </c>
      <c r="T4955" s="37"/>
      <c r="U4955" s="21" t="s">
        <v>18</v>
      </c>
      <c r="V4955" s="21" t="str">
        <f>VLOOKUP(P4955,'Customer List'!B:C,2,)</f>
        <v>Hyderabad</v>
      </c>
      <c r="W4955" s="38"/>
      <c r="X4955" s="30" t="str">
        <f t="shared" ref="X4955:X5018" si="742">IF(OR(R4955 = "PRIYANKA MADAM", R4955 = "DEEPAK", R4955 = "PORTER"),N4955,"")</f>
        <v/>
      </c>
      <c r="Y4955" s="21" t="str">
        <f t="shared" si="738"/>
        <v/>
      </c>
      <c r="Z4955" s="21" t="str">
        <f t="shared" si="739"/>
        <v/>
      </c>
      <c r="AA4955" s="21" t="str">
        <f t="shared" si="740"/>
        <v/>
      </c>
      <c r="AB4955" s="21" t="str">
        <f>VLOOKUP(U4955,'Currency Sheet'!A:C,3,)</f>
        <v>DOLLAR</v>
      </c>
      <c r="AC4955" s="42" t="str">
        <f>VLOOKUP(P4955,'Customer List'!B:D,3,)</f>
        <v>OutStation</v>
      </c>
    </row>
    <row r="4956" spans="1:29" x14ac:dyDescent="0.25">
      <c r="A4956" s="21">
        <f t="shared" ref="A4956:A5019" si="743">A4955+1</f>
        <v>4954</v>
      </c>
      <c r="B4956" s="21" t="s">
        <v>6544</v>
      </c>
      <c r="C4956" s="30">
        <v>45993</v>
      </c>
      <c r="D4956" s="30">
        <v>46001</v>
      </c>
      <c r="E4956" s="47">
        <v>135.1</v>
      </c>
      <c r="F4956" s="47">
        <f t="shared" si="736"/>
        <v>11888.8</v>
      </c>
      <c r="G4956" s="48">
        <f t="shared" si="737"/>
        <v>11888.8</v>
      </c>
      <c r="H4956" s="21">
        <v>108127</v>
      </c>
      <c r="I4956" s="21" t="s">
        <v>6033</v>
      </c>
      <c r="J4956" s="21">
        <v>1</v>
      </c>
      <c r="K4956" s="21"/>
      <c r="L4956" s="21">
        <f t="shared" si="741"/>
        <v>1</v>
      </c>
      <c r="M4956" s="21"/>
      <c r="N4956" s="30"/>
      <c r="O4956" s="48"/>
      <c r="P4956" s="21" t="s">
        <v>42</v>
      </c>
      <c r="Q4956" s="21"/>
      <c r="R4956" s="21"/>
      <c r="S4956" s="3">
        <v>4</v>
      </c>
      <c r="T4956" s="37"/>
      <c r="U4956" s="21" t="s">
        <v>18</v>
      </c>
      <c r="V4956" s="21" t="str">
        <f>VLOOKUP(P4956,'Customer List'!B:C,2,)</f>
        <v>Faridabad</v>
      </c>
      <c r="W4956" s="38"/>
      <c r="X4956" s="30" t="str">
        <f t="shared" si="742"/>
        <v/>
      </c>
      <c r="Y4956" s="21" t="str">
        <f t="shared" si="738"/>
        <v/>
      </c>
      <c r="Z4956" s="21" t="str">
        <f t="shared" si="739"/>
        <v/>
      </c>
      <c r="AA4956" s="21" t="str">
        <f t="shared" si="740"/>
        <v/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x14ac:dyDescent="0.25">
      <c r="A4957" s="21">
        <f t="shared" si="743"/>
        <v>4955</v>
      </c>
      <c r="B4957" s="21" t="s">
        <v>6544</v>
      </c>
      <c r="C4957" s="30">
        <v>45993</v>
      </c>
      <c r="D4957" s="30">
        <v>46001</v>
      </c>
      <c r="E4957" s="47">
        <v>169.4</v>
      </c>
      <c r="F4957" s="47">
        <f t="shared" si="736"/>
        <v>14907.2</v>
      </c>
      <c r="G4957" s="48">
        <f t="shared" si="737"/>
        <v>14907.2</v>
      </c>
      <c r="H4957" s="21">
        <v>108445</v>
      </c>
      <c r="I4957" s="21" t="s">
        <v>4756</v>
      </c>
      <c r="J4957" s="21">
        <v>1</v>
      </c>
      <c r="K4957" s="21"/>
      <c r="L4957" s="21">
        <f t="shared" si="741"/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/>
      <c r="X4957" s="30" t="str">
        <f t="shared" si="742"/>
        <v/>
      </c>
      <c r="Y4957" s="21" t="str">
        <f t="shared" si="738"/>
        <v/>
      </c>
      <c r="Z4957" s="21" t="str">
        <f t="shared" si="739"/>
        <v/>
      </c>
      <c r="AA4957" s="21" t="str">
        <f t="shared" si="740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x14ac:dyDescent="0.25">
      <c r="A4958" s="21">
        <f t="shared" si="743"/>
        <v>4956</v>
      </c>
      <c r="B4958" s="21" t="s">
        <v>6544</v>
      </c>
      <c r="C4958" s="30">
        <v>45993</v>
      </c>
      <c r="D4958" s="30">
        <v>46001</v>
      </c>
      <c r="E4958" s="47">
        <v>60</v>
      </c>
      <c r="F4958" s="47">
        <f t="shared" si="736"/>
        <v>5280</v>
      </c>
      <c r="G4958" s="48">
        <f t="shared" si="737"/>
        <v>5280</v>
      </c>
      <c r="H4958" s="21">
        <v>109003</v>
      </c>
      <c r="I4958" s="21" t="s">
        <v>6548</v>
      </c>
      <c r="J4958" s="21">
        <v>1</v>
      </c>
      <c r="K4958" s="21"/>
      <c r="L4958" s="21">
        <f t="shared" si="741"/>
        <v>1</v>
      </c>
      <c r="M4958" s="21"/>
      <c r="N4958" s="30"/>
      <c r="O4958" s="48"/>
      <c r="P4958" s="21" t="s">
        <v>42</v>
      </c>
      <c r="Q4958" s="21"/>
      <c r="R4958" s="21"/>
      <c r="S4958" s="3">
        <v>4</v>
      </c>
      <c r="T4958" s="37"/>
      <c r="U4958" s="21" t="s">
        <v>18</v>
      </c>
      <c r="V4958" s="21" t="str">
        <f>VLOOKUP(P4958,'Customer List'!B:C,2,)</f>
        <v>Faridabad</v>
      </c>
      <c r="W4958" s="38"/>
      <c r="X4958" s="30" t="str">
        <f t="shared" si="742"/>
        <v/>
      </c>
      <c r="Y4958" s="21" t="str">
        <f t="shared" si="738"/>
        <v/>
      </c>
      <c r="Z4958" s="21" t="str">
        <f t="shared" si="739"/>
        <v/>
      </c>
      <c r="AA4958" s="21" t="str">
        <f t="shared" si="740"/>
        <v/>
      </c>
      <c r="AB4958" s="21" t="str">
        <f>VLOOKUP(U4958,'Currency Sheet'!A:C,3,)</f>
        <v>DOLLAR</v>
      </c>
      <c r="AC4958" s="42" t="str">
        <f>VLOOKUP(P4958,'Customer List'!B:D,3,)</f>
        <v>Local</v>
      </c>
    </row>
    <row r="4959" spans="1:29" x14ac:dyDescent="0.25">
      <c r="A4959" s="21">
        <f t="shared" si="743"/>
        <v>4957</v>
      </c>
      <c r="B4959" s="21" t="s">
        <v>6544</v>
      </c>
      <c r="C4959" s="30">
        <v>45993</v>
      </c>
      <c r="D4959" s="30">
        <v>46001</v>
      </c>
      <c r="E4959" s="47">
        <v>69.599999999999994</v>
      </c>
      <c r="F4959" s="47">
        <f t="shared" si="736"/>
        <v>6124.7999999999993</v>
      </c>
      <c r="G4959" s="48">
        <f t="shared" si="737"/>
        <v>6124.7999999999993</v>
      </c>
      <c r="H4959" s="21">
        <v>109814</v>
      </c>
      <c r="I4959" s="21" t="s">
        <v>6549</v>
      </c>
      <c r="J4959" s="21">
        <v>1</v>
      </c>
      <c r="K4959" s="21"/>
      <c r="L4959" s="21">
        <f t="shared" si="741"/>
        <v>1</v>
      </c>
      <c r="M4959" s="21"/>
      <c r="N4959" s="30"/>
      <c r="O4959" s="48"/>
      <c r="P4959" s="21" t="s">
        <v>42</v>
      </c>
      <c r="Q4959" s="21"/>
      <c r="R4959" s="21"/>
      <c r="S4959" s="3">
        <v>4</v>
      </c>
      <c r="T4959" s="37"/>
      <c r="U4959" s="21" t="s">
        <v>18</v>
      </c>
      <c r="V4959" s="21" t="str">
        <f>VLOOKUP(P4959,'Customer List'!B:C,2,)</f>
        <v>Faridabad</v>
      </c>
      <c r="W4959" s="38"/>
      <c r="X4959" s="30" t="str">
        <f t="shared" si="742"/>
        <v/>
      </c>
      <c r="Y4959" s="21" t="str">
        <f t="shared" si="738"/>
        <v/>
      </c>
      <c r="Z4959" s="21" t="str">
        <f t="shared" si="739"/>
        <v/>
      </c>
      <c r="AA4959" s="21" t="str">
        <f t="shared" si="740"/>
        <v/>
      </c>
      <c r="AB4959" s="21" t="str">
        <f>VLOOKUP(U4959,'Currency Sheet'!A:C,3,)</f>
        <v>DOLLAR</v>
      </c>
      <c r="AC4959" s="42" t="str">
        <f>VLOOKUP(P4959,'Customer List'!B:D,3,)</f>
        <v>Local</v>
      </c>
    </row>
    <row r="4960" spans="1:29" x14ac:dyDescent="0.25">
      <c r="A4960" s="21">
        <f t="shared" si="743"/>
        <v>4958</v>
      </c>
      <c r="B4960" s="21" t="s">
        <v>6544</v>
      </c>
      <c r="C4960" s="30">
        <v>45993</v>
      </c>
      <c r="D4960" s="30">
        <v>46001</v>
      </c>
      <c r="E4960" s="47">
        <v>261.8</v>
      </c>
      <c r="F4960" s="47">
        <f t="shared" si="736"/>
        <v>23038.400000000001</v>
      </c>
      <c r="G4960" s="48">
        <f t="shared" si="737"/>
        <v>23038.400000000001</v>
      </c>
      <c r="H4960" s="21">
        <v>115538</v>
      </c>
      <c r="I4960" s="21" t="s">
        <v>5167</v>
      </c>
      <c r="J4960" s="21">
        <v>1</v>
      </c>
      <c r="K4960" s="21"/>
      <c r="L4960" s="21">
        <f t="shared" si="741"/>
        <v>1</v>
      </c>
      <c r="M4960" s="21"/>
      <c r="N4960" s="30"/>
      <c r="O4960" s="48"/>
      <c r="P4960" s="21" t="s">
        <v>621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Hyderabad</v>
      </c>
      <c r="W4960" s="38"/>
      <c r="X4960" s="30" t="str">
        <f t="shared" si="742"/>
        <v/>
      </c>
      <c r="Y4960" s="21" t="str">
        <f t="shared" si="738"/>
        <v/>
      </c>
      <c r="Z4960" s="21" t="str">
        <f t="shared" si="739"/>
        <v/>
      </c>
      <c r="AA4960" s="21" t="str">
        <f t="shared" si="740"/>
        <v/>
      </c>
      <c r="AB4960" s="21" t="str">
        <f>VLOOKUP(U4960,'Currency Sheet'!A:C,3,)</f>
        <v>DOLLAR</v>
      </c>
      <c r="AC4960" s="42" t="str">
        <f>VLOOKUP(P4960,'Customer List'!B:D,3,)</f>
        <v>OutStation</v>
      </c>
    </row>
    <row r="4961" spans="1:29" x14ac:dyDescent="0.25">
      <c r="A4961" s="21">
        <f t="shared" si="743"/>
        <v>4959</v>
      </c>
      <c r="B4961" s="21" t="s">
        <v>6544</v>
      </c>
      <c r="C4961" s="30">
        <v>45993</v>
      </c>
      <c r="D4961" s="30">
        <v>46001</v>
      </c>
      <c r="E4961" s="47">
        <v>159</v>
      </c>
      <c r="F4961" s="47">
        <f t="shared" si="736"/>
        <v>13992</v>
      </c>
      <c r="G4961" s="48">
        <f t="shared" si="737"/>
        <v>13992</v>
      </c>
      <c r="H4961" s="21">
        <v>115918</v>
      </c>
      <c r="I4961" s="21" t="s">
        <v>6550</v>
      </c>
      <c r="J4961" s="21">
        <v>1</v>
      </c>
      <c r="K4961" s="21"/>
      <c r="L4961" s="21">
        <f t="shared" si="741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/>
      <c r="X4961" s="30" t="str">
        <f t="shared" si="742"/>
        <v/>
      </c>
      <c r="Y4961" s="21" t="str">
        <f t="shared" si="738"/>
        <v/>
      </c>
      <c r="Z4961" s="21" t="str">
        <f t="shared" si="739"/>
        <v/>
      </c>
      <c r="AA4961" s="21" t="str">
        <f t="shared" si="740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x14ac:dyDescent="0.25">
      <c r="A4962" s="21">
        <f t="shared" si="743"/>
        <v>4960</v>
      </c>
      <c r="B4962" s="21" t="s">
        <v>6544</v>
      </c>
      <c r="C4962" s="30">
        <v>45993</v>
      </c>
      <c r="D4962" s="30">
        <v>46001</v>
      </c>
      <c r="E4962" s="47">
        <v>74.400000000000006</v>
      </c>
      <c r="F4962" s="47">
        <f t="shared" si="736"/>
        <v>6547.2000000000007</v>
      </c>
      <c r="G4962" s="48">
        <f t="shared" si="737"/>
        <v>6547.2000000000007</v>
      </c>
      <c r="H4962" s="21">
        <v>116425</v>
      </c>
      <c r="I4962" s="21" t="s">
        <v>5823</v>
      </c>
      <c r="J4962" s="21">
        <v>1</v>
      </c>
      <c r="K4962" s="21"/>
      <c r="L4962" s="21">
        <f t="shared" si="741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/>
      <c r="X4962" s="30" t="str">
        <f t="shared" si="742"/>
        <v/>
      </c>
      <c r="Y4962" s="21" t="str">
        <f t="shared" si="738"/>
        <v/>
      </c>
      <c r="Z4962" s="21" t="str">
        <f t="shared" si="739"/>
        <v/>
      </c>
      <c r="AA4962" s="21" t="str">
        <f t="shared" si="740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x14ac:dyDescent="0.25">
      <c r="A4963" s="21">
        <f t="shared" si="743"/>
        <v>4961</v>
      </c>
      <c r="B4963" s="21" t="s">
        <v>6544</v>
      </c>
      <c r="C4963" s="30">
        <v>45993</v>
      </c>
      <c r="D4963" s="30">
        <v>46001</v>
      </c>
      <c r="E4963" s="47">
        <v>19.8</v>
      </c>
      <c r="F4963" s="47">
        <f t="shared" si="736"/>
        <v>1742.4</v>
      </c>
      <c r="G4963" s="48">
        <f t="shared" si="737"/>
        <v>1742.4</v>
      </c>
      <c r="H4963" s="21">
        <v>117309</v>
      </c>
      <c r="I4963" s="21" t="s">
        <v>4759</v>
      </c>
      <c r="J4963" s="21">
        <v>1</v>
      </c>
      <c r="K4963" s="21"/>
      <c r="L4963" s="21">
        <f t="shared" si="741"/>
        <v>1</v>
      </c>
      <c r="M4963" s="21"/>
      <c r="N4963" s="30"/>
      <c r="O4963" s="48"/>
      <c r="P4963" s="21" t="s">
        <v>42</v>
      </c>
      <c r="Q4963" s="21"/>
      <c r="R4963" s="21"/>
      <c r="S4963" s="3">
        <v>4</v>
      </c>
      <c r="T4963" s="37"/>
      <c r="U4963" s="21" t="s">
        <v>18</v>
      </c>
      <c r="V4963" s="21" t="str">
        <f>VLOOKUP(P4963,'Customer List'!B:C,2,)</f>
        <v>Faridabad</v>
      </c>
      <c r="W4963" s="38"/>
      <c r="X4963" s="30" t="str">
        <f t="shared" si="742"/>
        <v/>
      </c>
      <c r="Y4963" s="21" t="str">
        <f t="shared" si="738"/>
        <v/>
      </c>
      <c r="Z4963" s="21" t="str">
        <f t="shared" si="739"/>
        <v/>
      </c>
      <c r="AA4963" s="21" t="str">
        <f t="shared" si="740"/>
        <v/>
      </c>
      <c r="AB4963" s="21" t="str">
        <f>VLOOKUP(U4963,'Currency Sheet'!A:C,3,)</f>
        <v>DOLLAR</v>
      </c>
      <c r="AC4963" s="42" t="str">
        <f>VLOOKUP(P4963,'Customer List'!B:D,3,)</f>
        <v>Local</v>
      </c>
    </row>
    <row r="4964" spans="1:29" x14ac:dyDescent="0.25">
      <c r="A4964" s="21">
        <f t="shared" si="743"/>
        <v>4962</v>
      </c>
      <c r="B4964" s="21" t="s">
        <v>6544</v>
      </c>
      <c r="C4964" s="30">
        <v>45993</v>
      </c>
      <c r="D4964" s="30">
        <v>46001</v>
      </c>
      <c r="E4964" s="47">
        <v>216.3</v>
      </c>
      <c r="F4964" s="47">
        <f t="shared" si="736"/>
        <v>19034.400000000001</v>
      </c>
      <c r="G4964" s="48">
        <f t="shared" si="737"/>
        <v>19034.400000000001</v>
      </c>
      <c r="H4964" s="21">
        <v>117334</v>
      </c>
      <c r="I4964" s="21" t="s">
        <v>4759</v>
      </c>
      <c r="J4964" s="21">
        <v>1</v>
      </c>
      <c r="K4964" s="21"/>
      <c r="L4964" s="21">
        <f t="shared" si="741"/>
        <v>1</v>
      </c>
      <c r="M4964" s="21"/>
      <c r="N4964" s="30"/>
      <c r="O4964" s="48"/>
      <c r="P4964" s="21" t="s">
        <v>42</v>
      </c>
      <c r="Q4964" s="21"/>
      <c r="R4964" s="21"/>
      <c r="S4964" s="3">
        <v>4</v>
      </c>
      <c r="T4964" s="37"/>
      <c r="U4964" s="21" t="s">
        <v>18</v>
      </c>
      <c r="V4964" s="21" t="str">
        <f>VLOOKUP(P4964,'Customer List'!B:C,2,)</f>
        <v>Faridabad</v>
      </c>
      <c r="W4964" s="38"/>
      <c r="X4964" s="30" t="str">
        <f t="shared" si="742"/>
        <v/>
      </c>
      <c r="Y4964" s="21" t="str">
        <f t="shared" si="738"/>
        <v/>
      </c>
      <c r="Z4964" s="21" t="str">
        <f t="shared" si="739"/>
        <v/>
      </c>
      <c r="AA4964" s="21" t="str">
        <f t="shared" si="740"/>
        <v/>
      </c>
      <c r="AB4964" s="21" t="str">
        <f>VLOOKUP(U4964,'Currency Sheet'!A:C,3,)</f>
        <v>DOLLAR</v>
      </c>
      <c r="AC4964" s="42" t="str">
        <f>VLOOKUP(P4964,'Customer List'!B:D,3,)</f>
        <v>Local</v>
      </c>
    </row>
    <row r="4965" spans="1:29" x14ac:dyDescent="0.25">
      <c r="A4965" s="21">
        <f t="shared" si="743"/>
        <v>4963</v>
      </c>
      <c r="B4965" s="21" t="s">
        <v>6544</v>
      </c>
      <c r="C4965" s="30">
        <v>45993</v>
      </c>
      <c r="D4965" s="30">
        <v>46001</v>
      </c>
      <c r="E4965" s="47">
        <v>207.9</v>
      </c>
      <c r="F4965" s="47">
        <f t="shared" si="736"/>
        <v>18295.2</v>
      </c>
      <c r="G4965" s="48">
        <f t="shared" si="737"/>
        <v>18295.2</v>
      </c>
      <c r="H4965" s="21">
        <v>118227</v>
      </c>
      <c r="I4965" s="21" t="s">
        <v>5168</v>
      </c>
      <c r="J4965" s="21">
        <v>1</v>
      </c>
      <c r="K4965" s="21"/>
      <c r="L4965" s="21">
        <f t="shared" si="741"/>
        <v>1</v>
      </c>
      <c r="M4965" s="21"/>
      <c r="N4965" s="30"/>
      <c r="O4965" s="48"/>
      <c r="P4965" s="21" t="s">
        <v>242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Mumbai</v>
      </c>
      <c r="W4965" s="38"/>
      <c r="X4965" s="30" t="str">
        <f t="shared" si="742"/>
        <v/>
      </c>
      <c r="Y4965" s="21" t="str">
        <f t="shared" si="738"/>
        <v/>
      </c>
      <c r="Z4965" s="21" t="str">
        <f t="shared" si="739"/>
        <v/>
      </c>
      <c r="AA4965" s="21" t="str">
        <f t="shared" si="740"/>
        <v/>
      </c>
      <c r="AB4965" s="21" t="str">
        <f>VLOOKUP(U4965,'Currency Sheet'!A:C,3,)</f>
        <v>DOLLAR</v>
      </c>
      <c r="AC4965" s="42" t="str">
        <f>VLOOKUP(P4965,'Customer List'!B:D,3,)</f>
        <v>OutStation</v>
      </c>
    </row>
    <row r="4966" spans="1:29" x14ac:dyDescent="0.25">
      <c r="A4966" s="21">
        <f t="shared" si="743"/>
        <v>4964</v>
      </c>
      <c r="B4966" s="21" t="s">
        <v>6544</v>
      </c>
      <c r="C4966" s="30">
        <v>45993</v>
      </c>
      <c r="D4966" s="30">
        <v>46001</v>
      </c>
      <c r="E4966" s="47">
        <v>196.7</v>
      </c>
      <c r="F4966" s="47">
        <f t="shared" si="736"/>
        <v>17309.599999999999</v>
      </c>
      <c r="G4966" s="48">
        <f t="shared" si="737"/>
        <v>17309.599999999999</v>
      </c>
      <c r="H4966" s="21">
        <v>121129</v>
      </c>
      <c r="I4966" s="21" t="s">
        <v>5062</v>
      </c>
      <c r="J4966" s="21">
        <v>1</v>
      </c>
      <c r="K4966" s="21"/>
      <c r="L4966" s="21">
        <f t="shared" si="741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/>
      <c r="X4966" s="30" t="str">
        <f t="shared" si="742"/>
        <v/>
      </c>
      <c r="Y4966" s="21" t="str">
        <f t="shared" si="738"/>
        <v/>
      </c>
      <c r="Z4966" s="21" t="str">
        <f t="shared" si="739"/>
        <v/>
      </c>
      <c r="AA4966" s="21" t="str">
        <f t="shared" si="740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x14ac:dyDescent="0.25">
      <c r="A4967" s="21">
        <f t="shared" si="743"/>
        <v>4965</v>
      </c>
      <c r="B4967" s="21" t="s">
        <v>6544</v>
      </c>
      <c r="C4967" s="30">
        <v>45993</v>
      </c>
      <c r="D4967" s="30">
        <v>46001</v>
      </c>
      <c r="E4967" s="47">
        <v>106.8</v>
      </c>
      <c r="F4967" s="47">
        <f t="shared" si="736"/>
        <v>9398.4</v>
      </c>
      <c r="G4967" s="48">
        <f t="shared" si="737"/>
        <v>9398.4</v>
      </c>
      <c r="H4967" s="21">
        <v>122207</v>
      </c>
      <c r="I4967" s="21" t="s">
        <v>6551</v>
      </c>
      <c r="J4967" s="21">
        <v>1</v>
      </c>
      <c r="K4967" s="21"/>
      <c r="L4967" s="21">
        <f t="shared" si="741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/>
      <c r="X4967" s="30" t="str">
        <f t="shared" si="742"/>
        <v/>
      </c>
      <c r="Y4967" s="21" t="str">
        <f t="shared" si="738"/>
        <v/>
      </c>
      <c r="Z4967" s="21" t="str">
        <f t="shared" si="739"/>
        <v/>
      </c>
      <c r="AA4967" s="21" t="str">
        <f t="shared" si="740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x14ac:dyDescent="0.25">
      <c r="A4968" s="21">
        <f t="shared" si="743"/>
        <v>4966</v>
      </c>
      <c r="B4968" s="21" t="s">
        <v>6544</v>
      </c>
      <c r="C4968" s="30">
        <v>45993</v>
      </c>
      <c r="D4968" s="30">
        <v>46001</v>
      </c>
      <c r="E4968" s="47">
        <v>25.8</v>
      </c>
      <c r="F4968" s="47">
        <f t="shared" si="736"/>
        <v>2270.4</v>
      </c>
      <c r="G4968" s="48">
        <f t="shared" si="737"/>
        <v>2270.4</v>
      </c>
      <c r="H4968" s="21">
        <v>123109</v>
      </c>
      <c r="I4968" s="21" t="s">
        <v>4761</v>
      </c>
      <c r="J4968" s="21">
        <v>1</v>
      </c>
      <c r="K4968" s="21"/>
      <c r="L4968" s="21">
        <f t="shared" si="741"/>
        <v>1</v>
      </c>
      <c r="M4968" s="21"/>
      <c r="N4968" s="30"/>
      <c r="O4968" s="48"/>
      <c r="P4968" s="21" t="s">
        <v>42</v>
      </c>
      <c r="Q4968" s="21"/>
      <c r="R4968" s="21"/>
      <c r="S4968" s="3">
        <v>4</v>
      </c>
      <c r="T4968" s="37"/>
      <c r="U4968" s="21" t="s">
        <v>18</v>
      </c>
      <c r="V4968" s="21" t="str">
        <f>VLOOKUP(P4968,'Customer List'!B:C,2,)</f>
        <v>Faridabad</v>
      </c>
      <c r="W4968" s="38"/>
      <c r="X4968" s="30" t="str">
        <f t="shared" si="742"/>
        <v/>
      </c>
      <c r="Y4968" s="21" t="str">
        <f t="shared" si="738"/>
        <v/>
      </c>
      <c r="Z4968" s="21" t="str">
        <f t="shared" si="739"/>
        <v/>
      </c>
      <c r="AA4968" s="21" t="str">
        <f t="shared" si="740"/>
        <v/>
      </c>
      <c r="AB4968" s="21" t="str">
        <f>VLOOKUP(U4968,'Currency Sheet'!A:C,3,)</f>
        <v>DOLLAR</v>
      </c>
      <c r="AC4968" s="42" t="str">
        <f>VLOOKUP(P4968,'Customer List'!B:D,3,)</f>
        <v>Local</v>
      </c>
    </row>
    <row r="4969" spans="1:29" x14ac:dyDescent="0.25">
      <c r="A4969" s="21">
        <f t="shared" si="743"/>
        <v>4967</v>
      </c>
      <c r="B4969" s="21" t="s">
        <v>6544</v>
      </c>
      <c r="C4969" s="30">
        <v>45993</v>
      </c>
      <c r="D4969" s="30">
        <v>46001</v>
      </c>
      <c r="E4969" s="47">
        <v>63</v>
      </c>
      <c r="F4969" s="47">
        <f t="shared" si="736"/>
        <v>5544</v>
      </c>
      <c r="G4969" s="48">
        <f t="shared" si="737"/>
        <v>5544</v>
      </c>
      <c r="H4969" s="21">
        <v>123113</v>
      </c>
      <c r="I4969" s="21" t="s">
        <v>4761</v>
      </c>
      <c r="J4969" s="21">
        <v>1</v>
      </c>
      <c r="K4969" s="21"/>
      <c r="L4969" s="21">
        <f t="shared" si="741"/>
        <v>1</v>
      </c>
      <c r="M4969" s="21"/>
      <c r="N4969" s="30"/>
      <c r="O4969" s="48"/>
      <c r="P4969" s="21" t="s">
        <v>42</v>
      </c>
      <c r="Q4969" s="21"/>
      <c r="R4969" s="21"/>
      <c r="S4969" s="3">
        <v>4</v>
      </c>
      <c r="T4969" s="37"/>
      <c r="U4969" s="21" t="s">
        <v>18</v>
      </c>
      <c r="V4969" s="21" t="str">
        <f>VLOOKUP(P4969,'Customer List'!B:C,2,)</f>
        <v>Faridabad</v>
      </c>
      <c r="W4969" s="38"/>
      <c r="X4969" s="30" t="str">
        <f t="shared" si="742"/>
        <v/>
      </c>
      <c r="Y4969" s="21" t="str">
        <f t="shared" si="738"/>
        <v/>
      </c>
      <c r="Z4969" s="21" t="str">
        <f t="shared" si="739"/>
        <v/>
      </c>
      <c r="AA4969" s="21" t="str">
        <f t="shared" si="740"/>
        <v/>
      </c>
      <c r="AB4969" s="21" t="str">
        <f>VLOOKUP(U4969,'Currency Sheet'!A:C,3,)</f>
        <v>DOLLAR</v>
      </c>
      <c r="AC4969" s="42" t="str">
        <f>VLOOKUP(P4969,'Customer List'!B:D,3,)</f>
        <v>Local</v>
      </c>
    </row>
    <row r="4970" spans="1:29" x14ac:dyDescent="0.25">
      <c r="A4970" s="21">
        <f t="shared" si="743"/>
        <v>4968</v>
      </c>
      <c r="B4970" s="21" t="s">
        <v>6544</v>
      </c>
      <c r="C4970" s="30">
        <v>45993</v>
      </c>
      <c r="D4970" s="30">
        <v>46001</v>
      </c>
      <c r="E4970" s="47">
        <v>188.4</v>
      </c>
      <c r="F4970" s="47">
        <f t="shared" si="736"/>
        <v>16579.2</v>
      </c>
      <c r="G4970" s="48">
        <f t="shared" si="737"/>
        <v>16579.2</v>
      </c>
      <c r="H4970" s="21">
        <v>125618</v>
      </c>
      <c r="I4970" s="21" t="s">
        <v>6333</v>
      </c>
      <c r="J4970" s="21">
        <v>1</v>
      </c>
      <c r="K4970" s="21"/>
      <c r="L4970" s="21">
        <f t="shared" si="741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/>
      <c r="X4970" s="30" t="str">
        <f t="shared" si="742"/>
        <v/>
      </c>
      <c r="Y4970" s="21" t="str">
        <f t="shared" si="738"/>
        <v/>
      </c>
      <c r="Z4970" s="21" t="str">
        <f t="shared" si="739"/>
        <v/>
      </c>
      <c r="AA4970" s="21" t="str">
        <f t="shared" si="740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x14ac:dyDescent="0.25">
      <c r="A4971" s="21">
        <f t="shared" si="743"/>
        <v>4969</v>
      </c>
      <c r="B4971" s="21" t="s">
        <v>6544</v>
      </c>
      <c r="C4971" s="30">
        <v>45993</v>
      </c>
      <c r="D4971" s="30">
        <v>46001</v>
      </c>
      <c r="E4971" s="47">
        <v>300.3</v>
      </c>
      <c r="F4971" s="47">
        <f t="shared" si="736"/>
        <v>26426.400000000001</v>
      </c>
      <c r="G4971" s="48">
        <f t="shared" si="737"/>
        <v>26426.400000000001</v>
      </c>
      <c r="H4971" s="21">
        <v>126522</v>
      </c>
      <c r="I4971" s="21" t="s">
        <v>6037</v>
      </c>
      <c r="J4971" s="21">
        <v>1</v>
      </c>
      <c r="K4971" s="21"/>
      <c r="L4971" s="21">
        <f t="shared" si="741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/>
      <c r="X4971" s="30" t="str">
        <f t="shared" si="742"/>
        <v/>
      </c>
      <c r="Y4971" s="21" t="str">
        <f t="shared" si="738"/>
        <v/>
      </c>
      <c r="Z4971" s="21" t="str">
        <f t="shared" si="739"/>
        <v/>
      </c>
      <c r="AA4971" s="21" t="str">
        <f t="shared" si="740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x14ac:dyDescent="0.25">
      <c r="A4972" s="21">
        <f t="shared" si="743"/>
        <v>4970</v>
      </c>
      <c r="B4972" s="21" t="s">
        <v>6544</v>
      </c>
      <c r="C4972" s="30">
        <v>45993</v>
      </c>
      <c r="D4972" s="30">
        <v>46001</v>
      </c>
      <c r="E4972" s="47">
        <v>53.4</v>
      </c>
      <c r="F4972" s="47">
        <f t="shared" si="736"/>
        <v>4699.2</v>
      </c>
      <c r="G4972" s="48">
        <f t="shared" si="737"/>
        <v>4699.2</v>
      </c>
      <c r="H4972" s="21">
        <v>128005</v>
      </c>
      <c r="I4972" s="21" t="s">
        <v>5840</v>
      </c>
      <c r="J4972" s="21">
        <v>1</v>
      </c>
      <c r="K4972" s="21"/>
      <c r="L4972" s="21">
        <f t="shared" si="741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/>
      <c r="X4972" s="30" t="str">
        <f t="shared" si="742"/>
        <v/>
      </c>
      <c r="Y4972" s="21" t="str">
        <f t="shared" si="738"/>
        <v/>
      </c>
      <c r="Z4972" s="21" t="str">
        <f t="shared" si="739"/>
        <v/>
      </c>
      <c r="AA4972" s="21" t="str">
        <f t="shared" si="740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x14ac:dyDescent="0.25">
      <c r="A4973" s="21">
        <f t="shared" si="743"/>
        <v>4971</v>
      </c>
      <c r="B4973" s="21" t="s">
        <v>6544</v>
      </c>
      <c r="C4973" s="30">
        <v>45993</v>
      </c>
      <c r="D4973" s="30">
        <v>46001</v>
      </c>
      <c r="E4973" s="47">
        <v>74.400000000000006</v>
      </c>
      <c r="F4973" s="47">
        <f t="shared" si="736"/>
        <v>6547.2000000000007</v>
      </c>
      <c r="G4973" s="48">
        <f t="shared" si="737"/>
        <v>6547.2000000000007</v>
      </c>
      <c r="H4973" s="21">
        <v>128023</v>
      </c>
      <c r="I4973" s="21" t="s">
        <v>5840</v>
      </c>
      <c r="J4973" s="21">
        <v>1</v>
      </c>
      <c r="K4973" s="21"/>
      <c r="L4973" s="21">
        <f t="shared" si="741"/>
        <v>1</v>
      </c>
      <c r="M4973" s="21"/>
      <c r="N4973" s="30"/>
      <c r="O4973" s="48"/>
      <c r="P4973" s="21" t="s">
        <v>30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Delhi</v>
      </c>
      <c r="W4973" s="38"/>
      <c r="X4973" s="30" t="str">
        <f t="shared" si="742"/>
        <v/>
      </c>
      <c r="Y4973" s="21" t="str">
        <f t="shared" si="738"/>
        <v/>
      </c>
      <c r="Z4973" s="21" t="str">
        <f t="shared" si="739"/>
        <v/>
      </c>
      <c r="AA4973" s="21" t="str">
        <f t="shared" si="740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x14ac:dyDescent="0.25">
      <c r="A4974" s="21">
        <f t="shared" si="743"/>
        <v>4972</v>
      </c>
      <c r="B4974" s="21" t="s">
        <v>6544</v>
      </c>
      <c r="C4974" s="30">
        <v>45993</v>
      </c>
      <c r="D4974" s="30">
        <v>46001</v>
      </c>
      <c r="E4974" s="47">
        <v>216.3</v>
      </c>
      <c r="F4974" s="47">
        <f t="shared" si="736"/>
        <v>19034.400000000001</v>
      </c>
      <c r="G4974" s="48">
        <f t="shared" si="737"/>
        <v>19034.400000000001</v>
      </c>
      <c r="H4974" s="21">
        <v>133921</v>
      </c>
      <c r="I4974" s="21" t="s">
        <v>6552</v>
      </c>
      <c r="J4974" s="21">
        <v>1</v>
      </c>
      <c r="K4974" s="21"/>
      <c r="L4974" s="21">
        <f t="shared" si="741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/>
      <c r="X4974" s="30" t="str">
        <f t="shared" si="742"/>
        <v/>
      </c>
      <c r="Y4974" s="21" t="str">
        <f t="shared" si="738"/>
        <v/>
      </c>
      <c r="Z4974" s="21" t="str">
        <f t="shared" si="739"/>
        <v/>
      </c>
      <c r="AA4974" s="21" t="str">
        <f t="shared" si="740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x14ac:dyDescent="0.25">
      <c r="A4975" s="21">
        <f t="shared" si="743"/>
        <v>4973</v>
      </c>
      <c r="B4975" s="21" t="s">
        <v>6544</v>
      </c>
      <c r="C4975" s="30">
        <v>45993</v>
      </c>
      <c r="D4975" s="30">
        <v>46001</v>
      </c>
      <c r="E4975" s="47">
        <v>71.400000000000006</v>
      </c>
      <c r="F4975" s="47">
        <f t="shared" si="736"/>
        <v>6283.2000000000007</v>
      </c>
      <c r="G4975" s="48">
        <f t="shared" si="737"/>
        <v>6283.2000000000007</v>
      </c>
      <c r="H4975" s="21">
        <v>135205</v>
      </c>
      <c r="I4975" s="21" t="s">
        <v>5173</v>
      </c>
      <c r="J4975" s="21">
        <v>1</v>
      </c>
      <c r="K4975" s="21"/>
      <c r="L4975" s="21">
        <f t="shared" si="741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/>
      <c r="X4975" s="30" t="str">
        <f t="shared" si="742"/>
        <v/>
      </c>
      <c r="Y4975" s="21" t="str">
        <f t="shared" si="738"/>
        <v/>
      </c>
      <c r="Z4975" s="21" t="str">
        <f t="shared" si="739"/>
        <v/>
      </c>
      <c r="AA4975" s="21" t="str">
        <f t="shared" si="740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x14ac:dyDescent="0.25">
      <c r="A4976" s="21">
        <f t="shared" si="743"/>
        <v>4974</v>
      </c>
      <c r="B4976" s="21" t="s">
        <v>6544</v>
      </c>
      <c r="C4976" s="30">
        <v>45993</v>
      </c>
      <c r="D4976" s="30">
        <v>46001</v>
      </c>
      <c r="E4976" s="47">
        <v>66</v>
      </c>
      <c r="F4976" s="47">
        <f t="shared" si="736"/>
        <v>5808</v>
      </c>
      <c r="G4976" s="48">
        <f t="shared" si="737"/>
        <v>5808</v>
      </c>
      <c r="H4976" s="21">
        <v>135259</v>
      </c>
      <c r="I4976" s="21" t="s">
        <v>5173</v>
      </c>
      <c r="J4976" s="21">
        <v>1</v>
      </c>
      <c r="K4976" s="21"/>
      <c r="L4976" s="21">
        <f t="shared" si="741"/>
        <v>1</v>
      </c>
      <c r="M4976" s="21"/>
      <c r="N4976" s="30"/>
      <c r="O4976" s="48"/>
      <c r="P4976" s="21" t="s">
        <v>621</v>
      </c>
      <c r="Q4976" s="21"/>
      <c r="R4976" s="21"/>
      <c r="S4976" s="3">
        <v>4</v>
      </c>
      <c r="T4976" s="37"/>
      <c r="U4976" s="21" t="s">
        <v>18</v>
      </c>
      <c r="V4976" s="21" t="str">
        <f>VLOOKUP(P4976,'Customer List'!B:C,2,)</f>
        <v>Hyderabad</v>
      </c>
      <c r="W4976" s="38"/>
      <c r="X4976" s="30" t="str">
        <f t="shared" si="742"/>
        <v/>
      </c>
      <c r="Y4976" s="21" t="str">
        <f t="shared" si="738"/>
        <v/>
      </c>
      <c r="Z4976" s="21" t="str">
        <f t="shared" si="739"/>
        <v/>
      </c>
      <c r="AA4976" s="21" t="str">
        <f t="shared" si="740"/>
        <v/>
      </c>
      <c r="AB4976" s="21" t="str">
        <f>VLOOKUP(U4976,'Currency Sheet'!A:C,3,)</f>
        <v>DOLLAR</v>
      </c>
      <c r="AC4976" s="42" t="str">
        <f>VLOOKUP(P4976,'Customer List'!B:D,3,)</f>
        <v>OutStation</v>
      </c>
    </row>
    <row r="4977" spans="1:29" x14ac:dyDescent="0.25">
      <c r="A4977" s="21">
        <f t="shared" si="743"/>
        <v>4975</v>
      </c>
      <c r="B4977" s="21" t="s">
        <v>6544</v>
      </c>
      <c r="C4977" s="30">
        <v>45993</v>
      </c>
      <c r="D4977" s="30">
        <v>46001</v>
      </c>
      <c r="E4977" s="47">
        <v>63.6</v>
      </c>
      <c r="F4977" s="47">
        <f t="shared" si="736"/>
        <v>5596.8</v>
      </c>
      <c r="G4977" s="48">
        <f t="shared" si="737"/>
        <v>5596.8</v>
      </c>
      <c r="H4977" s="21">
        <v>135311</v>
      </c>
      <c r="I4977" s="21" t="s">
        <v>6553</v>
      </c>
      <c r="J4977" s="21">
        <v>1</v>
      </c>
      <c r="K4977" s="21"/>
      <c r="L4977" s="21">
        <f t="shared" si="741"/>
        <v>1</v>
      </c>
      <c r="M4977" s="21"/>
      <c r="N4977" s="30"/>
      <c r="O4977" s="48"/>
      <c r="P4977" s="21" t="s">
        <v>42</v>
      </c>
      <c r="Q4977" s="21"/>
      <c r="R4977" s="21"/>
      <c r="S4977" s="3">
        <v>4</v>
      </c>
      <c r="T4977" s="37"/>
      <c r="U4977" s="21" t="s">
        <v>18</v>
      </c>
      <c r="V4977" s="21" t="str">
        <f>VLOOKUP(P4977,'Customer List'!B:C,2,)</f>
        <v>Faridabad</v>
      </c>
      <c r="W4977" s="38"/>
      <c r="X4977" s="30" t="str">
        <f t="shared" si="742"/>
        <v/>
      </c>
      <c r="Y4977" s="21" t="str">
        <f t="shared" si="738"/>
        <v/>
      </c>
      <c r="Z4977" s="21" t="str">
        <f t="shared" si="739"/>
        <v/>
      </c>
      <c r="AA4977" s="21" t="str">
        <f t="shared" si="740"/>
        <v/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x14ac:dyDescent="0.25">
      <c r="A4978" s="21">
        <f t="shared" si="743"/>
        <v>4976</v>
      </c>
      <c r="B4978" s="21" t="s">
        <v>6544</v>
      </c>
      <c r="C4978" s="30">
        <v>45993</v>
      </c>
      <c r="D4978" s="30">
        <v>46001</v>
      </c>
      <c r="E4978" s="47">
        <v>201</v>
      </c>
      <c r="F4978" s="47">
        <f t="shared" si="736"/>
        <v>17688</v>
      </c>
      <c r="G4978" s="48">
        <f t="shared" si="737"/>
        <v>17688</v>
      </c>
      <c r="H4978" s="21">
        <v>138418</v>
      </c>
      <c r="I4978" s="21" t="s">
        <v>5371</v>
      </c>
      <c r="J4978" s="21">
        <v>1</v>
      </c>
      <c r="K4978" s="21"/>
      <c r="L4978" s="21">
        <f t="shared" si="741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/>
      <c r="X4978" s="30" t="str">
        <f t="shared" si="742"/>
        <v/>
      </c>
      <c r="Y4978" s="21" t="str">
        <f t="shared" si="738"/>
        <v/>
      </c>
      <c r="Z4978" s="21" t="str">
        <f t="shared" si="739"/>
        <v/>
      </c>
      <c r="AA4978" s="21" t="str">
        <f t="shared" si="740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x14ac:dyDescent="0.25">
      <c r="A4979" s="21">
        <f t="shared" si="743"/>
        <v>4977</v>
      </c>
      <c r="B4979" s="21" t="s">
        <v>6544</v>
      </c>
      <c r="C4979" s="30">
        <v>45993</v>
      </c>
      <c r="D4979" s="30">
        <v>46001</v>
      </c>
      <c r="E4979" s="47">
        <v>95.4</v>
      </c>
      <c r="F4979" s="47">
        <f t="shared" si="736"/>
        <v>8395.2000000000007</v>
      </c>
      <c r="G4979" s="48">
        <f t="shared" si="737"/>
        <v>8395.2000000000007</v>
      </c>
      <c r="H4979" s="21">
        <v>141211</v>
      </c>
      <c r="I4979" s="21" t="s">
        <v>6554</v>
      </c>
      <c r="J4979" s="21">
        <v>1</v>
      </c>
      <c r="K4979" s="21"/>
      <c r="L4979" s="21">
        <f t="shared" si="741"/>
        <v>1</v>
      </c>
      <c r="M4979" s="21"/>
      <c r="N4979" s="30"/>
      <c r="O4979" s="48"/>
      <c r="P4979" s="21" t="s">
        <v>42</v>
      </c>
      <c r="Q4979" s="21"/>
      <c r="R4979" s="21"/>
      <c r="S4979" s="3">
        <v>4</v>
      </c>
      <c r="T4979" s="37"/>
      <c r="U4979" s="21" t="s">
        <v>18</v>
      </c>
      <c r="V4979" s="21" t="str">
        <f>VLOOKUP(P4979,'Customer List'!B:C,2,)</f>
        <v>Faridabad</v>
      </c>
      <c r="W4979" s="38"/>
      <c r="X4979" s="30" t="str">
        <f t="shared" si="742"/>
        <v/>
      </c>
      <c r="Y4979" s="21" t="str">
        <f t="shared" si="738"/>
        <v/>
      </c>
      <c r="Z4979" s="21" t="str">
        <f t="shared" si="739"/>
        <v/>
      </c>
      <c r="AA4979" s="21" t="str">
        <f t="shared" si="740"/>
        <v/>
      </c>
      <c r="AB4979" s="21" t="str">
        <f>VLOOKUP(U4979,'Currency Sheet'!A:C,3,)</f>
        <v>DOLLAR</v>
      </c>
      <c r="AC4979" s="42" t="str">
        <f>VLOOKUP(P4979,'Customer List'!B:D,3,)</f>
        <v>Local</v>
      </c>
    </row>
    <row r="4980" spans="1:29" x14ac:dyDescent="0.25">
      <c r="A4980" s="21">
        <f t="shared" si="743"/>
        <v>4978</v>
      </c>
      <c r="B4980" s="21" t="s">
        <v>6544</v>
      </c>
      <c r="C4980" s="30">
        <v>45993</v>
      </c>
      <c r="D4980" s="30">
        <v>46001</v>
      </c>
      <c r="E4980" s="47">
        <v>54</v>
      </c>
      <c r="F4980" s="47">
        <f t="shared" si="736"/>
        <v>4752</v>
      </c>
      <c r="G4980" s="48">
        <f t="shared" si="737"/>
        <v>4752</v>
      </c>
      <c r="H4980" s="21">
        <v>144603</v>
      </c>
      <c r="I4980" s="21" t="s">
        <v>6555</v>
      </c>
      <c r="J4980" s="21">
        <v>1</v>
      </c>
      <c r="K4980" s="21"/>
      <c r="L4980" s="21">
        <f t="shared" si="741"/>
        <v>1</v>
      </c>
      <c r="M4980" s="21"/>
      <c r="N4980" s="30"/>
      <c r="O4980" s="48"/>
      <c r="P4980" s="21" t="s">
        <v>621</v>
      </c>
      <c r="Q4980" s="21"/>
      <c r="R4980" s="21"/>
      <c r="S4980" s="3">
        <v>4</v>
      </c>
      <c r="T4980" s="37"/>
      <c r="U4980" s="21" t="s">
        <v>18</v>
      </c>
      <c r="V4980" s="21" t="str">
        <f>VLOOKUP(P4980,'Customer List'!B:C,2,)</f>
        <v>Hyderabad</v>
      </c>
      <c r="W4980" s="38"/>
      <c r="X4980" s="30" t="str">
        <f t="shared" si="742"/>
        <v/>
      </c>
      <c r="Y4980" s="21" t="str">
        <f t="shared" si="738"/>
        <v/>
      </c>
      <c r="Z4980" s="21" t="str">
        <f t="shared" si="739"/>
        <v/>
      </c>
      <c r="AA4980" s="21" t="str">
        <f t="shared" si="740"/>
        <v/>
      </c>
      <c r="AB4980" s="21" t="str">
        <f>VLOOKUP(U4980,'Currency Sheet'!A:C,3,)</f>
        <v>DOLLAR</v>
      </c>
      <c r="AC4980" s="42" t="str">
        <f>VLOOKUP(P4980,'Customer List'!B:D,3,)</f>
        <v>OutStation</v>
      </c>
    </row>
    <row r="4981" spans="1:29" x14ac:dyDescent="0.25">
      <c r="A4981" s="21">
        <f t="shared" si="743"/>
        <v>4979</v>
      </c>
      <c r="B4981" s="21" t="s">
        <v>6544</v>
      </c>
      <c r="C4981" s="30">
        <v>45993</v>
      </c>
      <c r="D4981" s="30">
        <v>46001</v>
      </c>
      <c r="E4981" s="47">
        <v>88.2</v>
      </c>
      <c r="F4981" s="47">
        <f t="shared" si="736"/>
        <v>7761.6</v>
      </c>
      <c r="G4981" s="48">
        <f t="shared" si="737"/>
        <v>7761.6</v>
      </c>
      <c r="H4981" s="21">
        <v>145521</v>
      </c>
      <c r="I4981" s="21" t="s">
        <v>4766</v>
      </c>
      <c r="J4981" s="21">
        <v>1</v>
      </c>
      <c r="K4981" s="21"/>
      <c r="L4981" s="21">
        <f t="shared" si="741"/>
        <v>1</v>
      </c>
      <c r="M4981" s="21"/>
      <c r="N4981" s="30"/>
      <c r="O4981" s="48"/>
      <c r="P4981" s="21" t="s">
        <v>621</v>
      </c>
      <c r="Q4981" s="21"/>
      <c r="R4981" s="21"/>
      <c r="S4981" s="3">
        <v>4</v>
      </c>
      <c r="T4981" s="37"/>
      <c r="U4981" s="21" t="s">
        <v>18</v>
      </c>
      <c r="V4981" s="21" t="str">
        <f>VLOOKUP(P4981,'Customer List'!B:C,2,)</f>
        <v>Hyderabad</v>
      </c>
      <c r="W4981" s="38"/>
      <c r="X4981" s="30" t="str">
        <f t="shared" si="742"/>
        <v/>
      </c>
      <c r="Y4981" s="21" t="str">
        <f t="shared" si="738"/>
        <v/>
      </c>
      <c r="Z4981" s="21" t="str">
        <f t="shared" si="739"/>
        <v/>
      </c>
      <c r="AA4981" s="21" t="str">
        <f t="shared" si="740"/>
        <v/>
      </c>
      <c r="AB4981" s="21" t="str">
        <f>VLOOKUP(U4981,'Currency Sheet'!A:C,3,)</f>
        <v>DOLLAR</v>
      </c>
      <c r="AC4981" s="42" t="str">
        <f>VLOOKUP(P4981,'Customer List'!B:D,3,)</f>
        <v>OutStation</v>
      </c>
    </row>
    <row r="4982" spans="1:29" x14ac:dyDescent="0.25">
      <c r="A4982" s="21">
        <f t="shared" si="743"/>
        <v>4980</v>
      </c>
      <c r="B4982" s="21" t="s">
        <v>6544</v>
      </c>
      <c r="C4982" s="30">
        <v>45993</v>
      </c>
      <c r="D4982" s="30">
        <v>46001</v>
      </c>
      <c r="E4982" s="47">
        <v>214.8</v>
      </c>
      <c r="F4982" s="47">
        <f t="shared" si="736"/>
        <v>18902.400000000001</v>
      </c>
      <c r="G4982" s="48">
        <f t="shared" si="737"/>
        <v>18902.400000000001</v>
      </c>
      <c r="H4982" s="21">
        <v>145522</v>
      </c>
      <c r="I4982" s="21" t="s">
        <v>4766</v>
      </c>
      <c r="J4982" s="21">
        <v>1</v>
      </c>
      <c r="K4982" s="21"/>
      <c r="L4982" s="21">
        <f t="shared" si="741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/>
      <c r="X4982" s="30" t="str">
        <f t="shared" si="742"/>
        <v/>
      </c>
      <c r="Y4982" s="21" t="str">
        <f t="shared" si="738"/>
        <v/>
      </c>
      <c r="Z4982" s="21" t="str">
        <f t="shared" si="739"/>
        <v/>
      </c>
      <c r="AA4982" s="21" t="str">
        <f t="shared" si="740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x14ac:dyDescent="0.25">
      <c r="A4983" s="21">
        <f t="shared" si="743"/>
        <v>4981</v>
      </c>
      <c r="B4983" s="21" t="s">
        <v>6544</v>
      </c>
      <c r="C4983" s="30">
        <v>45993</v>
      </c>
      <c r="D4983" s="30">
        <v>46001</v>
      </c>
      <c r="E4983" s="47">
        <v>95.4</v>
      </c>
      <c r="F4983" s="47">
        <f t="shared" si="736"/>
        <v>8395.2000000000007</v>
      </c>
      <c r="G4983" s="48">
        <f t="shared" si="737"/>
        <v>8395.2000000000007</v>
      </c>
      <c r="H4983" s="21">
        <v>145525</v>
      </c>
      <c r="I4983" s="21" t="s">
        <v>4766</v>
      </c>
      <c r="J4983" s="21">
        <v>1</v>
      </c>
      <c r="K4983" s="21"/>
      <c r="L4983" s="21">
        <f t="shared" si="741"/>
        <v>1</v>
      </c>
      <c r="M4983" s="21"/>
      <c r="N4983" s="30"/>
      <c r="O4983" s="48"/>
      <c r="P4983" s="21" t="s">
        <v>26</v>
      </c>
      <c r="Q4983" s="21"/>
      <c r="R4983" s="21"/>
      <c r="S4983" s="3">
        <v>4</v>
      </c>
      <c r="T4983" s="37"/>
      <c r="U4983" s="21" t="s">
        <v>18</v>
      </c>
      <c r="V4983" s="21" t="str">
        <f>VLOOKUP(P4983,'Customer List'!B:C,2,)</f>
        <v>Chandigarh</v>
      </c>
      <c r="W4983" s="38" t="s">
        <v>6048</v>
      </c>
      <c r="X4983" s="30" t="str">
        <f t="shared" si="742"/>
        <v/>
      </c>
      <c r="Y4983" s="21" t="str">
        <f t="shared" si="738"/>
        <v/>
      </c>
      <c r="Z4983" s="21" t="str">
        <f t="shared" si="739"/>
        <v/>
      </c>
      <c r="AA4983" s="21" t="str">
        <f t="shared" si="740"/>
        <v/>
      </c>
      <c r="AB4983" s="21" t="str">
        <f>VLOOKUP(U4983,'Currency Sheet'!A:C,3,)</f>
        <v>DOLLAR</v>
      </c>
      <c r="AC4983" s="42" t="str">
        <f>VLOOKUP(P4983,'Customer List'!B:D,3,)</f>
        <v>OutStation</v>
      </c>
    </row>
    <row r="4984" spans="1:29" x14ac:dyDescent="0.25">
      <c r="A4984" s="21">
        <f t="shared" si="743"/>
        <v>4982</v>
      </c>
      <c r="B4984" s="21" t="s">
        <v>6544</v>
      </c>
      <c r="C4984" s="30">
        <v>45993</v>
      </c>
      <c r="D4984" s="30">
        <v>46001</v>
      </c>
      <c r="E4984" s="47">
        <v>95.4</v>
      </c>
      <c r="F4984" s="47">
        <f t="shared" si="736"/>
        <v>8395.2000000000007</v>
      </c>
      <c r="G4984" s="48">
        <f t="shared" si="737"/>
        <v>8395.2000000000007</v>
      </c>
      <c r="H4984" s="21">
        <v>145533</v>
      </c>
      <c r="I4984" s="21" t="s">
        <v>4766</v>
      </c>
      <c r="J4984" s="21">
        <v>1</v>
      </c>
      <c r="K4984" s="21"/>
      <c r="L4984" s="21">
        <f t="shared" si="741"/>
        <v>1</v>
      </c>
      <c r="M4984" s="21"/>
      <c r="N4984" s="30"/>
      <c r="O4984" s="48"/>
      <c r="P4984" s="21" t="s">
        <v>42</v>
      </c>
      <c r="Q4984" s="21"/>
      <c r="R4984" s="21"/>
      <c r="S4984" s="3">
        <v>4</v>
      </c>
      <c r="T4984" s="37"/>
      <c r="U4984" s="21" t="s">
        <v>18</v>
      </c>
      <c r="V4984" s="21" t="str">
        <f>VLOOKUP(P4984,'Customer List'!B:C,2,)</f>
        <v>Faridabad</v>
      </c>
      <c r="W4984" s="38"/>
      <c r="X4984" s="30" t="str">
        <f t="shared" si="742"/>
        <v/>
      </c>
      <c r="Y4984" s="21" t="str">
        <f t="shared" si="738"/>
        <v/>
      </c>
      <c r="Z4984" s="21" t="str">
        <f t="shared" si="739"/>
        <v/>
      </c>
      <c r="AA4984" s="21" t="str">
        <f t="shared" si="740"/>
        <v/>
      </c>
      <c r="AB4984" s="21" t="str">
        <f>VLOOKUP(U4984,'Currency Sheet'!A:C,3,)</f>
        <v>DOLLAR</v>
      </c>
      <c r="AC4984" s="42" t="str">
        <f>VLOOKUP(P4984,'Customer List'!B:D,3,)</f>
        <v>Local</v>
      </c>
    </row>
    <row r="4985" spans="1:29" x14ac:dyDescent="0.25">
      <c r="A4985" s="21">
        <f t="shared" si="743"/>
        <v>4983</v>
      </c>
      <c r="B4985" s="21" t="s">
        <v>6544</v>
      </c>
      <c r="C4985" s="30">
        <v>45993</v>
      </c>
      <c r="D4985" s="30">
        <v>46001</v>
      </c>
      <c r="E4985" s="47">
        <v>204.4</v>
      </c>
      <c r="F4985" s="47">
        <f t="shared" si="736"/>
        <v>17987.2</v>
      </c>
      <c r="G4985" s="48">
        <f t="shared" si="737"/>
        <v>17987.2</v>
      </c>
      <c r="H4985" s="21">
        <v>146517</v>
      </c>
      <c r="I4985" s="21" t="s">
        <v>5825</v>
      </c>
      <c r="J4985" s="21">
        <v>1</v>
      </c>
      <c r="K4985" s="21"/>
      <c r="L4985" s="21">
        <f t="shared" si="741"/>
        <v>1</v>
      </c>
      <c r="M4985" s="21"/>
      <c r="N4985" s="30"/>
      <c r="O4985" s="48"/>
      <c r="P4985" s="21" t="s">
        <v>42</v>
      </c>
      <c r="Q4985" s="21"/>
      <c r="R4985" s="21"/>
      <c r="S4985" s="3">
        <v>4</v>
      </c>
      <c r="T4985" s="37"/>
      <c r="U4985" s="21" t="s">
        <v>18</v>
      </c>
      <c r="V4985" s="21" t="str">
        <f>VLOOKUP(P4985,'Customer List'!B:C,2,)</f>
        <v>Faridabad</v>
      </c>
      <c r="W4985" s="38"/>
      <c r="X4985" s="30" t="str">
        <f t="shared" si="742"/>
        <v/>
      </c>
      <c r="Y4985" s="21" t="str">
        <f t="shared" si="738"/>
        <v/>
      </c>
      <c r="Z4985" s="21" t="str">
        <f t="shared" si="739"/>
        <v/>
      </c>
      <c r="AA4985" s="21" t="str">
        <f t="shared" si="740"/>
        <v/>
      </c>
      <c r="AB4985" s="21" t="str">
        <f>VLOOKUP(U4985,'Currency Sheet'!A:C,3,)</f>
        <v>DOLLAR</v>
      </c>
      <c r="AC4985" s="42" t="str">
        <f>VLOOKUP(P4985,'Customer List'!B:D,3,)</f>
        <v>Local</v>
      </c>
    </row>
    <row r="4986" spans="1:29" x14ac:dyDescent="0.25">
      <c r="A4986" s="21">
        <f t="shared" si="743"/>
        <v>4984</v>
      </c>
      <c r="B4986" s="21" t="s">
        <v>6544</v>
      </c>
      <c r="C4986" s="30">
        <v>45993</v>
      </c>
      <c r="D4986" s="30">
        <v>46001</v>
      </c>
      <c r="E4986" s="47">
        <v>213</v>
      </c>
      <c r="F4986" s="47">
        <f t="shared" si="736"/>
        <v>18744</v>
      </c>
      <c r="G4986" s="48">
        <f t="shared" si="737"/>
        <v>18744</v>
      </c>
      <c r="H4986" s="21">
        <v>146606</v>
      </c>
      <c r="I4986" s="21" t="s">
        <v>6556</v>
      </c>
      <c r="J4986" s="21">
        <v>1</v>
      </c>
      <c r="K4986" s="21"/>
      <c r="L4986" s="21">
        <f t="shared" si="741"/>
        <v>1</v>
      </c>
      <c r="M4986" s="21"/>
      <c r="N4986" s="30"/>
      <c r="O4986" s="48"/>
      <c r="P4986" s="21" t="s">
        <v>42</v>
      </c>
      <c r="Q4986" s="21"/>
      <c r="R4986" s="21"/>
      <c r="S4986" s="3">
        <v>4</v>
      </c>
      <c r="T4986" s="37"/>
      <c r="U4986" s="21" t="s">
        <v>18</v>
      </c>
      <c r="V4986" s="21" t="str">
        <f>VLOOKUP(P4986,'Customer List'!B:C,2,)</f>
        <v>Faridabad</v>
      </c>
      <c r="W4986" s="38"/>
      <c r="X4986" s="30" t="str">
        <f t="shared" si="742"/>
        <v/>
      </c>
      <c r="Y4986" s="21" t="str">
        <f t="shared" si="738"/>
        <v/>
      </c>
      <c r="Z4986" s="21" t="str">
        <f t="shared" si="739"/>
        <v/>
      </c>
      <c r="AA4986" s="21" t="str">
        <f t="shared" si="740"/>
        <v/>
      </c>
      <c r="AB4986" s="21" t="str">
        <f>VLOOKUP(U4986,'Currency Sheet'!A:C,3,)</f>
        <v>DOLLAR</v>
      </c>
      <c r="AC4986" s="42" t="str">
        <f>VLOOKUP(P4986,'Customer List'!B:D,3,)</f>
        <v>Local</v>
      </c>
    </row>
    <row r="4987" spans="1:29" x14ac:dyDescent="0.25">
      <c r="A4987" s="21">
        <f t="shared" si="743"/>
        <v>4985</v>
      </c>
      <c r="B4987" s="21" t="s">
        <v>6544</v>
      </c>
      <c r="C4987" s="30">
        <v>45993</v>
      </c>
      <c r="D4987" s="30">
        <v>46001</v>
      </c>
      <c r="E4987" s="47">
        <v>199.2</v>
      </c>
      <c r="F4987" s="47">
        <f t="shared" si="736"/>
        <v>17529.599999999999</v>
      </c>
      <c r="G4987" s="48">
        <f t="shared" si="737"/>
        <v>17529.599999999999</v>
      </c>
      <c r="H4987" s="21">
        <v>150906</v>
      </c>
      <c r="I4987" s="21" t="s">
        <v>6557</v>
      </c>
      <c r="J4987" s="21">
        <v>1</v>
      </c>
      <c r="K4987" s="21"/>
      <c r="L4987" s="21">
        <f t="shared" si="741"/>
        <v>1</v>
      </c>
      <c r="M4987" s="21"/>
      <c r="N4987" s="30"/>
      <c r="O4987" s="48"/>
      <c r="P4987" s="21" t="s">
        <v>42</v>
      </c>
      <c r="Q4987" s="21"/>
      <c r="R4987" s="21"/>
      <c r="S4987" s="3">
        <v>4</v>
      </c>
      <c r="T4987" s="37"/>
      <c r="U4987" s="21" t="s">
        <v>18</v>
      </c>
      <c r="V4987" s="21" t="str">
        <f>VLOOKUP(P4987,'Customer List'!B:C,2,)</f>
        <v>Faridabad</v>
      </c>
      <c r="W4987" s="38"/>
      <c r="X4987" s="30" t="str">
        <f t="shared" si="742"/>
        <v/>
      </c>
      <c r="Y4987" s="21" t="str">
        <f t="shared" si="738"/>
        <v/>
      </c>
      <c r="Z4987" s="21" t="str">
        <f t="shared" si="739"/>
        <v/>
      </c>
      <c r="AA4987" s="21" t="str">
        <f t="shared" si="740"/>
        <v/>
      </c>
      <c r="AB4987" s="21" t="str">
        <f>VLOOKUP(U4987,'Currency Sheet'!A:C,3,)</f>
        <v>DOLLAR</v>
      </c>
      <c r="AC4987" s="42" t="str">
        <f>VLOOKUP(P4987,'Customer List'!B:D,3,)</f>
        <v>Local</v>
      </c>
    </row>
    <row r="4988" spans="1:29" x14ac:dyDescent="0.25">
      <c r="A4988" s="21">
        <f t="shared" si="743"/>
        <v>4986</v>
      </c>
      <c r="B4988" s="21" t="s">
        <v>6544</v>
      </c>
      <c r="C4988" s="30">
        <v>45993</v>
      </c>
      <c r="D4988" s="30">
        <v>46001</v>
      </c>
      <c r="E4988" s="47">
        <v>202.8</v>
      </c>
      <c r="F4988" s="47">
        <f t="shared" si="736"/>
        <v>17846.400000000001</v>
      </c>
      <c r="G4988" s="48">
        <f t="shared" si="737"/>
        <v>17846.400000000001</v>
      </c>
      <c r="H4988" s="21">
        <v>153406</v>
      </c>
      <c r="I4988" s="21" t="s">
        <v>6558</v>
      </c>
      <c r="J4988" s="21">
        <v>1</v>
      </c>
      <c r="K4988" s="21"/>
      <c r="L4988" s="21">
        <f t="shared" si="741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/>
      <c r="X4988" s="30" t="str">
        <f t="shared" si="742"/>
        <v/>
      </c>
      <c r="Y4988" s="21" t="str">
        <f t="shared" si="738"/>
        <v/>
      </c>
      <c r="Z4988" s="21" t="str">
        <f t="shared" si="739"/>
        <v/>
      </c>
      <c r="AA4988" s="21" t="str">
        <f t="shared" si="740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x14ac:dyDescent="0.25">
      <c r="A4989" s="21">
        <f t="shared" si="743"/>
        <v>4987</v>
      </c>
      <c r="B4989" s="21" t="s">
        <v>6544</v>
      </c>
      <c r="C4989" s="30">
        <v>45993</v>
      </c>
      <c r="D4989" s="30">
        <v>46001</v>
      </c>
      <c r="E4989" s="47">
        <v>257.39999999999998</v>
      </c>
      <c r="F4989" s="47">
        <f t="shared" ref="F4989:F5052" si="744">IF(AB4989="DOLLAR",E4989*88,E4989)</f>
        <v>22651.199999999997</v>
      </c>
      <c r="G4989" s="48">
        <f t="shared" ref="G4989:G5052" si="745">F4989*J4989</f>
        <v>22651.199999999997</v>
      </c>
      <c r="H4989" s="21">
        <v>154316</v>
      </c>
      <c r="I4989" s="21" t="s">
        <v>5842</v>
      </c>
      <c r="J4989" s="21">
        <v>1</v>
      </c>
      <c r="K4989" s="21"/>
      <c r="L4989" s="21">
        <f t="shared" si="741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/>
      <c r="X4989" s="30" t="str">
        <f t="shared" si="742"/>
        <v/>
      </c>
      <c r="Y4989" s="21" t="str">
        <f t="shared" ref="Y4989:Y5052" si="746">IF(X4989="", "", X4989-N4989)</f>
        <v/>
      </c>
      <c r="Z4989" s="21" t="str">
        <f t="shared" ref="Z4989:Z5052" si="747">IF(N4989="", "", TEXT(N4989, "dddd"))</f>
        <v/>
      </c>
      <c r="AA4989" s="21" t="str">
        <f t="shared" ref="AA4989:AA5052" si="748">IF(X4989="", "", TEXT(X4989, "dddd"))</f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x14ac:dyDescent="0.25">
      <c r="A4990" s="21">
        <f t="shared" si="743"/>
        <v>4988</v>
      </c>
      <c r="B4990" s="21" t="s">
        <v>6544</v>
      </c>
      <c r="C4990" s="30">
        <v>45993</v>
      </c>
      <c r="D4990" s="30">
        <v>46001</v>
      </c>
      <c r="E4990" s="47">
        <v>88.2</v>
      </c>
      <c r="F4990" s="47">
        <f t="shared" si="744"/>
        <v>7761.6</v>
      </c>
      <c r="G4990" s="48">
        <f t="shared" si="745"/>
        <v>7761.6</v>
      </c>
      <c r="H4990" s="21">
        <v>155519</v>
      </c>
      <c r="I4990" s="21" t="s">
        <v>5176</v>
      </c>
      <c r="J4990" s="21">
        <v>1</v>
      </c>
      <c r="K4990" s="21"/>
      <c r="L4990" s="21">
        <f t="shared" si="741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/>
      <c r="X4990" s="30" t="str">
        <f t="shared" si="742"/>
        <v/>
      </c>
      <c r="Y4990" s="21" t="str">
        <f t="shared" si="746"/>
        <v/>
      </c>
      <c r="Z4990" s="21" t="str">
        <f t="shared" si="747"/>
        <v/>
      </c>
      <c r="AA4990" s="21" t="str">
        <f t="shared" si="748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x14ac:dyDescent="0.25">
      <c r="A4991" s="21">
        <f t="shared" si="743"/>
        <v>4989</v>
      </c>
      <c r="B4991" s="21" t="s">
        <v>6544</v>
      </c>
      <c r="C4991" s="30">
        <v>45993</v>
      </c>
      <c r="D4991" s="30">
        <v>46001</v>
      </c>
      <c r="E4991" s="47">
        <v>95.4</v>
      </c>
      <c r="F4991" s="47">
        <f t="shared" si="744"/>
        <v>8395.2000000000007</v>
      </c>
      <c r="G4991" s="48">
        <f t="shared" si="745"/>
        <v>8395.2000000000007</v>
      </c>
      <c r="H4991" s="21">
        <v>155527</v>
      </c>
      <c r="I4991" s="21" t="s">
        <v>5176</v>
      </c>
      <c r="J4991" s="21">
        <v>1</v>
      </c>
      <c r="K4991" s="21"/>
      <c r="L4991" s="21">
        <f t="shared" si="741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/>
      <c r="X4991" s="30" t="str">
        <f t="shared" si="742"/>
        <v/>
      </c>
      <c r="Y4991" s="21" t="str">
        <f t="shared" si="746"/>
        <v/>
      </c>
      <c r="Z4991" s="21" t="str">
        <f t="shared" si="747"/>
        <v/>
      </c>
      <c r="AA4991" s="21" t="str">
        <f t="shared" si="748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x14ac:dyDescent="0.25">
      <c r="A4992" s="21">
        <f t="shared" si="743"/>
        <v>4990</v>
      </c>
      <c r="B4992" s="21" t="s">
        <v>6544</v>
      </c>
      <c r="C4992" s="30">
        <v>45993</v>
      </c>
      <c r="D4992" s="30">
        <v>46001</v>
      </c>
      <c r="E4992" s="47">
        <v>32.4</v>
      </c>
      <c r="F4992" s="47">
        <f t="shared" si="744"/>
        <v>2851.2</v>
      </c>
      <c r="G4992" s="48">
        <f t="shared" si="745"/>
        <v>2851.2</v>
      </c>
      <c r="H4992" s="21">
        <v>157305</v>
      </c>
      <c r="I4992" s="21" t="s">
        <v>6559</v>
      </c>
      <c r="J4992" s="21">
        <v>1</v>
      </c>
      <c r="K4992" s="21"/>
      <c r="L4992" s="21">
        <f t="shared" si="741"/>
        <v>1</v>
      </c>
      <c r="M4992" s="21"/>
      <c r="N4992" s="30"/>
      <c r="O4992" s="48"/>
      <c r="P4992" s="21" t="s">
        <v>30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Delhi</v>
      </c>
      <c r="W4992" s="38"/>
      <c r="X4992" s="30" t="str">
        <f t="shared" si="742"/>
        <v/>
      </c>
      <c r="Y4992" s="21" t="str">
        <f t="shared" si="746"/>
        <v/>
      </c>
      <c r="Z4992" s="21" t="str">
        <f t="shared" si="747"/>
        <v/>
      </c>
      <c r="AA4992" s="21" t="str">
        <f t="shared" si="748"/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x14ac:dyDescent="0.25">
      <c r="A4993" s="21">
        <f t="shared" si="743"/>
        <v>4991</v>
      </c>
      <c r="B4993" s="21" t="s">
        <v>6544</v>
      </c>
      <c r="C4993" s="30">
        <v>45993</v>
      </c>
      <c r="D4993" s="30">
        <v>46001</v>
      </c>
      <c r="E4993" s="47">
        <v>69</v>
      </c>
      <c r="F4993" s="47">
        <f t="shared" si="744"/>
        <v>6072</v>
      </c>
      <c r="G4993" s="48">
        <f t="shared" si="745"/>
        <v>6072</v>
      </c>
      <c r="H4993" s="21">
        <v>158105</v>
      </c>
      <c r="I4993" s="21" t="s">
        <v>6560</v>
      </c>
      <c r="J4993" s="21">
        <v>1</v>
      </c>
      <c r="K4993" s="21"/>
      <c r="L4993" s="21">
        <f t="shared" si="741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/>
      <c r="X4993" s="30" t="str">
        <f t="shared" si="742"/>
        <v/>
      </c>
      <c r="Y4993" s="21" t="str">
        <f t="shared" si="746"/>
        <v/>
      </c>
      <c r="Z4993" s="21" t="str">
        <f t="shared" si="747"/>
        <v/>
      </c>
      <c r="AA4993" s="21" t="str">
        <f t="shared" si="748"/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x14ac:dyDescent="0.25">
      <c r="A4994" s="21">
        <f t="shared" si="743"/>
        <v>4992</v>
      </c>
      <c r="B4994" s="21" t="s">
        <v>6544</v>
      </c>
      <c r="C4994" s="30">
        <v>45993</v>
      </c>
      <c r="D4994" s="30">
        <v>46001</v>
      </c>
      <c r="E4994" s="47">
        <v>218.4</v>
      </c>
      <c r="F4994" s="47">
        <f t="shared" si="744"/>
        <v>19219.2</v>
      </c>
      <c r="G4994" s="48">
        <f t="shared" si="745"/>
        <v>19219.2</v>
      </c>
      <c r="H4994" s="21">
        <v>159408</v>
      </c>
      <c r="I4994" s="21" t="s">
        <v>6561</v>
      </c>
      <c r="J4994" s="21">
        <v>1</v>
      </c>
      <c r="K4994" s="21"/>
      <c r="L4994" s="21">
        <f t="shared" si="741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/>
      <c r="X4994" s="30" t="str">
        <f t="shared" si="742"/>
        <v/>
      </c>
      <c r="Y4994" s="21" t="str">
        <f t="shared" si="746"/>
        <v/>
      </c>
      <c r="Z4994" s="21" t="str">
        <f t="shared" si="747"/>
        <v/>
      </c>
      <c r="AA4994" s="21" t="str">
        <f t="shared" si="748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x14ac:dyDescent="0.25">
      <c r="A4995" s="21">
        <f t="shared" si="743"/>
        <v>4993</v>
      </c>
      <c r="B4995" s="21" t="s">
        <v>6544</v>
      </c>
      <c r="C4995" s="30">
        <v>45993</v>
      </c>
      <c r="D4995" s="30">
        <v>46001</v>
      </c>
      <c r="E4995" s="47">
        <v>288</v>
      </c>
      <c r="F4995" s="47">
        <f t="shared" si="744"/>
        <v>25344</v>
      </c>
      <c r="G4995" s="48">
        <f t="shared" si="745"/>
        <v>25344</v>
      </c>
      <c r="H4995" s="21">
        <v>285205</v>
      </c>
      <c r="I4995" s="21" t="s">
        <v>6562</v>
      </c>
      <c r="J4995" s="21">
        <v>1</v>
      </c>
      <c r="K4995" s="21"/>
      <c r="L4995" s="21">
        <f t="shared" si="741"/>
        <v>1</v>
      </c>
      <c r="M4995" s="21"/>
      <c r="N4995" s="30"/>
      <c r="O4995" s="48"/>
      <c r="P4995" s="21" t="s">
        <v>621</v>
      </c>
      <c r="Q4995" s="21"/>
      <c r="R4995" s="21"/>
      <c r="S4995" s="3">
        <v>4</v>
      </c>
      <c r="T4995" s="37"/>
      <c r="U4995" s="21" t="s">
        <v>18</v>
      </c>
      <c r="V4995" s="21" t="str">
        <f>VLOOKUP(P4995,'Customer List'!B:C,2,)</f>
        <v>Hyderabad</v>
      </c>
      <c r="W4995" s="38"/>
      <c r="X4995" s="30" t="str">
        <f t="shared" si="742"/>
        <v/>
      </c>
      <c r="Y4995" s="21" t="str">
        <f t="shared" si="746"/>
        <v/>
      </c>
      <c r="Z4995" s="21" t="str">
        <f t="shared" si="747"/>
        <v/>
      </c>
      <c r="AA4995" s="21" t="str">
        <f t="shared" si="748"/>
        <v/>
      </c>
      <c r="AB4995" s="21" t="str">
        <f>VLOOKUP(U4995,'Currency Sheet'!A:C,3,)</f>
        <v>DOLLAR</v>
      </c>
      <c r="AC4995" s="42" t="str">
        <f>VLOOKUP(P4995,'Customer List'!B:D,3,)</f>
        <v>OutStation</v>
      </c>
    </row>
    <row r="4996" spans="1:29" x14ac:dyDescent="0.25">
      <c r="A4996" s="21">
        <f t="shared" si="743"/>
        <v>4994</v>
      </c>
      <c r="B4996" s="21" t="s">
        <v>6544</v>
      </c>
      <c r="C4996" s="30">
        <v>45993</v>
      </c>
      <c r="D4996" s="30">
        <v>46001</v>
      </c>
      <c r="E4996" s="47">
        <v>30</v>
      </c>
      <c r="F4996" s="47">
        <f t="shared" si="744"/>
        <v>2640</v>
      </c>
      <c r="G4996" s="48">
        <f t="shared" si="745"/>
        <v>7920</v>
      </c>
      <c r="H4996" s="21">
        <v>300406</v>
      </c>
      <c r="I4996" s="21" t="s">
        <v>4768</v>
      </c>
      <c r="J4996" s="21">
        <v>3</v>
      </c>
      <c r="K4996" s="21"/>
      <c r="L4996" s="21">
        <f t="shared" si="741"/>
        <v>3</v>
      </c>
      <c r="M4996" s="21"/>
      <c r="N4996" s="30"/>
      <c r="O4996" s="48"/>
      <c r="P4996" s="21" t="s">
        <v>891</v>
      </c>
      <c r="Q4996" s="21"/>
      <c r="R4996" s="21"/>
      <c r="S4996" s="3">
        <v>4</v>
      </c>
      <c r="T4996" s="37"/>
      <c r="U4996" s="21" t="s">
        <v>18</v>
      </c>
      <c r="V4996" s="21" t="str">
        <f>VLOOKUP(P4996,'Customer List'!B:C,2,)</f>
        <v>Banglore</v>
      </c>
      <c r="W4996" s="38"/>
      <c r="X4996" s="30" t="str">
        <f t="shared" si="742"/>
        <v/>
      </c>
      <c r="Y4996" s="21" t="str">
        <f t="shared" si="746"/>
        <v/>
      </c>
      <c r="Z4996" s="21" t="str">
        <f t="shared" si="747"/>
        <v/>
      </c>
      <c r="AA4996" s="21" t="str">
        <f t="shared" si="748"/>
        <v/>
      </c>
      <c r="AB4996" s="21" t="str">
        <f>VLOOKUP(U4996,'Currency Sheet'!A:C,3,)</f>
        <v>DOLLAR</v>
      </c>
      <c r="AC4996" s="42" t="str">
        <f>VLOOKUP(P4996,'Customer List'!B:D,3,)</f>
        <v>OutStation</v>
      </c>
    </row>
    <row r="4997" spans="1:29" x14ac:dyDescent="0.25">
      <c r="A4997" s="21">
        <f t="shared" si="743"/>
        <v>4995</v>
      </c>
      <c r="B4997" s="21" t="s">
        <v>6544</v>
      </c>
      <c r="C4997" s="30">
        <v>45993</v>
      </c>
      <c r="D4997" s="30">
        <v>46001</v>
      </c>
      <c r="E4997" s="47">
        <v>59.4</v>
      </c>
      <c r="F4997" s="47">
        <f t="shared" si="744"/>
        <v>5227.2</v>
      </c>
      <c r="G4997" s="48">
        <f t="shared" si="745"/>
        <v>5227.2</v>
      </c>
      <c r="H4997" s="21">
        <v>300408</v>
      </c>
      <c r="I4997" s="21" t="s">
        <v>4768</v>
      </c>
      <c r="J4997" s="21">
        <v>1</v>
      </c>
      <c r="K4997" s="21"/>
      <c r="L4997" s="21">
        <f t="shared" si="741"/>
        <v>1</v>
      </c>
      <c r="M4997" s="21"/>
      <c r="N4997" s="30"/>
      <c r="O4997" s="48"/>
      <c r="P4997" s="21" t="s">
        <v>6595</v>
      </c>
      <c r="Q4997" s="21"/>
      <c r="R4997" s="21"/>
      <c r="S4997" s="3">
        <v>4</v>
      </c>
      <c r="T4997" s="37"/>
      <c r="U4997" s="21" t="s">
        <v>18</v>
      </c>
      <c r="V4997" s="21" t="str">
        <f>VLOOKUP(P4997,'Customer List'!B:C,2,)</f>
        <v>DELHI</v>
      </c>
      <c r="W4997" s="38"/>
      <c r="X4997" s="30" t="str">
        <f t="shared" si="742"/>
        <v/>
      </c>
      <c r="Y4997" s="21" t="str">
        <f t="shared" si="746"/>
        <v/>
      </c>
      <c r="Z4997" s="21" t="str">
        <f t="shared" si="747"/>
        <v/>
      </c>
      <c r="AA4997" s="21" t="str">
        <f t="shared" si="748"/>
        <v/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x14ac:dyDescent="0.25">
      <c r="A4998" s="21">
        <f t="shared" si="743"/>
        <v>4996</v>
      </c>
      <c r="B4998" s="21" t="s">
        <v>6544</v>
      </c>
      <c r="C4998" s="30">
        <v>45993</v>
      </c>
      <c r="D4998" s="30">
        <v>46001</v>
      </c>
      <c r="E4998" s="47">
        <v>296.8</v>
      </c>
      <c r="F4998" s="47">
        <f t="shared" si="744"/>
        <v>26118.400000000001</v>
      </c>
      <c r="G4998" s="48">
        <f t="shared" si="745"/>
        <v>26118.400000000001</v>
      </c>
      <c r="H4998" s="21">
        <v>302244</v>
      </c>
      <c r="I4998" s="21" t="s">
        <v>4770</v>
      </c>
      <c r="J4998" s="21">
        <v>1</v>
      </c>
      <c r="K4998" s="21"/>
      <c r="L4998" s="21">
        <f t="shared" si="741"/>
        <v>1</v>
      </c>
      <c r="M4998" s="21"/>
      <c r="N4998" s="30"/>
      <c r="O4998" s="48"/>
      <c r="P4998" s="21" t="s">
        <v>6595</v>
      </c>
      <c r="Q4998" s="21"/>
      <c r="R4998" s="21"/>
      <c r="S4998" s="3">
        <v>4</v>
      </c>
      <c r="T4998" s="37"/>
      <c r="U4998" s="21" t="s">
        <v>18</v>
      </c>
      <c r="V4998" s="21" t="str">
        <f>VLOOKUP(P4998,'Customer List'!B:C,2,)</f>
        <v>DELHI</v>
      </c>
      <c r="W4998" s="38"/>
      <c r="X4998" s="30" t="str">
        <f t="shared" si="742"/>
        <v/>
      </c>
      <c r="Y4998" s="21" t="str">
        <f t="shared" si="746"/>
        <v/>
      </c>
      <c r="Z4998" s="21" t="str">
        <f t="shared" si="747"/>
        <v/>
      </c>
      <c r="AA4998" s="21" t="str">
        <f t="shared" si="748"/>
        <v/>
      </c>
      <c r="AB4998" s="21" t="str">
        <f>VLOOKUP(U4998,'Currency Sheet'!A:C,3,)</f>
        <v>DOLLAR</v>
      </c>
      <c r="AC4998" s="42" t="str">
        <f>VLOOKUP(P4998,'Customer List'!B:D,3,)</f>
        <v>Local</v>
      </c>
    </row>
    <row r="4999" spans="1:29" x14ac:dyDescent="0.25">
      <c r="A4999" s="21">
        <f t="shared" si="743"/>
        <v>4997</v>
      </c>
      <c r="B4999" s="21" t="s">
        <v>6544</v>
      </c>
      <c r="C4999" s="30">
        <v>45993</v>
      </c>
      <c r="D4999" s="30">
        <v>46001</v>
      </c>
      <c r="E4999" s="47">
        <v>304.5</v>
      </c>
      <c r="F4999" s="47">
        <f t="shared" si="744"/>
        <v>26796</v>
      </c>
      <c r="G4999" s="48">
        <f t="shared" si="745"/>
        <v>26796</v>
      </c>
      <c r="H4999" s="21">
        <v>302830</v>
      </c>
      <c r="I4999" s="21" t="s">
        <v>4771</v>
      </c>
      <c r="J4999" s="21">
        <v>1</v>
      </c>
      <c r="K4999" s="21"/>
      <c r="L4999" s="21">
        <f t="shared" si="741"/>
        <v>1</v>
      </c>
      <c r="M4999" s="21"/>
      <c r="N4999" s="30"/>
      <c r="O4999" s="48"/>
      <c r="P4999" s="21" t="s">
        <v>625</v>
      </c>
      <c r="Q4999" s="21"/>
      <c r="R4999" s="21"/>
      <c r="S4999" s="3">
        <v>4</v>
      </c>
      <c r="T4999" s="37"/>
      <c r="U4999" s="21" t="s">
        <v>18</v>
      </c>
      <c r="V4999" s="21" t="str">
        <f>VLOOKUP(P4999,'Customer List'!B:C,2,)</f>
        <v>Delhi</v>
      </c>
      <c r="W4999" s="38"/>
      <c r="X4999" s="30" t="str">
        <f t="shared" si="742"/>
        <v/>
      </c>
      <c r="Y4999" s="21" t="str">
        <f t="shared" si="746"/>
        <v/>
      </c>
      <c r="Z4999" s="21" t="str">
        <f t="shared" si="747"/>
        <v/>
      </c>
      <c r="AA4999" s="21" t="str">
        <f t="shared" si="748"/>
        <v/>
      </c>
      <c r="AB4999" s="21" t="str">
        <f>VLOOKUP(U4999,'Currency Sheet'!A:C,3,)</f>
        <v>DOLLAR</v>
      </c>
      <c r="AC4999" s="42" t="str">
        <f>VLOOKUP(P4999,'Customer List'!B:D,3,)</f>
        <v>Local</v>
      </c>
    </row>
    <row r="5000" spans="1:29" x14ac:dyDescent="0.25">
      <c r="A5000" s="21">
        <f t="shared" si="743"/>
        <v>4998</v>
      </c>
      <c r="B5000" s="21" t="s">
        <v>6544</v>
      </c>
      <c r="C5000" s="30">
        <v>45993</v>
      </c>
      <c r="D5000" s="30">
        <v>46001</v>
      </c>
      <c r="E5000" s="47">
        <v>292.60000000000002</v>
      </c>
      <c r="F5000" s="47">
        <f t="shared" si="744"/>
        <v>25748.800000000003</v>
      </c>
      <c r="G5000" s="48">
        <f t="shared" si="745"/>
        <v>25748.800000000003</v>
      </c>
      <c r="H5000" s="21">
        <v>303736</v>
      </c>
      <c r="I5000" s="21" t="s">
        <v>6533</v>
      </c>
      <c r="J5000" s="21">
        <v>1</v>
      </c>
      <c r="K5000" s="21"/>
      <c r="L5000" s="21">
        <f t="shared" si="741"/>
        <v>1</v>
      </c>
      <c r="M5000" s="21"/>
      <c r="N5000" s="30"/>
      <c r="O5000" s="48"/>
      <c r="P5000" s="21" t="s">
        <v>625</v>
      </c>
      <c r="Q5000" s="21"/>
      <c r="R5000" s="21"/>
      <c r="S5000" s="3">
        <v>4</v>
      </c>
      <c r="T5000" s="37"/>
      <c r="U5000" s="21" t="s">
        <v>18</v>
      </c>
      <c r="V5000" s="21" t="str">
        <f>VLOOKUP(P5000,'Customer List'!B:C,2,)</f>
        <v>Delhi</v>
      </c>
      <c r="W5000" s="38"/>
      <c r="X5000" s="30" t="str">
        <f t="shared" si="742"/>
        <v/>
      </c>
      <c r="Y5000" s="21" t="str">
        <f t="shared" si="746"/>
        <v/>
      </c>
      <c r="Z5000" s="21" t="str">
        <f t="shared" si="747"/>
        <v/>
      </c>
      <c r="AA5000" s="21" t="str">
        <f t="shared" si="748"/>
        <v/>
      </c>
      <c r="AB5000" s="21" t="str">
        <f>VLOOKUP(U5000,'Currency Sheet'!A:C,3,)</f>
        <v>DOLLAR</v>
      </c>
      <c r="AC5000" s="42" t="str">
        <f>VLOOKUP(P5000,'Customer List'!B:D,3,)</f>
        <v>Local</v>
      </c>
    </row>
    <row r="5001" spans="1:29" x14ac:dyDescent="0.25">
      <c r="A5001" s="21">
        <f t="shared" si="743"/>
        <v>4999</v>
      </c>
      <c r="B5001" s="21" t="s">
        <v>6544</v>
      </c>
      <c r="C5001" s="30">
        <v>45993</v>
      </c>
      <c r="D5001" s="30">
        <v>46001</v>
      </c>
      <c r="E5001" s="47">
        <v>292.60000000000002</v>
      </c>
      <c r="F5001" s="47">
        <f t="shared" si="744"/>
        <v>25748.800000000003</v>
      </c>
      <c r="G5001" s="48">
        <f t="shared" si="745"/>
        <v>25748.800000000003</v>
      </c>
      <c r="H5001" s="21">
        <v>303930</v>
      </c>
      <c r="I5001" s="21" t="s">
        <v>6563</v>
      </c>
      <c r="J5001" s="21">
        <v>1</v>
      </c>
      <c r="K5001" s="21"/>
      <c r="L5001" s="21">
        <f t="shared" si="741"/>
        <v>1</v>
      </c>
      <c r="M5001" s="21"/>
      <c r="N5001" s="30"/>
      <c r="O5001" s="48"/>
      <c r="P5001" s="21" t="s">
        <v>625</v>
      </c>
      <c r="Q5001" s="21"/>
      <c r="R5001" s="21"/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/>
      <c r="X5001" s="30" t="str">
        <f t="shared" si="742"/>
        <v/>
      </c>
      <c r="Y5001" s="21" t="str">
        <f t="shared" si="746"/>
        <v/>
      </c>
      <c r="Z5001" s="21" t="str">
        <f t="shared" si="747"/>
        <v/>
      </c>
      <c r="AA5001" s="21" t="str">
        <f t="shared" si="748"/>
        <v/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x14ac:dyDescent="0.25">
      <c r="A5002" s="21">
        <f t="shared" si="743"/>
        <v>5000</v>
      </c>
      <c r="B5002" s="21" t="s">
        <v>6544</v>
      </c>
      <c r="C5002" s="30">
        <v>45993</v>
      </c>
      <c r="D5002" s="30">
        <v>46001</v>
      </c>
      <c r="E5002" s="47">
        <v>159</v>
      </c>
      <c r="F5002" s="47">
        <f t="shared" si="744"/>
        <v>13992</v>
      </c>
      <c r="G5002" s="48">
        <f t="shared" si="745"/>
        <v>13992</v>
      </c>
      <c r="H5002" s="21">
        <v>304024</v>
      </c>
      <c r="I5002" s="21" t="s">
        <v>4796</v>
      </c>
      <c r="J5002" s="21">
        <v>1</v>
      </c>
      <c r="K5002" s="21"/>
      <c r="L5002" s="21">
        <f t="shared" si="741"/>
        <v>1</v>
      </c>
      <c r="M5002" s="21"/>
      <c r="N5002" s="30"/>
      <c r="O5002" s="48"/>
      <c r="P5002" s="21" t="s">
        <v>26</v>
      </c>
      <c r="Q5002" s="21"/>
      <c r="R5002" s="21"/>
      <c r="S5002" s="3">
        <v>4</v>
      </c>
      <c r="T5002" s="37"/>
      <c r="U5002" s="21" t="s">
        <v>18</v>
      </c>
      <c r="V5002" s="21" t="str">
        <f>VLOOKUP(P5002,'Customer List'!B:C,2,)</f>
        <v>Chandigarh</v>
      </c>
      <c r="W5002" s="38" t="s">
        <v>6048</v>
      </c>
      <c r="X5002" s="30" t="str">
        <f t="shared" si="742"/>
        <v/>
      </c>
      <c r="Y5002" s="21" t="str">
        <f t="shared" si="746"/>
        <v/>
      </c>
      <c r="Z5002" s="21" t="str">
        <f t="shared" si="747"/>
        <v/>
      </c>
      <c r="AA5002" s="21" t="str">
        <f t="shared" si="748"/>
        <v/>
      </c>
      <c r="AB5002" s="21" t="str">
        <f>VLOOKUP(U5002,'Currency Sheet'!A:C,3,)</f>
        <v>DOLLAR</v>
      </c>
      <c r="AC5002" s="42" t="str">
        <f>VLOOKUP(P5002,'Customer List'!B:D,3,)</f>
        <v>OutStation</v>
      </c>
    </row>
    <row r="5003" spans="1:29" x14ac:dyDescent="0.25">
      <c r="A5003" s="21">
        <f t="shared" si="743"/>
        <v>5001</v>
      </c>
      <c r="B5003" s="21" t="s">
        <v>6544</v>
      </c>
      <c r="C5003" s="30">
        <v>45993</v>
      </c>
      <c r="D5003" s="30">
        <v>46001</v>
      </c>
      <c r="E5003" s="47">
        <v>204</v>
      </c>
      <c r="F5003" s="47">
        <f t="shared" si="744"/>
        <v>17952</v>
      </c>
      <c r="G5003" s="48">
        <f t="shared" si="745"/>
        <v>35904</v>
      </c>
      <c r="H5003" s="21">
        <v>304028</v>
      </c>
      <c r="I5003" s="21" t="s">
        <v>4796</v>
      </c>
      <c r="J5003" s="21">
        <v>2</v>
      </c>
      <c r="K5003" s="21"/>
      <c r="L5003" s="21">
        <f t="shared" si="741"/>
        <v>2</v>
      </c>
      <c r="M5003" s="21"/>
      <c r="N5003" s="30"/>
      <c r="O5003" s="48"/>
      <c r="P5003" s="21" t="s">
        <v>625</v>
      </c>
      <c r="Q5003" s="21"/>
      <c r="R5003" s="21"/>
      <c r="S5003" s="3">
        <v>4</v>
      </c>
      <c r="T5003" s="37"/>
      <c r="U5003" s="21" t="s">
        <v>18</v>
      </c>
      <c r="V5003" s="21" t="str">
        <f>VLOOKUP(P5003,'Customer List'!B:C,2,)</f>
        <v>Delhi</v>
      </c>
      <c r="W5003" s="38"/>
      <c r="X5003" s="30" t="str">
        <f t="shared" si="742"/>
        <v/>
      </c>
      <c r="Y5003" s="21" t="str">
        <f t="shared" si="746"/>
        <v/>
      </c>
      <c r="Z5003" s="21" t="str">
        <f t="shared" si="747"/>
        <v/>
      </c>
      <c r="AA5003" s="21" t="str">
        <f t="shared" si="748"/>
        <v/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x14ac:dyDescent="0.25">
      <c r="A5004" s="21">
        <f t="shared" si="743"/>
        <v>5002</v>
      </c>
      <c r="B5004" s="21" t="s">
        <v>6544</v>
      </c>
      <c r="C5004" s="30">
        <v>45993</v>
      </c>
      <c r="D5004" s="30">
        <v>46001</v>
      </c>
      <c r="E5004" s="47">
        <v>89.4</v>
      </c>
      <c r="F5004" s="47">
        <f t="shared" si="744"/>
        <v>7867.2000000000007</v>
      </c>
      <c r="G5004" s="48">
        <f t="shared" si="745"/>
        <v>7867.2000000000007</v>
      </c>
      <c r="H5004" s="21">
        <v>304210</v>
      </c>
      <c r="I5004" s="21" t="s">
        <v>5380</v>
      </c>
      <c r="J5004" s="21">
        <v>1</v>
      </c>
      <c r="K5004" s="21"/>
      <c r="L5004" s="21">
        <f t="shared" si="741"/>
        <v>1</v>
      </c>
      <c r="M5004" s="21"/>
      <c r="N5004" s="30"/>
      <c r="O5004" s="48"/>
      <c r="P5004" s="21" t="s">
        <v>621</v>
      </c>
      <c r="Q5004" s="21"/>
      <c r="R5004" s="21"/>
      <c r="S5004" s="3">
        <v>4</v>
      </c>
      <c r="T5004" s="37"/>
      <c r="U5004" s="21" t="s">
        <v>18</v>
      </c>
      <c r="V5004" s="21" t="str">
        <f>VLOOKUP(P5004,'Customer List'!B:C,2,)</f>
        <v>Hyderabad</v>
      </c>
      <c r="W5004" s="38"/>
      <c r="X5004" s="30" t="str">
        <f t="shared" si="742"/>
        <v/>
      </c>
      <c r="Y5004" s="21" t="str">
        <f t="shared" si="746"/>
        <v/>
      </c>
      <c r="Z5004" s="21" t="str">
        <f t="shared" si="747"/>
        <v/>
      </c>
      <c r="AA5004" s="21" t="str">
        <f t="shared" si="748"/>
        <v/>
      </c>
      <c r="AB5004" s="21" t="str">
        <f>VLOOKUP(U5004,'Currency Sheet'!A:C,3,)</f>
        <v>DOLLAR</v>
      </c>
      <c r="AC5004" s="42" t="str">
        <f>VLOOKUP(P5004,'Customer List'!B:D,3,)</f>
        <v>OutStation</v>
      </c>
    </row>
    <row r="5005" spans="1:29" x14ac:dyDescent="0.25">
      <c r="A5005" s="21">
        <f t="shared" si="743"/>
        <v>5003</v>
      </c>
      <c r="B5005" s="21" t="s">
        <v>6544</v>
      </c>
      <c r="C5005" s="30">
        <v>45993</v>
      </c>
      <c r="D5005" s="30">
        <v>46001</v>
      </c>
      <c r="E5005" s="47">
        <v>50.4</v>
      </c>
      <c r="F5005" s="47">
        <f t="shared" si="744"/>
        <v>4435.2</v>
      </c>
      <c r="G5005" s="48">
        <f t="shared" si="745"/>
        <v>4435.2</v>
      </c>
      <c r="H5005" s="21">
        <v>304803</v>
      </c>
      <c r="I5005" s="21" t="s">
        <v>4776</v>
      </c>
      <c r="J5005" s="21">
        <v>1</v>
      </c>
      <c r="K5005" s="21"/>
      <c r="L5005" s="21">
        <f t="shared" si="741"/>
        <v>1</v>
      </c>
      <c r="M5005" s="21"/>
      <c r="N5005" s="30"/>
      <c r="O5005" s="48"/>
      <c r="P5005" s="21" t="s">
        <v>228</v>
      </c>
      <c r="Q5005" s="21"/>
      <c r="R5005" s="21"/>
      <c r="S5005" s="3">
        <v>4</v>
      </c>
      <c r="T5005" s="37"/>
      <c r="U5005" s="21" t="s">
        <v>18</v>
      </c>
      <c r="V5005" s="21" t="str">
        <f>VLOOKUP(P5005,'Customer List'!B:C,2,)</f>
        <v>Kolkata</v>
      </c>
      <c r="W5005" s="38"/>
      <c r="X5005" s="30" t="str">
        <f t="shared" si="742"/>
        <v/>
      </c>
      <c r="Y5005" s="21" t="str">
        <f t="shared" si="746"/>
        <v/>
      </c>
      <c r="Z5005" s="21" t="str">
        <f t="shared" si="747"/>
        <v/>
      </c>
      <c r="AA5005" s="21" t="str">
        <f t="shared" si="748"/>
        <v/>
      </c>
      <c r="AB5005" s="21" t="str">
        <f>VLOOKUP(U5005,'Currency Sheet'!A:C,3,)</f>
        <v>DOLLAR</v>
      </c>
      <c r="AC5005" s="42" t="str">
        <f>VLOOKUP(P5005,'Customer List'!B:D,3,)</f>
        <v>OutStation</v>
      </c>
    </row>
    <row r="5006" spans="1:29" x14ac:dyDescent="0.25">
      <c r="A5006" s="21">
        <f t="shared" si="743"/>
        <v>5004</v>
      </c>
      <c r="B5006" s="21" t="s">
        <v>6544</v>
      </c>
      <c r="C5006" s="30">
        <v>45993</v>
      </c>
      <c r="D5006" s="30">
        <v>46001</v>
      </c>
      <c r="E5006" s="47">
        <v>208.2</v>
      </c>
      <c r="F5006" s="47">
        <f t="shared" si="744"/>
        <v>18321.599999999999</v>
      </c>
      <c r="G5006" s="48">
        <f t="shared" si="745"/>
        <v>36643.199999999997</v>
      </c>
      <c r="H5006" s="21">
        <v>305022</v>
      </c>
      <c r="I5006" s="21" t="s">
        <v>5181</v>
      </c>
      <c r="J5006" s="21">
        <v>2</v>
      </c>
      <c r="K5006" s="21"/>
      <c r="L5006" s="21">
        <f t="shared" si="741"/>
        <v>2</v>
      </c>
      <c r="M5006" s="21"/>
      <c r="N5006" s="30"/>
      <c r="O5006" s="48"/>
      <c r="P5006" s="21" t="s">
        <v>625</v>
      </c>
      <c r="Q5006" s="21"/>
      <c r="R5006" s="21"/>
      <c r="S5006" s="3">
        <v>4</v>
      </c>
      <c r="T5006" s="37"/>
      <c r="U5006" s="21" t="s">
        <v>18</v>
      </c>
      <c r="V5006" s="21" t="str">
        <f>VLOOKUP(P5006,'Customer List'!B:C,2,)</f>
        <v>Delhi</v>
      </c>
      <c r="W5006" s="38"/>
      <c r="X5006" s="30" t="str">
        <f t="shared" si="742"/>
        <v/>
      </c>
      <c r="Y5006" s="21" t="str">
        <f t="shared" si="746"/>
        <v/>
      </c>
      <c r="Z5006" s="21" t="str">
        <f t="shared" si="747"/>
        <v/>
      </c>
      <c r="AA5006" s="21" t="str">
        <f t="shared" si="748"/>
        <v/>
      </c>
      <c r="AB5006" s="21" t="str">
        <f>VLOOKUP(U5006,'Currency Sheet'!A:C,3,)</f>
        <v>DOLLAR</v>
      </c>
      <c r="AC5006" s="42" t="str">
        <f>VLOOKUP(P5006,'Customer List'!B:D,3,)</f>
        <v>Local</v>
      </c>
    </row>
    <row r="5007" spans="1:29" x14ac:dyDescent="0.25">
      <c r="A5007" s="21">
        <f t="shared" si="743"/>
        <v>5005</v>
      </c>
      <c r="B5007" s="21" t="s">
        <v>6544</v>
      </c>
      <c r="C5007" s="30">
        <v>45993</v>
      </c>
      <c r="D5007" s="30">
        <v>46001</v>
      </c>
      <c r="E5007" s="47">
        <v>84.6</v>
      </c>
      <c r="F5007" s="47">
        <f t="shared" si="744"/>
        <v>7444.7999999999993</v>
      </c>
      <c r="G5007" s="48">
        <f t="shared" si="745"/>
        <v>7444.7999999999993</v>
      </c>
      <c r="H5007" s="21">
        <v>305647</v>
      </c>
      <c r="I5007" s="21" t="s">
        <v>5064</v>
      </c>
      <c r="J5007" s="21">
        <v>1</v>
      </c>
      <c r="K5007" s="21"/>
      <c r="L5007" s="21">
        <f t="shared" si="741"/>
        <v>1</v>
      </c>
      <c r="M5007" s="21"/>
      <c r="N5007" s="30"/>
      <c r="O5007" s="48"/>
      <c r="P5007" s="21" t="s">
        <v>891</v>
      </c>
      <c r="Q5007" s="21"/>
      <c r="R5007" s="21"/>
      <c r="S5007" s="3">
        <v>4</v>
      </c>
      <c r="T5007" s="37"/>
      <c r="U5007" s="21" t="s">
        <v>18</v>
      </c>
      <c r="V5007" s="21" t="str">
        <f>VLOOKUP(P5007,'Customer List'!B:C,2,)</f>
        <v>Banglore</v>
      </c>
      <c r="W5007" s="38"/>
      <c r="X5007" s="30" t="str">
        <f t="shared" si="742"/>
        <v/>
      </c>
      <c r="Y5007" s="21" t="str">
        <f t="shared" si="746"/>
        <v/>
      </c>
      <c r="Z5007" s="21" t="str">
        <f t="shared" si="747"/>
        <v/>
      </c>
      <c r="AA5007" s="21" t="str">
        <f t="shared" si="748"/>
        <v/>
      </c>
      <c r="AB5007" s="21" t="str">
        <f>VLOOKUP(U5007,'Currency Sheet'!A:C,3,)</f>
        <v>DOLLAR</v>
      </c>
      <c r="AC5007" s="42" t="str">
        <f>VLOOKUP(P5007,'Customer List'!B:D,3,)</f>
        <v>OutStation</v>
      </c>
    </row>
    <row r="5008" spans="1:29" x14ac:dyDescent="0.25">
      <c r="A5008" s="21">
        <f t="shared" si="743"/>
        <v>5006</v>
      </c>
      <c r="B5008" s="21" t="s">
        <v>6544</v>
      </c>
      <c r="C5008" s="30">
        <v>45993</v>
      </c>
      <c r="D5008" s="30">
        <v>46001</v>
      </c>
      <c r="E5008" s="47">
        <v>304.5</v>
      </c>
      <c r="F5008" s="47">
        <f t="shared" si="744"/>
        <v>26796</v>
      </c>
      <c r="G5008" s="48">
        <f t="shared" si="745"/>
        <v>80388</v>
      </c>
      <c r="H5008" s="21">
        <v>306742</v>
      </c>
      <c r="I5008" s="21" t="s">
        <v>5827</v>
      </c>
      <c r="J5008" s="21">
        <v>3</v>
      </c>
      <c r="K5008" s="21"/>
      <c r="L5008" s="21">
        <f t="shared" si="741"/>
        <v>3</v>
      </c>
      <c r="M5008" s="21"/>
      <c r="N5008" s="30"/>
      <c r="O5008" s="48"/>
      <c r="P5008" s="21" t="s">
        <v>891</v>
      </c>
      <c r="Q5008" s="21"/>
      <c r="R5008" s="21"/>
      <c r="S5008" s="3">
        <v>4</v>
      </c>
      <c r="T5008" s="37"/>
      <c r="U5008" s="21" t="s">
        <v>18</v>
      </c>
      <c r="V5008" s="21" t="str">
        <f>VLOOKUP(P5008,'Customer List'!B:C,2,)</f>
        <v>Banglore</v>
      </c>
      <c r="W5008" s="38"/>
      <c r="X5008" s="30" t="str">
        <f t="shared" si="742"/>
        <v/>
      </c>
      <c r="Y5008" s="21" t="str">
        <f t="shared" si="746"/>
        <v/>
      </c>
      <c r="Z5008" s="21" t="str">
        <f t="shared" si="747"/>
        <v/>
      </c>
      <c r="AA5008" s="21" t="str">
        <f t="shared" si="748"/>
        <v/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x14ac:dyDescent="0.25">
      <c r="A5009" s="21">
        <f t="shared" si="743"/>
        <v>5007</v>
      </c>
      <c r="B5009" s="21" t="s">
        <v>6544</v>
      </c>
      <c r="C5009" s="30">
        <v>45993</v>
      </c>
      <c r="D5009" s="30">
        <v>46001</v>
      </c>
      <c r="E5009" s="47">
        <v>312.2</v>
      </c>
      <c r="F5009" s="47">
        <f t="shared" si="744"/>
        <v>27473.599999999999</v>
      </c>
      <c r="G5009" s="48">
        <f t="shared" si="745"/>
        <v>27473.599999999999</v>
      </c>
      <c r="H5009" s="21">
        <v>310838</v>
      </c>
      <c r="I5009" s="21" t="s">
        <v>5066</v>
      </c>
      <c r="J5009" s="21">
        <v>1</v>
      </c>
      <c r="K5009" s="21"/>
      <c r="L5009" s="21">
        <f t="shared" si="741"/>
        <v>1</v>
      </c>
      <c r="M5009" s="21"/>
      <c r="N5009" s="30"/>
      <c r="O5009" s="48"/>
      <c r="P5009" s="21" t="s">
        <v>625</v>
      </c>
      <c r="Q5009" s="21"/>
      <c r="R5009" s="21"/>
      <c r="S5009" s="3">
        <v>4</v>
      </c>
      <c r="T5009" s="37"/>
      <c r="U5009" s="21" t="s">
        <v>18</v>
      </c>
      <c r="V5009" s="21" t="str">
        <f>VLOOKUP(P5009,'Customer List'!B:C,2,)</f>
        <v>Delhi</v>
      </c>
      <c r="W5009" s="38"/>
      <c r="X5009" s="30" t="str">
        <f t="shared" si="742"/>
        <v/>
      </c>
      <c r="Y5009" s="21" t="str">
        <f t="shared" si="746"/>
        <v/>
      </c>
      <c r="Z5009" s="21" t="str">
        <f t="shared" si="747"/>
        <v/>
      </c>
      <c r="AA5009" s="21" t="str">
        <f t="shared" si="748"/>
        <v/>
      </c>
      <c r="AB5009" s="21" t="str">
        <f>VLOOKUP(U5009,'Currency Sheet'!A:C,3,)</f>
        <v>DOLLAR</v>
      </c>
      <c r="AC5009" s="42" t="str">
        <f>VLOOKUP(P5009,'Customer List'!B:D,3,)</f>
        <v>Local</v>
      </c>
    </row>
    <row r="5010" spans="1:29" x14ac:dyDescent="0.25">
      <c r="A5010" s="21">
        <f t="shared" si="743"/>
        <v>5008</v>
      </c>
      <c r="B5010" s="21" t="s">
        <v>6544</v>
      </c>
      <c r="C5010" s="30">
        <v>45993</v>
      </c>
      <c r="D5010" s="30">
        <v>46001</v>
      </c>
      <c r="E5010" s="47">
        <v>266.7</v>
      </c>
      <c r="F5010" s="47">
        <f t="shared" si="744"/>
        <v>23469.599999999999</v>
      </c>
      <c r="G5010" s="48">
        <f t="shared" si="745"/>
        <v>23469.599999999999</v>
      </c>
      <c r="H5010" s="21">
        <v>310930</v>
      </c>
      <c r="I5010" s="21" t="s">
        <v>4778</v>
      </c>
      <c r="J5010" s="21">
        <v>1</v>
      </c>
      <c r="K5010" s="21"/>
      <c r="L5010" s="21">
        <f t="shared" si="741"/>
        <v>1</v>
      </c>
      <c r="M5010" s="21"/>
      <c r="N5010" s="30"/>
      <c r="O5010" s="48"/>
      <c r="P5010" s="21" t="s">
        <v>6595</v>
      </c>
      <c r="Q5010" s="21"/>
      <c r="R5010" s="21"/>
      <c r="S5010" s="3">
        <v>4</v>
      </c>
      <c r="T5010" s="37"/>
      <c r="U5010" s="21" t="s">
        <v>18</v>
      </c>
      <c r="V5010" s="21" t="str">
        <f>VLOOKUP(P5010,'Customer List'!B:C,2,)</f>
        <v>DELHI</v>
      </c>
      <c r="W5010" s="38"/>
      <c r="X5010" s="30" t="str">
        <f t="shared" si="742"/>
        <v/>
      </c>
      <c r="Y5010" s="21" t="str">
        <f t="shared" si="746"/>
        <v/>
      </c>
      <c r="Z5010" s="21" t="str">
        <f t="shared" si="747"/>
        <v/>
      </c>
      <c r="AA5010" s="21" t="str">
        <f t="shared" si="748"/>
        <v/>
      </c>
      <c r="AB5010" s="21" t="str">
        <f>VLOOKUP(U5010,'Currency Sheet'!A:C,3,)</f>
        <v>DOLLAR</v>
      </c>
      <c r="AC5010" s="42" t="str">
        <f>VLOOKUP(P5010,'Customer List'!B:D,3,)</f>
        <v>Local</v>
      </c>
    </row>
    <row r="5011" spans="1:29" x14ac:dyDescent="0.25">
      <c r="A5011" s="21">
        <f t="shared" si="743"/>
        <v>5009</v>
      </c>
      <c r="B5011" s="21" t="s">
        <v>6544</v>
      </c>
      <c r="C5011" s="30">
        <v>45993</v>
      </c>
      <c r="D5011" s="30">
        <v>46001</v>
      </c>
      <c r="E5011" s="47">
        <v>102.6</v>
      </c>
      <c r="F5011" s="47">
        <f t="shared" si="744"/>
        <v>9028.7999999999993</v>
      </c>
      <c r="G5011" s="48">
        <f t="shared" si="745"/>
        <v>9028.7999999999993</v>
      </c>
      <c r="H5011" s="21">
        <v>311131</v>
      </c>
      <c r="I5011" s="21" t="s">
        <v>6564</v>
      </c>
      <c r="J5011" s="21">
        <v>1</v>
      </c>
      <c r="K5011" s="21">
        <v>1</v>
      </c>
      <c r="L5011" s="21">
        <f t="shared" si="741"/>
        <v>0</v>
      </c>
      <c r="M5011" s="21" t="s">
        <v>6607</v>
      </c>
      <c r="N5011" s="30">
        <v>46002</v>
      </c>
      <c r="O5011" s="48">
        <v>15903</v>
      </c>
      <c r="P5011" s="21" t="s">
        <v>191</v>
      </c>
      <c r="Q5011" s="21" t="s">
        <v>6626</v>
      </c>
      <c r="R5011" s="21"/>
      <c r="S5011" s="3">
        <v>4</v>
      </c>
      <c r="T5011" s="37"/>
      <c r="U5011" s="21" t="s">
        <v>18</v>
      </c>
      <c r="V5011" s="21" t="str">
        <f>VLOOKUP(P5011,'Customer List'!B:C,2,)</f>
        <v>Chandigarh</v>
      </c>
      <c r="W5011" s="38"/>
      <c r="X5011" s="30" t="str">
        <f t="shared" si="742"/>
        <v/>
      </c>
      <c r="Y5011" s="21" t="str">
        <f t="shared" si="746"/>
        <v/>
      </c>
      <c r="Z5011" s="21" t="str">
        <f t="shared" si="747"/>
        <v>Thursday</v>
      </c>
      <c r="AA5011" s="21" t="str">
        <f t="shared" si="748"/>
        <v/>
      </c>
      <c r="AB5011" s="21" t="str">
        <f>VLOOKUP(U5011,'Currency Sheet'!A:C,3,)</f>
        <v>DOLLAR</v>
      </c>
      <c r="AC5011" s="42" t="str">
        <f>VLOOKUP(P5011,'Customer List'!B:D,3,)</f>
        <v>OutStation</v>
      </c>
    </row>
    <row r="5012" spans="1:29" x14ac:dyDescent="0.25">
      <c r="A5012" s="21">
        <f t="shared" si="743"/>
        <v>5010</v>
      </c>
      <c r="B5012" s="21" t="s">
        <v>6544</v>
      </c>
      <c r="C5012" s="30">
        <v>45993</v>
      </c>
      <c r="D5012" s="30">
        <v>46001</v>
      </c>
      <c r="E5012" s="47">
        <v>69.599999999999994</v>
      </c>
      <c r="F5012" s="47">
        <f t="shared" si="744"/>
        <v>6124.7999999999993</v>
      </c>
      <c r="G5012" s="48">
        <f t="shared" si="745"/>
        <v>6124.7999999999993</v>
      </c>
      <c r="H5012" s="21">
        <v>317333</v>
      </c>
      <c r="I5012" s="21" t="s">
        <v>4768</v>
      </c>
      <c r="J5012" s="21">
        <v>1</v>
      </c>
      <c r="K5012" s="21"/>
      <c r="L5012" s="21">
        <f t="shared" si="741"/>
        <v>1</v>
      </c>
      <c r="M5012" s="21"/>
      <c r="N5012" s="30"/>
      <c r="O5012" s="48"/>
      <c r="P5012" s="21" t="s">
        <v>228</v>
      </c>
      <c r="Q5012" s="21"/>
      <c r="R5012" s="21"/>
      <c r="S5012" s="3">
        <v>4</v>
      </c>
      <c r="T5012" s="37"/>
      <c r="U5012" s="21" t="s">
        <v>18</v>
      </c>
      <c r="V5012" s="21" t="str">
        <f>VLOOKUP(P5012,'Customer List'!B:C,2,)</f>
        <v>Kolkata</v>
      </c>
      <c r="W5012" s="38"/>
      <c r="X5012" s="30" t="str">
        <f t="shared" si="742"/>
        <v/>
      </c>
      <c r="Y5012" s="21" t="str">
        <f t="shared" si="746"/>
        <v/>
      </c>
      <c r="Z5012" s="21" t="str">
        <f t="shared" si="747"/>
        <v/>
      </c>
      <c r="AA5012" s="21" t="str">
        <f t="shared" si="748"/>
        <v/>
      </c>
      <c r="AB5012" s="21" t="str">
        <f>VLOOKUP(U5012,'Currency Sheet'!A:C,3,)</f>
        <v>DOLLAR</v>
      </c>
      <c r="AC5012" s="42" t="str">
        <f>VLOOKUP(P5012,'Customer List'!B:D,3,)</f>
        <v>OutStation</v>
      </c>
    </row>
    <row r="5013" spans="1:29" x14ac:dyDescent="0.25">
      <c r="A5013" s="21">
        <f t="shared" si="743"/>
        <v>5011</v>
      </c>
      <c r="B5013" s="21" t="s">
        <v>6544</v>
      </c>
      <c r="C5013" s="30">
        <v>45993</v>
      </c>
      <c r="D5013" s="30">
        <v>46001</v>
      </c>
      <c r="E5013" s="47">
        <v>30</v>
      </c>
      <c r="F5013" s="47">
        <f t="shared" si="744"/>
        <v>2640</v>
      </c>
      <c r="G5013" s="48">
        <f t="shared" si="745"/>
        <v>2640</v>
      </c>
      <c r="H5013" s="21">
        <v>317408</v>
      </c>
      <c r="I5013" s="21" t="s">
        <v>4779</v>
      </c>
      <c r="J5013" s="21">
        <v>1</v>
      </c>
      <c r="K5013" s="21"/>
      <c r="L5013" s="21">
        <f t="shared" si="741"/>
        <v>1</v>
      </c>
      <c r="M5013" s="21"/>
      <c r="N5013" s="30"/>
      <c r="O5013" s="48"/>
      <c r="P5013" s="21" t="s">
        <v>6595</v>
      </c>
      <c r="Q5013" s="21"/>
      <c r="R5013" s="21"/>
      <c r="S5013" s="3">
        <v>4</v>
      </c>
      <c r="T5013" s="37"/>
      <c r="U5013" s="21" t="s">
        <v>18</v>
      </c>
      <c r="V5013" s="21" t="str">
        <f>VLOOKUP(P5013,'Customer List'!B:C,2,)</f>
        <v>DELHI</v>
      </c>
      <c r="W5013" s="38"/>
      <c r="X5013" s="30" t="str">
        <f t="shared" si="742"/>
        <v/>
      </c>
      <c r="Y5013" s="21" t="str">
        <f t="shared" si="746"/>
        <v/>
      </c>
      <c r="Z5013" s="21" t="str">
        <f t="shared" si="747"/>
        <v/>
      </c>
      <c r="AA5013" s="21" t="str">
        <f t="shared" si="748"/>
        <v/>
      </c>
      <c r="AB5013" s="21" t="str">
        <f>VLOOKUP(U5013,'Currency Sheet'!A:C,3,)</f>
        <v>DOLLAR</v>
      </c>
      <c r="AC5013" s="42" t="str">
        <f>VLOOKUP(P5013,'Customer List'!B:D,3,)</f>
        <v>Local</v>
      </c>
    </row>
    <row r="5014" spans="1:29" x14ac:dyDescent="0.25">
      <c r="A5014" s="21">
        <f t="shared" si="743"/>
        <v>5012</v>
      </c>
      <c r="B5014" s="21" t="s">
        <v>6544</v>
      </c>
      <c r="C5014" s="30">
        <v>45993</v>
      </c>
      <c r="D5014" s="30">
        <v>46001</v>
      </c>
      <c r="E5014" s="47">
        <v>74.400000000000006</v>
      </c>
      <c r="F5014" s="47">
        <f t="shared" si="744"/>
        <v>6547.2000000000007</v>
      </c>
      <c r="G5014" s="48">
        <f t="shared" si="745"/>
        <v>6547.2000000000007</v>
      </c>
      <c r="H5014" s="21">
        <v>317417</v>
      </c>
      <c r="I5014" s="21" t="s">
        <v>4779</v>
      </c>
      <c r="J5014" s="21">
        <v>1</v>
      </c>
      <c r="K5014" s="21"/>
      <c r="L5014" s="21">
        <f t="shared" si="741"/>
        <v>1</v>
      </c>
      <c r="M5014" s="21"/>
      <c r="N5014" s="30"/>
      <c r="O5014" s="48"/>
      <c r="P5014" s="21" t="s">
        <v>6351</v>
      </c>
      <c r="Q5014" s="21"/>
      <c r="R5014" s="21"/>
      <c r="S5014" s="3">
        <v>4</v>
      </c>
      <c r="T5014" s="37"/>
      <c r="U5014" s="21" t="s">
        <v>18</v>
      </c>
      <c r="V5014" s="21" t="str">
        <f>VLOOKUP(P5014,'Customer List'!B:C,2,)</f>
        <v>Kolkata</v>
      </c>
      <c r="W5014" s="38"/>
      <c r="X5014" s="30" t="str">
        <f t="shared" si="742"/>
        <v/>
      </c>
      <c r="Y5014" s="21" t="str">
        <f t="shared" si="746"/>
        <v/>
      </c>
      <c r="Z5014" s="21" t="str">
        <f t="shared" si="747"/>
        <v/>
      </c>
      <c r="AA5014" s="21" t="str">
        <f t="shared" si="748"/>
        <v/>
      </c>
      <c r="AB5014" s="21" t="str">
        <f>VLOOKUP(U5014,'Currency Sheet'!A:C,3,)</f>
        <v>DOLLAR</v>
      </c>
      <c r="AC5014" s="42" t="str">
        <f>VLOOKUP(P5014,'Customer List'!B:D,3,)</f>
        <v>OutStation</v>
      </c>
    </row>
    <row r="5015" spans="1:29" x14ac:dyDescent="0.25">
      <c r="A5015" s="21">
        <f t="shared" si="743"/>
        <v>5013</v>
      </c>
      <c r="B5015" s="21" t="s">
        <v>6544</v>
      </c>
      <c r="C5015" s="30">
        <v>45993</v>
      </c>
      <c r="D5015" s="30">
        <v>46001</v>
      </c>
      <c r="E5015" s="47">
        <v>159</v>
      </c>
      <c r="F5015" s="47">
        <f t="shared" si="744"/>
        <v>13992</v>
      </c>
      <c r="G5015" s="48">
        <f t="shared" si="745"/>
        <v>13992</v>
      </c>
      <c r="H5015" s="21">
        <v>317426</v>
      </c>
      <c r="I5015" s="21" t="s">
        <v>4779</v>
      </c>
      <c r="J5015" s="21">
        <v>1</v>
      </c>
      <c r="K5015" s="21"/>
      <c r="L5015" s="21">
        <f t="shared" si="741"/>
        <v>1</v>
      </c>
      <c r="M5015" s="21"/>
      <c r="N5015" s="30"/>
      <c r="O5015" s="48"/>
      <c r="P5015" s="21" t="s">
        <v>625</v>
      </c>
      <c r="Q5015" s="21"/>
      <c r="R5015" s="21"/>
      <c r="S5015" s="3">
        <v>4</v>
      </c>
      <c r="T5015" s="37"/>
      <c r="U5015" s="21" t="s">
        <v>18</v>
      </c>
      <c r="V5015" s="21" t="str">
        <f>VLOOKUP(P5015,'Customer List'!B:C,2,)</f>
        <v>Delhi</v>
      </c>
      <c r="W5015" s="38"/>
      <c r="X5015" s="30" t="str">
        <f t="shared" si="742"/>
        <v/>
      </c>
      <c r="Y5015" s="21" t="str">
        <f t="shared" si="746"/>
        <v/>
      </c>
      <c r="Z5015" s="21" t="str">
        <f t="shared" si="747"/>
        <v/>
      </c>
      <c r="AA5015" s="21" t="str">
        <f t="shared" si="748"/>
        <v/>
      </c>
      <c r="AB5015" s="21" t="str">
        <f>VLOOKUP(U5015,'Currency Sheet'!A:C,3,)</f>
        <v>DOLLAR</v>
      </c>
      <c r="AC5015" s="42" t="str">
        <f>VLOOKUP(P5015,'Customer List'!B:D,3,)</f>
        <v>Local</v>
      </c>
    </row>
    <row r="5016" spans="1:29" x14ac:dyDescent="0.25">
      <c r="A5016" s="21">
        <f t="shared" si="743"/>
        <v>5014</v>
      </c>
      <c r="B5016" s="21" t="s">
        <v>6544</v>
      </c>
      <c r="C5016" s="30">
        <v>45993</v>
      </c>
      <c r="D5016" s="30">
        <v>46001</v>
      </c>
      <c r="E5016" s="47">
        <v>304.5</v>
      </c>
      <c r="F5016" s="47">
        <f t="shared" si="744"/>
        <v>26796</v>
      </c>
      <c r="G5016" s="48">
        <f t="shared" si="745"/>
        <v>26796</v>
      </c>
      <c r="H5016" s="21">
        <v>320136</v>
      </c>
      <c r="I5016" s="21" t="s">
        <v>6339</v>
      </c>
      <c r="J5016" s="21">
        <v>1</v>
      </c>
      <c r="K5016" s="21"/>
      <c r="L5016" s="21">
        <f t="shared" si="741"/>
        <v>1</v>
      </c>
      <c r="M5016" s="21"/>
      <c r="N5016" s="30"/>
      <c r="O5016" s="48"/>
      <c r="P5016" s="21" t="s">
        <v>398</v>
      </c>
      <c r="Q5016" s="21"/>
      <c r="R5016" s="21"/>
      <c r="S5016" s="3">
        <v>4</v>
      </c>
      <c r="T5016" s="37"/>
      <c r="U5016" s="21" t="s">
        <v>18</v>
      </c>
      <c r="V5016" s="21" t="str">
        <f>VLOOKUP(P5016,'Customer List'!B:C,2,)</f>
        <v>Pune</v>
      </c>
      <c r="W5016" s="38"/>
      <c r="X5016" s="30" t="str">
        <f t="shared" si="742"/>
        <v/>
      </c>
      <c r="Y5016" s="21" t="str">
        <f t="shared" si="746"/>
        <v/>
      </c>
      <c r="Z5016" s="21" t="str">
        <f t="shared" si="747"/>
        <v/>
      </c>
      <c r="AA5016" s="21" t="str">
        <f t="shared" si="748"/>
        <v/>
      </c>
      <c r="AB5016" s="21" t="str">
        <f>VLOOKUP(U5016,'Currency Sheet'!A:C,3,)</f>
        <v>DOLLAR</v>
      </c>
      <c r="AC5016" s="42" t="str">
        <f>VLOOKUP(P5016,'Customer List'!B:D,3,)</f>
        <v>OutStation</v>
      </c>
    </row>
    <row r="5017" spans="1:29" x14ac:dyDescent="0.25">
      <c r="A5017" s="21">
        <f t="shared" si="743"/>
        <v>5015</v>
      </c>
      <c r="B5017" s="21" t="s">
        <v>6544</v>
      </c>
      <c r="C5017" s="30">
        <v>45993</v>
      </c>
      <c r="D5017" s="30">
        <v>46001</v>
      </c>
      <c r="E5017" s="47">
        <v>188.4</v>
      </c>
      <c r="F5017" s="47">
        <f t="shared" si="744"/>
        <v>16579.2</v>
      </c>
      <c r="G5017" s="48">
        <f t="shared" si="745"/>
        <v>16579.2</v>
      </c>
      <c r="H5017" s="21">
        <v>324208</v>
      </c>
      <c r="I5017" s="21" t="s">
        <v>6143</v>
      </c>
      <c r="J5017" s="21">
        <v>1</v>
      </c>
      <c r="K5017" s="21">
        <v>1</v>
      </c>
      <c r="L5017" s="21">
        <f t="shared" si="741"/>
        <v>0</v>
      </c>
      <c r="M5017" s="21" t="s">
        <v>6608</v>
      </c>
      <c r="N5017" s="30">
        <v>46002</v>
      </c>
      <c r="O5017" s="48">
        <v>29202</v>
      </c>
      <c r="P5017" s="21" t="s">
        <v>191</v>
      </c>
      <c r="Q5017" s="21" t="s">
        <v>6626</v>
      </c>
      <c r="R5017" s="21"/>
      <c r="S5017" s="3">
        <v>4</v>
      </c>
      <c r="T5017" s="37"/>
      <c r="U5017" s="21" t="s">
        <v>18</v>
      </c>
      <c r="V5017" s="21" t="str">
        <f>VLOOKUP(P5017,'Customer List'!B:C,2,)</f>
        <v>Chandigarh</v>
      </c>
      <c r="W5017" s="38"/>
      <c r="X5017" s="30" t="str">
        <f t="shared" si="742"/>
        <v/>
      </c>
      <c r="Y5017" s="21" t="str">
        <f t="shared" si="746"/>
        <v/>
      </c>
      <c r="Z5017" s="21" t="str">
        <f t="shared" si="747"/>
        <v>Thursday</v>
      </c>
      <c r="AA5017" s="21" t="str">
        <f t="shared" si="748"/>
        <v/>
      </c>
      <c r="AB5017" s="21" t="str">
        <f>VLOOKUP(U5017,'Currency Sheet'!A:C,3,)</f>
        <v>DOLLAR</v>
      </c>
      <c r="AC5017" s="42" t="str">
        <f>VLOOKUP(P5017,'Customer List'!B:D,3,)</f>
        <v>OutStation</v>
      </c>
    </row>
    <row r="5018" spans="1:29" x14ac:dyDescent="0.25">
      <c r="A5018" s="21">
        <f t="shared" si="743"/>
        <v>5016</v>
      </c>
      <c r="B5018" s="21" t="s">
        <v>6544</v>
      </c>
      <c r="C5018" s="30">
        <v>45993</v>
      </c>
      <c r="D5018" s="30">
        <v>46001</v>
      </c>
      <c r="E5018" s="47">
        <v>80.400000000000006</v>
      </c>
      <c r="F5018" s="47">
        <f t="shared" si="744"/>
        <v>7075.2000000000007</v>
      </c>
      <c r="G5018" s="48">
        <f t="shared" si="745"/>
        <v>7075.2000000000007</v>
      </c>
      <c r="H5018" s="21">
        <v>326107</v>
      </c>
      <c r="I5018" s="21" t="s">
        <v>6565</v>
      </c>
      <c r="J5018" s="21">
        <v>1</v>
      </c>
      <c r="K5018" s="21"/>
      <c r="L5018" s="21">
        <f t="shared" ref="L5018:L5081" si="749">J5018-K5018</f>
        <v>1</v>
      </c>
      <c r="M5018" s="21"/>
      <c r="N5018" s="30"/>
      <c r="O5018" s="48"/>
      <c r="P5018" s="21" t="s">
        <v>42</v>
      </c>
      <c r="Q5018" s="21"/>
      <c r="R5018" s="21"/>
      <c r="S5018" s="3">
        <v>4</v>
      </c>
      <c r="T5018" s="37"/>
      <c r="U5018" s="21" t="s">
        <v>18</v>
      </c>
      <c r="V5018" s="21" t="str">
        <f>VLOOKUP(P5018,'Customer List'!B:C,2,)</f>
        <v>Faridabad</v>
      </c>
      <c r="W5018" s="38"/>
      <c r="X5018" s="30" t="str">
        <f t="shared" si="742"/>
        <v/>
      </c>
      <c r="Y5018" s="21" t="str">
        <f t="shared" si="746"/>
        <v/>
      </c>
      <c r="Z5018" s="21" t="str">
        <f t="shared" si="747"/>
        <v/>
      </c>
      <c r="AA5018" s="21" t="str">
        <f t="shared" si="748"/>
        <v/>
      </c>
      <c r="AB5018" s="21" t="str">
        <f>VLOOKUP(U5018,'Currency Sheet'!A:C,3,)</f>
        <v>DOLLAR</v>
      </c>
      <c r="AC5018" s="42" t="str">
        <f>VLOOKUP(P5018,'Customer List'!B:D,3,)</f>
        <v>Local</v>
      </c>
    </row>
    <row r="5019" spans="1:29" x14ac:dyDescent="0.25">
      <c r="A5019" s="21">
        <f t="shared" si="743"/>
        <v>5017</v>
      </c>
      <c r="B5019" s="21" t="s">
        <v>6544</v>
      </c>
      <c r="C5019" s="30">
        <v>45993</v>
      </c>
      <c r="D5019" s="30">
        <v>46001</v>
      </c>
      <c r="E5019" s="47">
        <v>222</v>
      </c>
      <c r="F5019" s="47">
        <f t="shared" si="744"/>
        <v>19536</v>
      </c>
      <c r="G5019" s="48">
        <f t="shared" si="745"/>
        <v>19536</v>
      </c>
      <c r="H5019" s="21">
        <v>329718</v>
      </c>
      <c r="I5019" s="21" t="s">
        <v>5386</v>
      </c>
      <c r="J5019" s="21">
        <v>1</v>
      </c>
      <c r="K5019" s="21"/>
      <c r="L5019" s="21">
        <f t="shared" si="749"/>
        <v>1</v>
      </c>
      <c r="M5019" s="21"/>
      <c r="N5019" s="30"/>
      <c r="O5019" s="48"/>
      <c r="P5019" s="21" t="s">
        <v>630</v>
      </c>
      <c r="Q5019" s="21"/>
      <c r="R5019" s="21"/>
      <c r="S5019" s="3">
        <v>4</v>
      </c>
      <c r="T5019" s="37"/>
      <c r="U5019" s="21" t="s">
        <v>18</v>
      </c>
      <c r="V5019" s="21" t="str">
        <f>VLOOKUP(P5019,'Customer List'!B:C,2,)</f>
        <v>Telangana</v>
      </c>
      <c r="W5019" s="38"/>
      <c r="X5019" s="30" t="str">
        <f t="shared" ref="X5019:X5082" si="750">IF(OR(R5019 = "PRIYANKA MADAM", R5019 = "DEEPAK", R5019 = "PORTER"),N5019,"")</f>
        <v/>
      </c>
      <c r="Y5019" s="21" t="str">
        <f t="shared" si="746"/>
        <v/>
      </c>
      <c r="Z5019" s="21" t="str">
        <f t="shared" si="747"/>
        <v/>
      </c>
      <c r="AA5019" s="21" t="str">
        <f t="shared" si="748"/>
        <v/>
      </c>
      <c r="AB5019" s="21" t="str">
        <f>VLOOKUP(U5019,'Currency Sheet'!A:C,3,)</f>
        <v>DOLLAR</v>
      </c>
      <c r="AC5019" s="42" t="str">
        <f>VLOOKUP(P5019,'Customer List'!B:D,3,)</f>
        <v>OutStation</v>
      </c>
    </row>
    <row r="5020" spans="1:29" x14ac:dyDescent="0.25">
      <c r="A5020" s="21">
        <f t="shared" ref="A5020:A5083" si="751">A5019+1</f>
        <v>5018</v>
      </c>
      <c r="B5020" s="21" t="s">
        <v>6544</v>
      </c>
      <c r="C5020" s="30">
        <v>45993</v>
      </c>
      <c r="D5020" s="30">
        <v>46001</v>
      </c>
      <c r="E5020" s="47">
        <v>312.2</v>
      </c>
      <c r="F5020" s="47">
        <f t="shared" si="744"/>
        <v>27473.599999999999</v>
      </c>
      <c r="G5020" s="48">
        <f t="shared" si="745"/>
        <v>27473.599999999999</v>
      </c>
      <c r="H5020" s="21">
        <v>329928</v>
      </c>
      <c r="I5020" s="21" t="s">
        <v>4782</v>
      </c>
      <c r="J5020" s="21">
        <v>1</v>
      </c>
      <c r="K5020" s="21"/>
      <c r="L5020" s="21">
        <f t="shared" si="749"/>
        <v>1</v>
      </c>
      <c r="M5020" s="21"/>
      <c r="N5020" s="30"/>
      <c r="O5020" s="48"/>
      <c r="P5020" s="21" t="s">
        <v>625</v>
      </c>
      <c r="Q5020" s="21"/>
      <c r="R5020" s="21"/>
      <c r="S5020" s="3">
        <v>4</v>
      </c>
      <c r="T5020" s="37"/>
      <c r="U5020" s="21" t="s">
        <v>18</v>
      </c>
      <c r="V5020" s="21" t="str">
        <f>VLOOKUP(P5020,'Customer List'!B:C,2,)</f>
        <v>Delhi</v>
      </c>
      <c r="W5020" s="38"/>
      <c r="X5020" s="30" t="str">
        <f t="shared" si="750"/>
        <v/>
      </c>
      <c r="Y5020" s="21" t="str">
        <f t="shared" si="746"/>
        <v/>
      </c>
      <c r="Z5020" s="21" t="str">
        <f t="shared" si="747"/>
        <v/>
      </c>
      <c r="AA5020" s="21" t="str">
        <f t="shared" si="748"/>
        <v/>
      </c>
      <c r="AB5020" s="21" t="str">
        <f>VLOOKUP(U5020,'Currency Sheet'!A:C,3,)</f>
        <v>DOLLAR</v>
      </c>
      <c r="AC5020" s="42" t="str">
        <f>VLOOKUP(P5020,'Customer List'!B:D,3,)</f>
        <v>Local</v>
      </c>
    </row>
    <row r="5021" spans="1:29" x14ac:dyDescent="0.25">
      <c r="A5021" s="21">
        <f t="shared" si="751"/>
        <v>5019</v>
      </c>
      <c r="B5021" s="21" t="s">
        <v>6544</v>
      </c>
      <c r="C5021" s="30">
        <v>45993</v>
      </c>
      <c r="D5021" s="30">
        <v>46001</v>
      </c>
      <c r="E5021" s="47">
        <v>99</v>
      </c>
      <c r="F5021" s="47">
        <f t="shared" si="744"/>
        <v>8712</v>
      </c>
      <c r="G5021" s="48">
        <f t="shared" si="745"/>
        <v>8712</v>
      </c>
      <c r="H5021" s="21">
        <v>330323</v>
      </c>
      <c r="I5021" s="21" t="s">
        <v>6566</v>
      </c>
      <c r="J5021" s="21">
        <v>1</v>
      </c>
      <c r="K5021" s="21"/>
      <c r="L5021" s="21">
        <f t="shared" si="749"/>
        <v>1</v>
      </c>
      <c r="M5021" s="21"/>
      <c r="N5021" s="30"/>
      <c r="O5021" s="48"/>
      <c r="P5021" s="21" t="s">
        <v>42</v>
      </c>
      <c r="Q5021" s="21"/>
      <c r="R5021" s="21"/>
      <c r="S5021" s="3">
        <v>4</v>
      </c>
      <c r="T5021" s="37"/>
      <c r="U5021" s="21" t="s">
        <v>18</v>
      </c>
      <c r="V5021" s="21" t="str">
        <f>VLOOKUP(P5021,'Customer List'!B:C,2,)</f>
        <v>Faridabad</v>
      </c>
      <c r="W5021" s="38"/>
      <c r="X5021" s="30" t="str">
        <f t="shared" si="750"/>
        <v/>
      </c>
      <c r="Y5021" s="21" t="str">
        <f t="shared" si="746"/>
        <v/>
      </c>
      <c r="Z5021" s="21" t="str">
        <f t="shared" si="747"/>
        <v/>
      </c>
      <c r="AA5021" s="21" t="str">
        <f t="shared" si="748"/>
        <v/>
      </c>
      <c r="AB5021" s="21" t="str">
        <f>VLOOKUP(U5021,'Currency Sheet'!A:C,3,)</f>
        <v>DOLLAR</v>
      </c>
      <c r="AC5021" s="42" t="str">
        <f>VLOOKUP(P5021,'Customer List'!B:D,3,)</f>
        <v>Local</v>
      </c>
    </row>
    <row r="5022" spans="1:29" x14ac:dyDescent="0.25">
      <c r="A5022" s="21">
        <f t="shared" si="751"/>
        <v>5020</v>
      </c>
      <c r="B5022" s="21" t="s">
        <v>6544</v>
      </c>
      <c r="C5022" s="30">
        <v>45993</v>
      </c>
      <c r="D5022" s="30">
        <v>46001</v>
      </c>
      <c r="E5022" s="47">
        <v>99</v>
      </c>
      <c r="F5022" s="47">
        <f t="shared" si="744"/>
        <v>8712</v>
      </c>
      <c r="G5022" s="48">
        <f t="shared" si="745"/>
        <v>8712</v>
      </c>
      <c r="H5022" s="21">
        <v>330411</v>
      </c>
      <c r="I5022" s="21" t="s">
        <v>6567</v>
      </c>
      <c r="J5022" s="21">
        <v>1</v>
      </c>
      <c r="K5022" s="21"/>
      <c r="L5022" s="21">
        <f t="shared" si="749"/>
        <v>1</v>
      </c>
      <c r="M5022" s="21"/>
      <c r="N5022" s="30"/>
      <c r="O5022" s="48"/>
      <c r="P5022" s="21" t="s">
        <v>620</v>
      </c>
      <c r="Q5022" s="21"/>
      <c r="R5022" s="21"/>
      <c r="S5022" s="3">
        <v>4</v>
      </c>
      <c r="T5022" s="37"/>
      <c r="U5022" s="21" t="s">
        <v>18</v>
      </c>
      <c r="V5022" s="21" t="str">
        <f>VLOOKUP(P5022,'Customer List'!B:C,2,)</f>
        <v>Mumbai</v>
      </c>
      <c r="W5022" s="38"/>
      <c r="X5022" s="30" t="str">
        <f t="shared" si="750"/>
        <v/>
      </c>
      <c r="Y5022" s="21" t="str">
        <f t="shared" si="746"/>
        <v/>
      </c>
      <c r="Z5022" s="21" t="str">
        <f t="shared" si="747"/>
        <v/>
      </c>
      <c r="AA5022" s="21" t="str">
        <f t="shared" si="748"/>
        <v/>
      </c>
      <c r="AB5022" s="21" t="str">
        <f>VLOOKUP(U5022,'Currency Sheet'!A:C,3,)</f>
        <v>DOLLAR</v>
      </c>
      <c r="AC5022" s="42" t="str">
        <f>VLOOKUP(P5022,'Customer List'!B:D,3,)</f>
        <v>OutStation</v>
      </c>
    </row>
    <row r="5023" spans="1:29" x14ac:dyDescent="0.25">
      <c r="A5023" s="21">
        <f t="shared" si="751"/>
        <v>5021</v>
      </c>
      <c r="B5023" s="21" t="s">
        <v>6544</v>
      </c>
      <c r="C5023" s="30">
        <v>45993</v>
      </c>
      <c r="D5023" s="30">
        <v>46001</v>
      </c>
      <c r="E5023" s="47">
        <v>160.80000000000001</v>
      </c>
      <c r="F5023" s="47">
        <f t="shared" si="744"/>
        <v>14150.400000000001</v>
      </c>
      <c r="G5023" s="48">
        <f t="shared" si="745"/>
        <v>42451.200000000004</v>
      </c>
      <c r="H5023" s="21">
        <v>331210</v>
      </c>
      <c r="I5023" s="21" t="s">
        <v>5828</v>
      </c>
      <c r="J5023" s="21">
        <v>3</v>
      </c>
      <c r="K5023" s="21"/>
      <c r="L5023" s="21">
        <f t="shared" si="749"/>
        <v>3</v>
      </c>
      <c r="M5023" s="21"/>
      <c r="N5023" s="30"/>
      <c r="O5023" s="48"/>
      <c r="P5023" s="21" t="s">
        <v>891</v>
      </c>
      <c r="Q5023" s="21"/>
      <c r="R5023" s="21"/>
      <c r="S5023" s="3">
        <v>4</v>
      </c>
      <c r="T5023" s="37"/>
      <c r="U5023" s="21" t="s">
        <v>18</v>
      </c>
      <c r="V5023" s="21" t="str">
        <f>VLOOKUP(P5023,'Customer List'!B:C,2,)</f>
        <v>Banglore</v>
      </c>
      <c r="W5023" s="38"/>
      <c r="X5023" s="30" t="str">
        <f t="shared" si="750"/>
        <v/>
      </c>
      <c r="Y5023" s="21" t="str">
        <f t="shared" si="746"/>
        <v/>
      </c>
      <c r="Z5023" s="21" t="str">
        <f t="shared" si="747"/>
        <v/>
      </c>
      <c r="AA5023" s="21" t="str">
        <f t="shared" si="748"/>
        <v/>
      </c>
      <c r="AB5023" s="21" t="str">
        <f>VLOOKUP(U5023,'Currency Sheet'!A:C,3,)</f>
        <v>DOLLAR</v>
      </c>
      <c r="AC5023" s="42" t="str">
        <f>VLOOKUP(P5023,'Customer List'!B:D,3,)</f>
        <v>OutStation</v>
      </c>
    </row>
    <row r="5024" spans="1:29" x14ac:dyDescent="0.25">
      <c r="A5024" s="21">
        <f t="shared" si="751"/>
        <v>5022</v>
      </c>
      <c r="B5024" s="21" t="s">
        <v>6544</v>
      </c>
      <c r="C5024" s="30">
        <v>45993</v>
      </c>
      <c r="D5024" s="30">
        <v>46001</v>
      </c>
      <c r="E5024" s="47">
        <v>208.2</v>
      </c>
      <c r="F5024" s="47">
        <f t="shared" si="744"/>
        <v>18321.599999999999</v>
      </c>
      <c r="G5024" s="48">
        <f t="shared" si="745"/>
        <v>18321.599999999999</v>
      </c>
      <c r="H5024" s="21">
        <v>336214</v>
      </c>
      <c r="I5024" s="21" t="s">
        <v>6568</v>
      </c>
      <c r="J5024" s="21">
        <v>1</v>
      </c>
      <c r="K5024" s="21"/>
      <c r="L5024" s="21">
        <f t="shared" si="749"/>
        <v>1</v>
      </c>
      <c r="M5024" s="21"/>
      <c r="N5024" s="30"/>
      <c r="O5024" s="48"/>
      <c r="P5024" s="21" t="s">
        <v>625</v>
      </c>
      <c r="Q5024" s="21"/>
      <c r="R5024" s="21"/>
      <c r="S5024" s="3">
        <v>4</v>
      </c>
      <c r="T5024" s="37"/>
      <c r="U5024" s="21" t="s">
        <v>18</v>
      </c>
      <c r="V5024" s="21" t="str">
        <f>VLOOKUP(P5024,'Customer List'!B:C,2,)</f>
        <v>Delhi</v>
      </c>
      <c r="W5024" s="38"/>
      <c r="X5024" s="30" t="str">
        <f t="shared" si="750"/>
        <v/>
      </c>
      <c r="Y5024" s="21" t="str">
        <f t="shared" si="746"/>
        <v/>
      </c>
      <c r="Z5024" s="21" t="str">
        <f t="shared" si="747"/>
        <v/>
      </c>
      <c r="AA5024" s="21" t="str">
        <f t="shared" si="748"/>
        <v/>
      </c>
      <c r="AB5024" s="21" t="str">
        <f>VLOOKUP(U5024,'Currency Sheet'!A:C,3,)</f>
        <v>DOLLAR</v>
      </c>
      <c r="AC5024" s="42" t="str">
        <f>VLOOKUP(P5024,'Customer List'!B:D,3,)</f>
        <v>Local</v>
      </c>
    </row>
    <row r="5025" spans="1:29" x14ac:dyDescent="0.25">
      <c r="A5025" s="21">
        <f t="shared" si="751"/>
        <v>5023</v>
      </c>
      <c r="B5025" s="21" t="s">
        <v>6544</v>
      </c>
      <c r="C5025" s="30">
        <v>45993</v>
      </c>
      <c r="D5025" s="30">
        <v>46001</v>
      </c>
      <c r="E5025" s="47">
        <v>181.8</v>
      </c>
      <c r="F5025" s="47">
        <f t="shared" si="744"/>
        <v>15998.400000000001</v>
      </c>
      <c r="G5025" s="48">
        <f t="shared" si="745"/>
        <v>15998.400000000001</v>
      </c>
      <c r="H5025" s="21">
        <v>338010</v>
      </c>
      <c r="I5025" s="21" t="s">
        <v>6569</v>
      </c>
      <c r="J5025" s="21">
        <v>1</v>
      </c>
      <c r="K5025" s="21">
        <v>1</v>
      </c>
      <c r="L5025" s="21">
        <f t="shared" si="749"/>
        <v>0</v>
      </c>
      <c r="M5025" s="21" t="s">
        <v>6604</v>
      </c>
      <c r="N5025" s="30">
        <v>46002</v>
      </c>
      <c r="O5025" s="48">
        <v>29088</v>
      </c>
      <c r="P5025" s="21" t="s">
        <v>208</v>
      </c>
      <c r="Q5025" s="21" t="s">
        <v>1996</v>
      </c>
      <c r="R5025" s="21" t="s">
        <v>1996</v>
      </c>
      <c r="S5025" s="3">
        <v>4</v>
      </c>
      <c r="T5025" s="37"/>
      <c r="U5025" s="21" t="s">
        <v>18</v>
      </c>
      <c r="V5025" s="21" t="str">
        <f>VLOOKUP(P5025,'Customer List'!B:C,2,)</f>
        <v>Delhi</v>
      </c>
      <c r="W5025" s="38"/>
      <c r="X5025" s="30">
        <f t="shared" si="750"/>
        <v>46002</v>
      </c>
      <c r="Y5025" s="21">
        <f t="shared" si="746"/>
        <v>0</v>
      </c>
      <c r="Z5025" s="21" t="str">
        <f t="shared" si="747"/>
        <v>Thursday</v>
      </c>
      <c r="AA5025" s="21" t="str">
        <f t="shared" si="748"/>
        <v>Thursday</v>
      </c>
      <c r="AB5025" s="21" t="str">
        <f>VLOOKUP(U5025,'Currency Sheet'!A:C,3,)</f>
        <v>DOLLAR</v>
      </c>
      <c r="AC5025" s="42" t="str">
        <f>VLOOKUP(P5025,'Customer List'!B:D,3,)</f>
        <v>Local</v>
      </c>
    </row>
    <row r="5026" spans="1:29" x14ac:dyDescent="0.25">
      <c r="A5026" s="21">
        <f t="shared" si="751"/>
        <v>5024</v>
      </c>
      <c r="B5026" s="21" t="s">
        <v>6544</v>
      </c>
      <c r="C5026" s="30">
        <v>45993</v>
      </c>
      <c r="D5026" s="30">
        <v>46001</v>
      </c>
      <c r="E5026" s="47">
        <v>49.8</v>
      </c>
      <c r="F5026" s="47">
        <f t="shared" si="744"/>
        <v>4382.3999999999996</v>
      </c>
      <c r="G5026" s="48">
        <f t="shared" si="745"/>
        <v>4382.3999999999996</v>
      </c>
      <c r="H5026" s="21">
        <v>344606</v>
      </c>
      <c r="I5026" s="21" t="s">
        <v>4779</v>
      </c>
      <c r="J5026" s="21">
        <v>1</v>
      </c>
      <c r="K5026" s="21"/>
      <c r="L5026" s="21">
        <f t="shared" si="749"/>
        <v>1</v>
      </c>
      <c r="M5026" s="21"/>
      <c r="N5026" s="30"/>
      <c r="O5026" s="48"/>
      <c r="P5026" s="21" t="s">
        <v>228</v>
      </c>
      <c r="Q5026" s="21"/>
      <c r="R5026" s="21"/>
      <c r="S5026" s="3">
        <v>4</v>
      </c>
      <c r="T5026" s="37"/>
      <c r="U5026" s="21" t="s">
        <v>18</v>
      </c>
      <c r="V5026" s="21" t="str">
        <f>VLOOKUP(P5026,'Customer List'!B:C,2,)</f>
        <v>Kolkata</v>
      </c>
      <c r="W5026" s="38"/>
      <c r="X5026" s="30" t="str">
        <f t="shared" si="750"/>
        <v/>
      </c>
      <c r="Y5026" s="21" t="str">
        <f t="shared" si="746"/>
        <v/>
      </c>
      <c r="Z5026" s="21" t="str">
        <f t="shared" si="747"/>
        <v/>
      </c>
      <c r="AA5026" s="21" t="str">
        <f t="shared" si="748"/>
        <v/>
      </c>
      <c r="AB5026" s="21" t="str">
        <f>VLOOKUP(U5026,'Currency Sheet'!A:C,3,)</f>
        <v>DOLLAR</v>
      </c>
      <c r="AC5026" s="42" t="str">
        <f>VLOOKUP(P5026,'Customer List'!B:D,3,)</f>
        <v>OutStation</v>
      </c>
    </row>
    <row r="5027" spans="1:29" x14ac:dyDescent="0.25">
      <c r="A5027" s="21">
        <f t="shared" si="751"/>
        <v>5025</v>
      </c>
      <c r="B5027" s="21" t="s">
        <v>6544</v>
      </c>
      <c r="C5027" s="30">
        <v>45993</v>
      </c>
      <c r="D5027" s="30">
        <v>46001</v>
      </c>
      <c r="E5027" s="47">
        <v>72.599999999999994</v>
      </c>
      <c r="F5027" s="47">
        <f t="shared" si="744"/>
        <v>6388.7999999999993</v>
      </c>
      <c r="G5027" s="48">
        <f t="shared" si="745"/>
        <v>6388.7999999999993</v>
      </c>
      <c r="H5027" s="21">
        <v>344703</v>
      </c>
      <c r="I5027" s="21" t="s">
        <v>4788</v>
      </c>
      <c r="J5027" s="21">
        <v>1</v>
      </c>
      <c r="K5027" s="21"/>
      <c r="L5027" s="21">
        <f t="shared" si="749"/>
        <v>1</v>
      </c>
      <c r="M5027" s="21"/>
      <c r="N5027" s="30"/>
      <c r="O5027" s="48"/>
      <c r="P5027" s="21" t="s">
        <v>228</v>
      </c>
      <c r="Q5027" s="21"/>
      <c r="R5027" s="21"/>
      <c r="S5027" s="3">
        <v>4</v>
      </c>
      <c r="T5027" s="37"/>
      <c r="U5027" s="21" t="s">
        <v>18</v>
      </c>
      <c r="V5027" s="21" t="str">
        <f>VLOOKUP(P5027,'Customer List'!B:C,2,)</f>
        <v>Kolkata</v>
      </c>
      <c r="W5027" s="38"/>
      <c r="X5027" s="30" t="str">
        <f t="shared" si="750"/>
        <v/>
      </c>
      <c r="Y5027" s="21" t="str">
        <f t="shared" si="746"/>
        <v/>
      </c>
      <c r="Z5027" s="21" t="str">
        <f t="shared" si="747"/>
        <v/>
      </c>
      <c r="AA5027" s="21" t="str">
        <f t="shared" si="748"/>
        <v/>
      </c>
      <c r="AB5027" s="21" t="str">
        <f>VLOOKUP(U5027,'Currency Sheet'!A:C,3,)</f>
        <v>DOLLAR</v>
      </c>
      <c r="AC5027" s="42" t="str">
        <f>VLOOKUP(P5027,'Customer List'!B:D,3,)</f>
        <v>OutStation</v>
      </c>
    </row>
    <row r="5028" spans="1:29" x14ac:dyDescent="0.25">
      <c r="A5028" s="21">
        <f t="shared" si="751"/>
        <v>5026</v>
      </c>
      <c r="B5028" s="21" t="s">
        <v>6544</v>
      </c>
      <c r="C5028" s="30">
        <v>45993</v>
      </c>
      <c r="D5028" s="30">
        <v>46001</v>
      </c>
      <c r="E5028" s="47">
        <v>171.6</v>
      </c>
      <c r="F5028" s="47">
        <f t="shared" si="744"/>
        <v>15100.8</v>
      </c>
      <c r="G5028" s="48">
        <f t="shared" si="745"/>
        <v>15100.8</v>
      </c>
      <c r="H5028" s="21">
        <v>344714</v>
      </c>
      <c r="I5028" s="21" t="s">
        <v>4788</v>
      </c>
      <c r="J5028" s="21">
        <v>1</v>
      </c>
      <c r="K5028" s="21"/>
      <c r="L5028" s="21">
        <f t="shared" si="749"/>
        <v>1</v>
      </c>
      <c r="M5028" s="21"/>
      <c r="N5028" s="30"/>
      <c r="O5028" s="48"/>
      <c r="P5028" s="21" t="s">
        <v>891</v>
      </c>
      <c r="Q5028" s="21"/>
      <c r="R5028" s="21"/>
      <c r="S5028" s="3">
        <v>4</v>
      </c>
      <c r="T5028" s="37"/>
      <c r="U5028" s="21" t="s">
        <v>18</v>
      </c>
      <c r="V5028" s="21" t="str">
        <f>VLOOKUP(P5028,'Customer List'!B:C,2,)</f>
        <v>Banglore</v>
      </c>
      <c r="W5028" s="38"/>
      <c r="X5028" s="30" t="str">
        <f t="shared" si="750"/>
        <v/>
      </c>
      <c r="Y5028" s="21" t="str">
        <f t="shared" si="746"/>
        <v/>
      </c>
      <c r="Z5028" s="21" t="str">
        <f t="shared" si="747"/>
        <v/>
      </c>
      <c r="AA5028" s="21" t="str">
        <f t="shared" si="748"/>
        <v/>
      </c>
      <c r="AB5028" s="21" t="str">
        <f>VLOOKUP(U5028,'Currency Sheet'!A:C,3,)</f>
        <v>DOLLAR</v>
      </c>
      <c r="AC5028" s="42" t="str">
        <f>VLOOKUP(P5028,'Customer List'!B:D,3,)</f>
        <v>OutStation</v>
      </c>
    </row>
    <row r="5029" spans="1:29" x14ac:dyDescent="0.25">
      <c r="A5029" s="21">
        <f t="shared" si="751"/>
        <v>5027</v>
      </c>
      <c r="B5029" s="21" t="s">
        <v>6544</v>
      </c>
      <c r="C5029" s="30">
        <v>45993</v>
      </c>
      <c r="D5029" s="30">
        <v>46001</v>
      </c>
      <c r="E5029" s="47">
        <v>165.6</v>
      </c>
      <c r="F5029" s="47">
        <f t="shared" si="744"/>
        <v>14572.8</v>
      </c>
      <c r="G5029" s="48">
        <f t="shared" si="745"/>
        <v>14572.8</v>
      </c>
      <c r="H5029" s="21">
        <v>344724</v>
      </c>
      <c r="I5029" s="21" t="s">
        <v>4788</v>
      </c>
      <c r="J5029" s="21">
        <v>1</v>
      </c>
      <c r="K5029" s="21"/>
      <c r="L5029" s="21">
        <f t="shared" si="749"/>
        <v>1</v>
      </c>
      <c r="M5029" s="21"/>
      <c r="N5029" s="30"/>
      <c r="O5029" s="48"/>
      <c r="P5029" s="21" t="s">
        <v>6595</v>
      </c>
      <c r="Q5029" s="21"/>
      <c r="R5029" s="21"/>
      <c r="S5029" s="3">
        <v>4</v>
      </c>
      <c r="T5029" s="37"/>
      <c r="U5029" s="21" t="s">
        <v>18</v>
      </c>
      <c r="V5029" s="21" t="str">
        <f>VLOOKUP(P5029,'Customer List'!B:C,2,)</f>
        <v>DELHI</v>
      </c>
      <c r="W5029" s="38"/>
      <c r="X5029" s="30" t="str">
        <f t="shared" si="750"/>
        <v/>
      </c>
      <c r="Y5029" s="21" t="str">
        <f t="shared" si="746"/>
        <v/>
      </c>
      <c r="Z5029" s="21" t="str">
        <f t="shared" si="747"/>
        <v/>
      </c>
      <c r="AA5029" s="21" t="str">
        <f t="shared" si="748"/>
        <v/>
      </c>
      <c r="AB5029" s="21" t="str">
        <f>VLOOKUP(U5029,'Currency Sheet'!A:C,3,)</f>
        <v>DOLLAR</v>
      </c>
      <c r="AC5029" s="42" t="str">
        <f>VLOOKUP(P5029,'Customer List'!B:D,3,)</f>
        <v>Local</v>
      </c>
    </row>
    <row r="5030" spans="1:29" x14ac:dyDescent="0.25">
      <c r="A5030" s="21">
        <f t="shared" si="751"/>
        <v>5028</v>
      </c>
      <c r="B5030" s="21" t="s">
        <v>6544</v>
      </c>
      <c r="C5030" s="30">
        <v>45993</v>
      </c>
      <c r="D5030" s="30">
        <v>46001</v>
      </c>
      <c r="E5030" s="47">
        <v>172.9</v>
      </c>
      <c r="F5030" s="47">
        <f t="shared" si="744"/>
        <v>15215.2</v>
      </c>
      <c r="G5030" s="48">
        <f t="shared" si="745"/>
        <v>15215.2</v>
      </c>
      <c r="H5030" s="21">
        <v>344732</v>
      </c>
      <c r="I5030" s="21" t="s">
        <v>4788</v>
      </c>
      <c r="J5030" s="21">
        <v>1</v>
      </c>
      <c r="K5030" s="21"/>
      <c r="L5030" s="21">
        <f t="shared" si="749"/>
        <v>1</v>
      </c>
      <c r="M5030" s="21"/>
      <c r="N5030" s="30"/>
      <c r="O5030" s="48"/>
      <c r="P5030" s="21" t="s">
        <v>625</v>
      </c>
      <c r="Q5030" s="21"/>
      <c r="R5030" s="21"/>
      <c r="S5030" s="3">
        <v>4</v>
      </c>
      <c r="T5030" s="37"/>
      <c r="U5030" s="21" t="s">
        <v>18</v>
      </c>
      <c r="V5030" s="21" t="str">
        <f>VLOOKUP(P5030,'Customer List'!B:C,2,)</f>
        <v>Delhi</v>
      </c>
      <c r="W5030" s="38"/>
      <c r="X5030" s="30" t="str">
        <f t="shared" si="750"/>
        <v/>
      </c>
      <c r="Y5030" s="21" t="str">
        <f t="shared" si="746"/>
        <v/>
      </c>
      <c r="Z5030" s="21" t="str">
        <f t="shared" si="747"/>
        <v/>
      </c>
      <c r="AA5030" s="21" t="str">
        <f t="shared" si="748"/>
        <v/>
      </c>
      <c r="AB5030" s="21" t="str">
        <f>VLOOKUP(U5030,'Currency Sheet'!A:C,3,)</f>
        <v>DOLLAR</v>
      </c>
      <c r="AC5030" s="42" t="str">
        <f>VLOOKUP(P5030,'Customer List'!B:D,3,)</f>
        <v>Local</v>
      </c>
    </row>
    <row r="5031" spans="1:29" x14ac:dyDescent="0.25">
      <c r="A5031" s="21">
        <f t="shared" si="751"/>
        <v>5029</v>
      </c>
      <c r="B5031" s="21" t="s">
        <v>6544</v>
      </c>
      <c r="C5031" s="30">
        <v>45993</v>
      </c>
      <c r="D5031" s="30">
        <v>46001</v>
      </c>
      <c r="E5031" s="47">
        <v>102.6</v>
      </c>
      <c r="F5031" s="47">
        <f t="shared" si="744"/>
        <v>9028.7999999999993</v>
      </c>
      <c r="G5031" s="48">
        <f t="shared" si="745"/>
        <v>9028.7999999999993</v>
      </c>
      <c r="H5031" s="21">
        <v>344807</v>
      </c>
      <c r="I5031" s="21" t="s">
        <v>4768</v>
      </c>
      <c r="J5031" s="21">
        <v>1</v>
      </c>
      <c r="K5031" s="21"/>
      <c r="L5031" s="21">
        <f t="shared" si="749"/>
        <v>1</v>
      </c>
      <c r="M5031" s="21"/>
      <c r="N5031" s="30"/>
      <c r="O5031" s="48"/>
      <c r="P5031" s="21" t="s">
        <v>228</v>
      </c>
      <c r="Q5031" s="21"/>
      <c r="R5031" s="21"/>
      <c r="S5031" s="3">
        <v>4</v>
      </c>
      <c r="T5031" s="37"/>
      <c r="U5031" s="21" t="s">
        <v>18</v>
      </c>
      <c r="V5031" s="21" t="str">
        <f>VLOOKUP(P5031,'Customer List'!B:C,2,)</f>
        <v>Kolkata</v>
      </c>
      <c r="W5031" s="38"/>
      <c r="X5031" s="30" t="str">
        <f t="shared" si="750"/>
        <v/>
      </c>
      <c r="Y5031" s="21" t="str">
        <f t="shared" si="746"/>
        <v/>
      </c>
      <c r="Z5031" s="21" t="str">
        <f t="shared" si="747"/>
        <v/>
      </c>
      <c r="AA5031" s="21" t="str">
        <f t="shared" si="748"/>
        <v/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x14ac:dyDescent="0.25">
      <c r="A5032" s="21">
        <f t="shared" si="751"/>
        <v>5030</v>
      </c>
      <c r="B5032" s="21" t="s">
        <v>6544</v>
      </c>
      <c r="C5032" s="30">
        <v>45993</v>
      </c>
      <c r="D5032" s="30">
        <v>46001</v>
      </c>
      <c r="E5032" s="47">
        <v>53.4</v>
      </c>
      <c r="F5032" s="47">
        <f t="shared" si="744"/>
        <v>4699.2</v>
      </c>
      <c r="G5032" s="48">
        <f t="shared" si="745"/>
        <v>4699.2</v>
      </c>
      <c r="H5032" s="21">
        <v>353017</v>
      </c>
      <c r="I5032" s="21" t="s">
        <v>5850</v>
      </c>
      <c r="J5032" s="21">
        <v>1</v>
      </c>
      <c r="K5032" s="21"/>
      <c r="L5032" s="21">
        <f t="shared" si="749"/>
        <v>1</v>
      </c>
      <c r="M5032" s="21"/>
      <c r="N5032" s="30"/>
      <c r="O5032" s="48"/>
      <c r="P5032" s="21" t="s">
        <v>4839</v>
      </c>
      <c r="Q5032" s="21"/>
      <c r="R5032" s="21"/>
      <c r="S5032" s="3">
        <v>4</v>
      </c>
      <c r="T5032" s="37"/>
      <c r="U5032" s="21" t="s">
        <v>18</v>
      </c>
      <c r="V5032" s="21" t="str">
        <f>VLOOKUP(P5032,'Customer List'!B:C,2,)</f>
        <v>Mumbai</v>
      </c>
      <c r="W5032" s="38"/>
      <c r="X5032" s="30" t="str">
        <f t="shared" si="750"/>
        <v/>
      </c>
      <c r="Y5032" s="21" t="str">
        <f t="shared" si="746"/>
        <v/>
      </c>
      <c r="Z5032" s="21" t="str">
        <f t="shared" si="747"/>
        <v/>
      </c>
      <c r="AA5032" s="21" t="str">
        <f t="shared" si="748"/>
        <v/>
      </c>
      <c r="AB5032" s="21" t="str">
        <f>VLOOKUP(U5032,'Currency Sheet'!A:C,3,)</f>
        <v>DOLLAR</v>
      </c>
      <c r="AC5032" s="42" t="str">
        <f>VLOOKUP(P5032,'Customer List'!B:D,3,)</f>
        <v>OutStation</v>
      </c>
    </row>
    <row r="5033" spans="1:29" x14ac:dyDescent="0.25">
      <c r="A5033" s="21">
        <f t="shared" si="751"/>
        <v>5031</v>
      </c>
      <c r="B5033" s="21" t="s">
        <v>6544</v>
      </c>
      <c r="C5033" s="30">
        <v>45993</v>
      </c>
      <c r="D5033" s="30">
        <v>46001</v>
      </c>
      <c r="E5033" s="47">
        <v>197.4</v>
      </c>
      <c r="F5033" s="47">
        <f t="shared" si="744"/>
        <v>17371.2</v>
      </c>
      <c r="G5033" s="48">
        <f t="shared" si="745"/>
        <v>17371.2</v>
      </c>
      <c r="H5033" s="21">
        <v>353038</v>
      </c>
      <c r="I5033" s="21" t="s">
        <v>5850</v>
      </c>
      <c r="J5033" s="21">
        <v>1</v>
      </c>
      <c r="K5033" s="21"/>
      <c r="L5033" s="21">
        <f t="shared" si="749"/>
        <v>1</v>
      </c>
      <c r="M5033" s="21"/>
      <c r="N5033" s="30"/>
      <c r="O5033" s="48"/>
      <c r="P5033" s="21" t="s">
        <v>625</v>
      </c>
      <c r="Q5033" s="21"/>
      <c r="R5033" s="21"/>
      <c r="S5033" s="3">
        <v>4</v>
      </c>
      <c r="T5033" s="37"/>
      <c r="U5033" s="21" t="s">
        <v>18</v>
      </c>
      <c r="V5033" s="21" t="str">
        <f>VLOOKUP(P5033,'Customer List'!B:C,2,)</f>
        <v>Delhi</v>
      </c>
      <c r="W5033" s="38"/>
      <c r="X5033" s="30" t="str">
        <f t="shared" si="750"/>
        <v/>
      </c>
      <c r="Y5033" s="21" t="str">
        <f t="shared" si="746"/>
        <v/>
      </c>
      <c r="Z5033" s="21" t="str">
        <f t="shared" si="747"/>
        <v/>
      </c>
      <c r="AA5033" s="21" t="str">
        <f t="shared" si="748"/>
        <v/>
      </c>
      <c r="AB5033" s="21" t="str">
        <f>VLOOKUP(U5033,'Currency Sheet'!A:C,3,)</f>
        <v>DOLLAR</v>
      </c>
      <c r="AC5033" s="42" t="str">
        <f>VLOOKUP(P5033,'Customer List'!B:D,3,)</f>
        <v>Local</v>
      </c>
    </row>
    <row r="5034" spans="1:29" x14ac:dyDescent="0.25">
      <c r="A5034" s="21">
        <f t="shared" si="751"/>
        <v>5032</v>
      </c>
      <c r="B5034" s="21" t="s">
        <v>6544</v>
      </c>
      <c r="C5034" s="30">
        <v>45993</v>
      </c>
      <c r="D5034" s="30">
        <v>46001</v>
      </c>
      <c r="E5034" s="47">
        <v>202.8</v>
      </c>
      <c r="F5034" s="47">
        <f t="shared" si="744"/>
        <v>17846.400000000001</v>
      </c>
      <c r="G5034" s="48">
        <f t="shared" si="745"/>
        <v>35692.800000000003</v>
      </c>
      <c r="H5034" s="21">
        <v>353214</v>
      </c>
      <c r="I5034" s="21" t="s">
        <v>5074</v>
      </c>
      <c r="J5034" s="21">
        <v>2</v>
      </c>
      <c r="K5034" s="21"/>
      <c r="L5034" s="21">
        <f t="shared" si="749"/>
        <v>2</v>
      </c>
      <c r="M5034" s="21"/>
      <c r="N5034" s="30"/>
      <c r="O5034" s="48"/>
      <c r="P5034" s="21" t="s">
        <v>891</v>
      </c>
      <c r="Q5034" s="21"/>
      <c r="R5034" s="21"/>
      <c r="S5034" s="3">
        <v>4</v>
      </c>
      <c r="T5034" s="37"/>
      <c r="U5034" s="21" t="s">
        <v>18</v>
      </c>
      <c r="V5034" s="21" t="str">
        <f>VLOOKUP(P5034,'Customer List'!B:C,2,)</f>
        <v>Banglore</v>
      </c>
      <c r="W5034" s="38"/>
      <c r="X5034" s="30" t="str">
        <f t="shared" si="750"/>
        <v/>
      </c>
      <c r="Y5034" s="21" t="str">
        <f t="shared" si="746"/>
        <v/>
      </c>
      <c r="Z5034" s="21" t="str">
        <f t="shared" si="747"/>
        <v/>
      </c>
      <c r="AA5034" s="21" t="str">
        <f t="shared" si="748"/>
        <v/>
      </c>
      <c r="AB5034" s="21" t="str">
        <f>VLOOKUP(U5034,'Currency Sheet'!A:C,3,)</f>
        <v>DOLLAR</v>
      </c>
      <c r="AC5034" s="42" t="str">
        <f>VLOOKUP(P5034,'Customer List'!B:D,3,)</f>
        <v>OutStation</v>
      </c>
    </row>
    <row r="5035" spans="1:29" x14ac:dyDescent="0.25">
      <c r="A5035" s="21">
        <f t="shared" si="751"/>
        <v>5033</v>
      </c>
      <c r="B5035" s="21" t="s">
        <v>6544</v>
      </c>
      <c r="C5035" s="30">
        <v>45993</v>
      </c>
      <c r="D5035" s="30">
        <v>46001</v>
      </c>
      <c r="E5035" s="47">
        <v>201</v>
      </c>
      <c r="F5035" s="47">
        <f t="shared" si="744"/>
        <v>17688</v>
      </c>
      <c r="G5035" s="48">
        <f t="shared" si="745"/>
        <v>17688</v>
      </c>
      <c r="H5035" s="21">
        <v>353242</v>
      </c>
      <c r="I5035" s="21" t="s">
        <v>5074</v>
      </c>
      <c r="J5035" s="21">
        <v>1</v>
      </c>
      <c r="K5035" s="21"/>
      <c r="L5035" s="21">
        <f t="shared" si="749"/>
        <v>1</v>
      </c>
      <c r="M5035" s="21"/>
      <c r="N5035" s="30"/>
      <c r="O5035" s="48"/>
      <c r="P5035" s="21" t="s">
        <v>621</v>
      </c>
      <c r="Q5035" s="21"/>
      <c r="R5035" s="21"/>
      <c r="S5035" s="3">
        <v>4</v>
      </c>
      <c r="T5035" s="37"/>
      <c r="U5035" s="21" t="s">
        <v>18</v>
      </c>
      <c r="V5035" s="21" t="str">
        <f>VLOOKUP(P5035,'Customer List'!B:C,2,)</f>
        <v>Hyderabad</v>
      </c>
      <c r="W5035" s="38"/>
      <c r="X5035" s="30" t="str">
        <f t="shared" si="750"/>
        <v/>
      </c>
      <c r="Y5035" s="21" t="str">
        <f t="shared" si="746"/>
        <v/>
      </c>
      <c r="Z5035" s="21" t="str">
        <f t="shared" si="747"/>
        <v/>
      </c>
      <c r="AA5035" s="21" t="str">
        <f t="shared" si="748"/>
        <v/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x14ac:dyDescent="0.25">
      <c r="A5036" s="21">
        <f t="shared" si="751"/>
        <v>5034</v>
      </c>
      <c r="B5036" s="21" t="s">
        <v>6544</v>
      </c>
      <c r="C5036" s="30">
        <v>45993</v>
      </c>
      <c r="D5036" s="30">
        <v>46001</v>
      </c>
      <c r="E5036" s="47">
        <v>105.6</v>
      </c>
      <c r="F5036" s="47">
        <f t="shared" si="744"/>
        <v>9292.7999999999993</v>
      </c>
      <c r="G5036" s="48">
        <f t="shared" si="745"/>
        <v>9292.7999999999993</v>
      </c>
      <c r="H5036" s="21">
        <v>357219</v>
      </c>
      <c r="I5036" s="21" t="s">
        <v>5806</v>
      </c>
      <c r="J5036" s="21">
        <v>1</v>
      </c>
      <c r="K5036" s="21">
        <v>1</v>
      </c>
      <c r="L5036" s="21">
        <f t="shared" si="749"/>
        <v>0</v>
      </c>
      <c r="M5036" s="21" t="s">
        <v>6607</v>
      </c>
      <c r="N5036" s="30">
        <v>46002</v>
      </c>
      <c r="O5036" s="48">
        <v>16368</v>
      </c>
      <c r="P5036" s="21" t="s">
        <v>191</v>
      </c>
      <c r="Q5036" s="21" t="s">
        <v>6626</v>
      </c>
      <c r="R5036" s="21"/>
      <c r="S5036" s="3">
        <v>4</v>
      </c>
      <c r="T5036" s="37"/>
      <c r="U5036" s="21" t="s">
        <v>18</v>
      </c>
      <c r="V5036" s="21" t="str">
        <f>VLOOKUP(P5036,'Customer List'!B:C,2,)</f>
        <v>Chandigarh</v>
      </c>
      <c r="W5036" s="38"/>
      <c r="X5036" s="30" t="str">
        <f t="shared" si="750"/>
        <v/>
      </c>
      <c r="Y5036" s="21" t="str">
        <f t="shared" si="746"/>
        <v/>
      </c>
      <c r="Z5036" s="21" t="str">
        <f t="shared" si="747"/>
        <v>Thursday</v>
      </c>
      <c r="AA5036" s="21" t="str">
        <f t="shared" si="748"/>
        <v/>
      </c>
      <c r="AB5036" s="21" t="str">
        <f>VLOOKUP(U5036,'Currency Sheet'!A:C,3,)</f>
        <v>DOLLAR</v>
      </c>
      <c r="AC5036" s="42" t="str">
        <f>VLOOKUP(P5036,'Customer List'!B:D,3,)</f>
        <v>OutStation</v>
      </c>
    </row>
    <row r="5037" spans="1:29" x14ac:dyDescent="0.25">
      <c r="A5037" s="21">
        <f t="shared" si="751"/>
        <v>5035</v>
      </c>
      <c r="B5037" s="21" t="s">
        <v>6544</v>
      </c>
      <c r="C5037" s="30">
        <v>45993</v>
      </c>
      <c r="D5037" s="30">
        <v>46001</v>
      </c>
      <c r="E5037" s="47">
        <v>88.2</v>
      </c>
      <c r="F5037" s="47">
        <f t="shared" si="744"/>
        <v>7761.6</v>
      </c>
      <c r="G5037" s="48">
        <f t="shared" si="745"/>
        <v>7761.6</v>
      </c>
      <c r="H5037" s="21">
        <v>358513</v>
      </c>
      <c r="I5037" s="21" t="s">
        <v>5190</v>
      </c>
      <c r="J5037" s="21">
        <v>1</v>
      </c>
      <c r="K5037" s="21"/>
      <c r="L5037" s="21">
        <f t="shared" si="749"/>
        <v>1</v>
      </c>
      <c r="M5037" s="21"/>
      <c r="N5037" s="30"/>
      <c r="O5037" s="48"/>
      <c r="P5037" s="21" t="s">
        <v>42</v>
      </c>
      <c r="Q5037" s="21"/>
      <c r="R5037" s="21"/>
      <c r="S5037" s="3">
        <v>4</v>
      </c>
      <c r="T5037" s="37"/>
      <c r="U5037" s="21" t="s">
        <v>18</v>
      </c>
      <c r="V5037" s="21" t="str">
        <f>VLOOKUP(P5037,'Customer List'!B:C,2,)</f>
        <v>Faridabad</v>
      </c>
      <c r="W5037" s="38"/>
      <c r="X5037" s="30" t="str">
        <f t="shared" si="750"/>
        <v/>
      </c>
      <c r="Y5037" s="21" t="str">
        <f t="shared" si="746"/>
        <v/>
      </c>
      <c r="Z5037" s="21" t="str">
        <f t="shared" si="747"/>
        <v/>
      </c>
      <c r="AA5037" s="21" t="str">
        <f t="shared" si="748"/>
        <v/>
      </c>
      <c r="AB5037" s="21" t="str">
        <f>VLOOKUP(U5037,'Currency Sheet'!A:C,3,)</f>
        <v>DOLLAR</v>
      </c>
      <c r="AC5037" s="42" t="str">
        <f>VLOOKUP(P5037,'Customer List'!B:D,3,)</f>
        <v>Local</v>
      </c>
    </row>
    <row r="5038" spans="1:29" x14ac:dyDescent="0.25">
      <c r="A5038" s="21">
        <f t="shared" si="751"/>
        <v>5036</v>
      </c>
      <c r="B5038" s="21" t="s">
        <v>6544</v>
      </c>
      <c r="C5038" s="30">
        <v>45993</v>
      </c>
      <c r="D5038" s="30">
        <v>46001</v>
      </c>
      <c r="E5038" s="47">
        <v>96.6</v>
      </c>
      <c r="F5038" s="47">
        <f t="shared" si="744"/>
        <v>8500.7999999999993</v>
      </c>
      <c r="G5038" s="48">
        <f t="shared" si="745"/>
        <v>17001.599999999999</v>
      </c>
      <c r="H5038" s="21">
        <v>359005</v>
      </c>
      <c r="I5038" s="21" t="s">
        <v>6570</v>
      </c>
      <c r="J5038" s="21">
        <v>2</v>
      </c>
      <c r="K5038" s="21"/>
      <c r="L5038" s="21">
        <f t="shared" si="749"/>
        <v>2</v>
      </c>
      <c r="M5038" s="21"/>
      <c r="N5038" s="30"/>
      <c r="O5038" s="48"/>
      <c r="P5038" s="21" t="s">
        <v>2048</v>
      </c>
      <c r="Q5038" s="21"/>
      <c r="R5038" s="21"/>
      <c r="S5038" s="3">
        <v>4</v>
      </c>
      <c r="T5038" s="37"/>
      <c r="U5038" s="21" t="s">
        <v>18</v>
      </c>
      <c r="V5038" s="21" t="str">
        <f>VLOOKUP(P5038,'Customer List'!B:C,2,)</f>
        <v>Hyderabad</v>
      </c>
      <c r="W5038" s="38"/>
      <c r="X5038" s="30" t="str">
        <f t="shared" si="750"/>
        <v/>
      </c>
      <c r="Y5038" s="21" t="str">
        <f t="shared" si="746"/>
        <v/>
      </c>
      <c r="Z5038" s="21" t="str">
        <f t="shared" si="747"/>
        <v/>
      </c>
      <c r="AA5038" s="21" t="str">
        <f t="shared" si="748"/>
        <v/>
      </c>
      <c r="AB5038" s="21" t="str">
        <f>VLOOKUP(U5038,'Currency Sheet'!A:C,3,)</f>
        <v>DOLLAR</v>
      </c>
      <c r="AC5038" s="42" t="str">
        <f>VLOOKUP(P5038,'Customer List'!B:D,3,)</f>
        <v>OutStation</v>
      </c>
    </row>
    <row r="5039" spans="1:29" x14ac:dyDescent="0.25">
      <c r="A5039" s="21">
        <f t="shared" si="751"/>
        <v>5037</v>
      </c>
      <c r="B5039" s="21" t="s">
        <v>6544</v>
      </c>
      <c r="C5039" s="30">
        <v>45993</v>
      </c>
      <c r="D5039" s="30">
        <v>46001</v>
      </c>
      <c r="E5039" s="47">
        <v>180</v>
      </c>
      <c r="F5039" s="47">
        <f t="shared" si="744"/>
        <v>15840</v>
      </c>
      <c r="G5039" s="48">
        <f t="shared" si="745"/>
        <v>15840</v>
      </c>
      <c r="H5039" s="21">
        <v>362510</v>
      </c>
      <c r="I5039" s="21" t="s">
        <v>4780</v>
      </c>
      <c r="J5039" s="21">
        <v>1</v>
      </c>
      <c r="K5039" s="21">
        <v>1</v>
      </c>
      <c r="L5039" s="21">
        <f t="shared" si="749"/>
        <v>0</v>
      </c>
      <c r="M5039" s="21" t="s">
        <v>6608</v>
      </c>
      <c r="N5039" s="30">
        <v>46002</v>
      </c>
      <c r="O5039" s="48">
        <v>27900</v>
      </c>
      <c r="P5039" s="21" t="s">
        <v>191</v>
      </c>
      <c r="Q5039" s="21" t="s">
        <v>6626</v>
      </c>
      <c r="R5039" s="21"/>
      <c r="S5039" s="3">
        <v>4</v>
      </c>
      <c r="T5039" s="37"/>
      <c r="U5039" s="21" t="s">
        <v>18</v>
      </c>
      <c r="V5039" s="21" t="str">
        <f>VLOOKUP(P5039,'Customer List'!B:C,2,)</f>
        <v>Chandigarh</v>
      </c>
      <c r="W5039" s="38"/>
      <c r="X5039" s="30" t="str">
        <f t="shared" si="750"/>
        <v/>
      </c>
      <c r="Y5039" s="21" t="str">
        <f t="shared" si="746"/>
        <v/>
      </c>
      <c r="Z5039" s="21" t="str">
        <f t="shared" si="747"/>
        <v>Thursday</v>
      </c>
      <c r="AA5039" s="21" t="str">
        <f t="shared" si="748"/>
        <v/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x14ac:dyDescent="0.25">
      <c r="A5040" s="21">
        <f t="shared" si="751"/>
        <v>5038</v>
      </c>
      <c r="B5040" s="21" t="s">
        <v>6544</v>
      </c>
      <c r="C5040" s="30">
        <v>45993</v>
      </c>
      <c r="D5040" s="30">
        <v>46001</v>
      </c>
      <c r="E5040" s="47">
        <v>289.10000000000002</v>
      </c>
      <c r="F5040" s="47">
        <f t="shared" si="744"/>
        <v>25440.800000000003</v>
      </c>
      <c r="G5040" s="48">
        <f t="shared" si="745"/>
        <v>50881.600000000006</v>
      </c>
      <c r="H5040" s="21">
        <v>369324</v>
      </c>
      <c r="I5040" s="21" t="s">
        <v>5076</v>
      </c>
      <c r="J5040" s="21">
        <v>2</v>
      </c>
      <c r="K5040" s="21"/>
      <c r="L5040" s="21">
        <f t="shared" si="749"/>
        <v>2</v>
      </c>
      <c r="M5040" s="21"/>
      <c r="N5040" s="30"/>
      <c r="O5040" s="48"/>
      <c r="P5040" s="21" t="s">
        <v>891</v>
      </c>
      <c r="Q5040" s="21"/>
      <c r="R5040" s="21"/>
      <c r="S5040" s="3">
        <v>4</v>
      </c>
      <c r="T5040" s="37"/>
      <c r="U5040" s="21" t="s">
        <v>18</v>
      </c>
      <c r="V5040" s="21" t="str">
        <f>VLOOKUP(P5040,'Customer List'!B:C,2,)</f>
        <v>Banglore</v>
      </c>
      <c r="W5040" s="38"/>
      <c r="X5040" s="30" t="str">
        <f t="shared" si="750"/>
        <v/>
      </c>
      <c r="Y5040" s="21" t="str">
        <f t="shared" si="746"/>
        <v/>
      </c>
      <c r="Z5040" s="21" t="str">
        <f t="shared" si="747"/>
        <v/>
      </c>
      <c r="AA5040" s="21" t="str">
        <f t="shared" si="748"/>
        <v/>
      </c>
      <c r="AB5040" s="21" t="str">
        <f>VLOOKUP(U5040,'Currency Sheet'!A:C,3,)</f>
        <v>DOLLAR</v>
      </c>
      <c r="AC5040" s="42" t="str">
        <f>VLOOKUP(P5040,'Customer List'!B:D,3,)</f>
        <v>OutStation</v>
      </c>
    </row>
    <row r="5041" spans="1:29" x14ac:dyDescent="0.25">
      <c r="A5041" s="21">
        <f t="shared" si="751"/>
        <v>5039</v>
      </c>
      <c r="B5041" s="21" t="s">
        <v>6544</v>
      </c>
      <c r="C5041" s="30">
        <v>45993</v>
      </c>
      <c r="D5041" s="30">
        <v>46001</v>
      </c>
      <c r="E5041" s="47">
        <v>222</v>
      </c>
      <c r="F5041" s="47">
        <f t="shared" si="744"/>
        <v>19536</v>
      </c>
      <c r="G5041" s="48">
        <f t="shared" si="745"/>
        <v>19536</v>
      </c>
      <c r="H5041" s="21">
        <v>369708</v>
      </c>
      <c r="I5041" s="21" t="s">
        <v>5191</v>
      </c>
      <c r="J5041" s="21">
        <v>1</v>
      </c>
      <c r="K5041" s="21"/>
      <c r="L5041" s="21">
        <f t="shared" si="749"/>
        <v>1</v>
      </c>
      <c r="M5041" s="21"/>
      <c r="N5041" s="30"/>
      <c r="O5041" s="48"/>
      <c r="P5041" s="21" t="s">
        <v>625</v>
      </c>
      <c r="Q5041" s="21"/>
      <c r="R5041" s="21"/>
      <c r="S5041" s="3">
        <v>4</v>
      </c>
      <c r="T5041" s="37"/>
      <c r="U5041" s="21" t="s">
        <v>18</v>
      </c>
      <c r="V5041" s="21" t="str">
        <f>VLOOKUP(P5041,'Customer List'!B:C,2,)</f>
        <v>Delhi</v>
      </c>
      <c r="W5041" s="38"/>
      <c r="X5041" s="30" t="str">
        <f t="shared" si="750"/>
        <v/>
      </c>
      <c r="Y5041" s="21" t="str">
        <f t="shared" si="746"/>
        <v/>
      </c>
      <c r="Z5041" s="21" t="str">
        <f t="shared" si="747"/>
        <v/>
      </c>
      <c r="AA5041" s="21" t="str">
        <f t="shared" si="748"/>
        <v/>
      </c>
      <c r="AB5041" s="21" t="str">
        <f>VLOOKUP(U5041,'Currency Sheet'!A:C,3,)</f>
        <v>DOLLAR</v>
      </c>
      <c r="AC5041" s="42" t="str">
        <f>VLOOKUP(P5041,'Customer List'!B:D,3,)</f>
        <v>Local</v>
      </c>
    </row>
    <row r="5042" spans="1:29" x14ac:dyDescent="0.25">
      <c r="A5042" s="21">
        <f t="shared" si="751"/>
        <v>5040</v>
      </c>
      <c r="B5042" s="21" t="s">
        <v>6544</v>
      </c>
      <c r="C5042" s="30">
        <v>45993</v>
      </c>
      <c r="D5042" s="30">
        <v>46001</v>
      </c>
      <c r="E5042" s="47">
        <v>211.2</v>
      </c>
      <c r="F5042" s="47">
        <f t="shared" si="744"/>
        <v>18585.599999999999</v>
      </c>
      <c r="G5042" s="48">
        <f t="shared" si="745"/>
        <v>18585.599999999999</v>
      </c>
      <c r="H5042" s="21">
        <v>372220</v>
      </c>
      <c r="I5042" s="21" t="s">
        <v>5078</v>
      </c>
      <c r="J5042" s="21">
        <v>1</v>
      </c>
      <c r="K5042" s="21"/>
      <c r="L5042" s="21">
        <f t="shared" si="749"/>
        <v>1</v>
      </c>
      <c r="M5042" s="21"/>
      <c r="N5042" s="30"/>
      <c r="O5042" s="48"/>
      <c r="P5042" s="21" t="s">
        <v>6595</v>
      </c>
      <c r="Q5042" s="21"/>
      <c r="R5042" s="21"/>
      <c r="S5042" s="3">
        <v>4</v>
      </c>
      <c r="T5042" s="37"/>
      <c r="U5042" s="21" t="s">
        <v>18</v>
      </c>
      <c r="V5042" s="21" t="str">
        <f>VLOOKUP(P5042,'Customer List'!B:C,2,)</f>
        <v>DELHI</v>
      </c>
      <c r="W5042" s="38"/>
      <c r="X5042" s="30" t="str">
        <f t="shared" si="750"/>
        <v/>
      </c>
      <c r="Y5042" s="21" t="str">
        <f t="shared" si="746"/>
        <v/>
      </c>
      <c r="Z5042" s="21" t="str">
        <f t="shared" si="747"/>
        <v/>
      </c>
      <c r="AA5042" s="21" t="str">
        <f t="shared" si="748"/>
        <v/>
      </c>
      <c r="AB5042" s="21" t="str">
        <f>VLOOKUP(U5042,'Currency Sheet'!A:C,3,)</f>
        <v>DOLLAR</v>
      </c>
      <c r="AC5042" s="42" t="str">
        <f>VLOOKUP(P5042,'Customer List'!B:D,3,)</f>
        <v>Local</v>
      </c>
    </row>
    <row r="5043" spans="1:29" x14ac:dyDescent="0.25">
      <c r="A5043" s="21">
        <f t="shared" si="751"/>
        <v>5041</v>
      </c>
      <c r="B5043" s="21" t="s">
        <v>6544</v>
      </c>
      <c r="C5043" s="30">
        <v>45993</v>
      </c>
      <c r="D5043" s="30">
        <v>46001</v>
      </c>
      <c r="E5043" s="47">
        <v>162</v>
      </c>
      <c r="F5043" s="47">
        <f t="shared" si="744"/>
        <v>14256</v>
      </c>
      <c r="G5043" s="48">
        <f t="shared" si="745"/>
        <v>14256</v>
      </c>
      <c r="H5043" s="21">
        <v>379210</v>
      </c>
      <c r="I5043" s="21" t="s">
        <v>4782</v>
      </c>
      <c r="J5043" s="21">
        <v>1</v>
      </c>
      <c r="K5043" s="21"/>
      <c r="L5043" s="21">
        <f t="shared" si="749"/>
        <v>1</v>
      </c>
      <c r="M5043" s="21"/>
      <c r="N5043" s="30"/>
      <c r="O5043" s="48"/>
      <c r="P5043" s="21" t="s">
        <v>30</v>
      </c>
      <c r="Q5043" s="21"/>
      <c r="R5043" s="21"/>
      <c r="S5043" s="3">
        <v>4</v>
      </c>
      <c r="T5043" s="37"/>
      <c r="U5043" s="21" t="s">
        <v>18</v>
      </c>
      <c r="V5043" s="21" t="str">
        <f>VLOOKUP(P5043,'Customer List'!B:C,2,)</f>
        <v>Delhi</v>
      </c>
      <c r="W5043" s="38"/>
      <c r="X5043" s="30" t="str">
        <f t="shared" si="750"/>
        <v/>
      </c>
      <c r="Y5043" s="21" t="str">
        <f t="shared" si="746"/>
        <v/>
      </c>
      <c r="Z5043" s="21" t="str">
        <f t="shared" si="747"/>
        <v/>
      </c>
      <c r="AA5043" s="21" t="str">
        <f t="shared" si="748"/>
        <v/>
      </c>
      <c r="AB5043" s="21" t="str">
        <f>VLOOKUP(U5043,'Currency Sheet'!A:C,3,)</f>
        <v>DOLLAR</v>
      </c>
      <c r="AC5043" s="42" t="str">
        <f>VLOOKUP(P5043,'Customer List'!B:D,3,)</f>
        <v>Local</v>
      </c>
    </row>
    <row r="5044" spans="1:29" x14ac:dyDescent="0.25">
      <c r="A5044" s="21">
        <f t="shared" si="751"/>
        <v>5042</v>
      </c>
      <c r="B5044" s="21" t="s">
        <v>6544</v>
      </c>
      <c r="C5044" s="30">
        <v>45993</v>
      </c>
      <c r="D5044" s="30">
        <v>46001</v>
      </c>
      <c r="E5044" s="47">
        <v>217.8</v>
      </c>
      <c r="F5044" s="47">
        <f t="shared" si="744"/>
        <v>19166.400000000001</v>
      </c>
      <c r="G5044" s="48">
        <f t="shared" si="745"/>
        <v>38332.800000000003</v>
      </c>
      <c r="H5044" s="21">
        <v>384704</v>
      </c>
      <c r="I5044" s="21" t="s">
        <v>6571</v>
      </c>
      <c r="J5044" s="21">
        <v>2</v>
      </c>
      <c r="K5044" s="21"/>
      <c r="L5044" s="21">
        <f t="shared" si="749"/>
        <v>2</v>
      </c>
      <c r="M5044" s="21"/>
      <c r="N5044" s="30"/>
      <c r="O5044" s="48"/>
      <c r="P5044" s="21" t="s">
        <v>2048</v>
      </c>
      <c r="Q5044" s="21"/>
      <c r="R5044" s="21"/>
      <c r="S5044" s="3">
        <v>4</v>
      </c>
      <c r="T5044" s="37"/>
      <c r="U5044" s="21" t="s">
        <v>18</v>
      </c>
      <c r="V5044" s="21" t="str">
        <f>VLOOKUP(P5044,'Customer List'!B:C,2,)</f>
        <v>Hyderabad</v>
      </c>
      <c r="W5044" s="38"/>
      <c r="X5044" s="30" t="str">
        <f t="shared" si="750"/>
        <v/>
      </c>
      <c r="Y5044" s="21" t="str">
        <f t="shared" si="746"/>
        <v/>
      </c>
      <c r="Z5044" s="21" t="str">
        <f t="shared" si="747"/>
        <v/>
      </c>
      <c r="AA5044" s="21" t="str">
        <f t="shared" si="748"/>
        <v/>
      </c>
      <c r="AB5044" s="21" t="str">
        <f>VLOOKUP(U5044,'Currency Sheet'!A:C,3,)</f>
        <v>DOLLAR</v>
      </c>
      <c r="AC5044" s="42" t="str">
        <f>VLOOKUP(P5044,'Customer List'!B:D,3,)</f>
        <v>OutStation</v>
      </c>
    </row>
    <row r="5045" spans="1:29" x14ac:dyDescent="0.25">
      <c r="A5045" s="21">
        <f t="shared" si="751"/>
        <v>5043</v>
      </c>
      <c r="B5045" s="21" t="s">
        <v>6544</v>
      </c>
      <c r="C5045" s="30">
        <v>45993</v>
      </c>
      <c r="D5045" s="30">
        <v>46001</v>
      </c>
      <c r="E5045" s="47">
        <v>311.5</v>
      </c>
      <c r="F5045" s="47">
        <f t="shared" si="744"/>
        <v>27412</v>
      </c>
      <c r="G5045" s="48">
        <f t="shared" si="745"/>
        <v>27412</v>
      </c>
      <c r="H5045" s="21">
        <v>386912</v>
      </c>
      <c r="I5045" s="21" t="s">
        <v>6572</v>
      </c>
      <c r="J5045" s="21">
        <v>1</v>
      </c>
      <c r="K5045" s="21"/>
      <c r="L5045" s="21">
        <f t="shared" si="749"/>
        <v>1</v>
      </c>
      <c r="M5045" s="21"/>
      <c r="N5045" s="30"/>
      <c r="O5045" s="48"/>
      <c r="P5045" s="21" t="s">
        <v>42</v>
      </c>
      <c r="Q5045" s="21"/>
      <c r="R5045" s="21"/>
      <c r="S5045" s="3">
        <v>4</v>
      </c>
      <c r="T5045" s="37"/>
      <c r="U5045" s="21" t="s">
        <v>18</v>
      </c>
      <c r="V5045" s="21" t="str">
        <f>VLOOKUP(P5045,'Customer List'!B:C,2,)</f>
        <v>Faridabad</v>
      </c>
      <c r="W5045" s="38"/>
      <c r="X5045" s="30" t="str">
        <f t="shared" si="750"/>
        <v/>
      </c>
      <c r="Y5045" s="21" t="str">
        <f t="shared" si="746"/>
        <v/>
      </c>
      <c r="Z5045" s="21" t="str">
        <f t="shared" si="747"/>
        <v/>
      </c>
      <c r="AA5045" s="21" t="str">
        <f t="shared" si="748"/>
        <v/>
      </c>
      <c r="AB5045" s="21" t="str">
        <f>VLOOKUP(U5045,'Currency Sheet'!A:C,3,)</f>
        <v>DOLLAR</v>
      </c>
      <c r="AC5045" s="42" t="str">
        <f>VLOOKUP(P5045,'Customer List'!B:D,3,)</f>
        <v>Local</v>
      </c>
    </row>
    <row r="5046" spans="1:29" x14ac:dyDescent="0.25">
      <c r="A5046" s="21">
        <f t="shared" si="751"/>
        <v>5044</v>
      </c>
      <c r="B5046" s="21" t="s">
        <v>6544</v>
      </c>
      <c r="C5046" s="30">
        <v>45993</v>
      </c>
      <c r="D5046" s="30">
        <v>46001</v>
      </c>
      <c r="E5046" s="47">
        <v>213</v>
      </c>
      <c r="F5046" s="47">
        <f t="shared" si="744"/>
        <v>18744</v>
      </c>
      <c r="G5046" s="48">
        <f t="shared" si="745"/>
        <v>18744</v>
      </c>
      <c r="H5046" s="21">
        <v>393610</v>
      </c>
      <c r="I5046" s="21" t="s">
        <v>5386</v>
      </c>
      <c r="J5046" s="21">
        <v>1</v>
      </c>
      <c r="K5046" s="21"/>
      <c r="L5046" s="21">
        <f t="shared" si="749"/>
        <v>1</v>
      </c>
      <c r="M5046" s="21"/>
      <c r="N5046" s="30"/>
      <c r="O5046" s="48"/>
      <c r="P5046" s="21" t="s">
        <v>625</v>
      </c>
      <c r="Q5046" s="21"/>
      <c r="R5046" s="21"/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/>
      <c r="X5046" s="30" t="str">
        <f t="shared" si="750"/>
        <v/>
      </c>
      <c r="Y5046" s="21" t="str">
        <f t="shared" si="746"/>
        <v/>
      </c>
      <c r="Z5046" s="21" t="str">
        <f t="shared" si="747"/>
        <v/>
      </c>
      <c r="AA5046" s="21" t="str">
        <f t="shared" si="748"/>
        <v/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x14ac:dyDescent="0.25">
      <c r="A5047" s="21">
        <f t="shared" si="751"/>
        <v>5045</v>
      </c>
      <c r="B5047" s="21" t="s">
        <v>6544</v>
      </c>
      <c r="C5047" s="30">
        <v>45993</v>
      </c>
      <c r="D5047" s="30">
        <v>46001</v>
      </c>
      <c r="E5047" s="47">
        <v>32.4</v>
      </c>
      <c r="F5047" s="47">
        <f t="shared" si="744"/>
        <v>2851.2</v>
      </c>
      <c r="G5047" s="48">
        <f t="shared" si="745"/>
        <v>2851.2</v>
      </c>
      <c r="H5047" s="21">
        <v>400511</v>
      </c>
      <c r="I5047" s="21" t="s">
        <v>4803</v>
      </c>
      <c r="J5047" s="21">
        <v>1</v>
      </c>
      <c r="K5047" s="21">
        <v>1</v>
      </c>
      <c r="L5047" s="21">
        <f t="shared" si="749"/>
        <v>0</v>
      </c>
      <c r="M5047" s="21" t="s">
        <v>6604</v>
      </c>
      <c r="N5047" s="30">
        <v>46002</v>
      </c>
      <c r="O5047" s="48">
        <v>5184</v>
      </c>
      <c r="P5047" s="21" t="s">
        <v>208</v>
      </c>
      <c r="Q5047" s="21" t="s">
        <v>1996</v>
      </c>
      <c r="R5047" s="21" t="s">
        <v>1996</v>
      </c>
      <c r="S5047" s="3">
        <v>4</v>
      </c>
      <c r="T5047" s="37"/>
      <c r="U5047" s="21" t="s">
        <v>18</v>
      </c>
      <c r="V5047" s="21" t="str">
        <f>VLOOKUP(P5047,'Customer List'!B:C,2,)</f>
        <v>Delhi</v>
      </c>
      <c r="W5047" s="38"/>
      <c r="X5047" s="30">
        <f t="shared" si="750"/>
        <v>46002</v>
      </c>
      <c r="Y5047" s="21">
        <f t="shared" si="746"/>
        <v>0</v>
      </c>
      <c r="Z5047" s="21" t="str">
        <f t="shared" si="747"/>
        <v>Thursday</v>
      </c>
      <c r="AA5047" s="21" t="str">
        <f t="shared" si="748"/>
        <v>Thursday</v>
      </c>
      <c r="AB5047" s="21" t="str">
        <f>VLOOKUP(U5047,'Currency Sheet'!A:C,3,)</f>
        <v>DOLLAR</v>
      </c>
      <c r="AC5047" s="42" t="str">
        <f>VLOOKUP(P5047,'Customer List'!B:D,3,)</f>
        <v>Local</v>
      </c>
    </row>
    <row r="5048" spans="1:29" x14ac:dyDescent="0.25">
      <c r="A5048" s="21">
        <f t="shared" si="751"/>
        <v>5046</v>
      </c>
      <c r="B5048" s="21" t="s">
        <v>6544</v>
      </c>
      <c r="C5048" s="30">
        <v>45993</v>
      </c>
      <c r="D5048" s="30">
        <v>46001</v>
      </c>
      <c r="E5048" s="47">
        <v>297</v>
      </c>
      <c r="F5048" s="47">
        <f t="shared" si="744"/>
        <v>26136</v>
      </c>
      <c r="G5048" s="48">
        <f t="shared" si="745"/>
        <v>78408</v>
      </c>
      <c r="H5048" s="21">
        <v>403502</v>
      </c>
      <c r="I5048" s="21" t="s">
        <v>4804</v>
      </c>
      <c r="J5048" s="21">
        <v>3</v>
      </c>
      <c r="K5048" s="21">
        <v>3</v>
      </c>
      <c r="L5048" s="21">
        <f t="shared" si="749"/>
        <v>0</v>
      </c>
      <c r="M5048" s="21" t="s">
        <v>6603</v>
      </c>
      <c r="N5048" s="30">
        <v>46002</v>
      </c>
      <c r="O5048" s="48">
        <v>141075</v>
      </c>
      <c r="P5048" s="21" t="s">
        <v>208</v>
      </c>
      <c r="Q5048" s="21" t="s">
        <v>1996</v>
      </c>
      <c r="R5048" s="21" t="s">
        <v>1996</v>
      </c>
      <c r="S5048" s="3">
        <v>4</v>
      </c>
      <c r="T5048" s="37"/>
      <c r="U5048" s="21" t="s">
        <v>18</v>
      </c>
      <c r="V5048" s="21" t="str">
        <f>VLOOKUP(P5048,'Customer List'!B:C,2,)</f>
        <v>Delhi</v>
      </c>
      <c r="W5048" s="38"/>
      <c r="X5048" s="30">
        <f t="shared" si="750"/>
        <v>46002</v>
      </c>
      <c r="Y5048" s="21">
        <f t="shared" si="746"/>
        <v>0</v>
      </c>
      <c r="Z5048" s="21" t="str">
        <f t="shared" si="747"/>
        <v>Thursday</v>
      </c>
      <c r="AA5048" s="21" t="str">
        <f t="shared" si="748"/>
        <v>Thursday</v>
      </c>
      <c r="AB5048" s="21" t="str">
        <f>VLOOKUP(U5048,'Currency Sheet'!A:C,3,)</f>
        <v>DOLLAR</v>
      </c>
      <c r="AC5048" s="42" t="str">
        <f>VLOOKUP(P5048,'Customer List'!B:D,3,)</f>
        <v>Local</v>
      </c>
    </row>
    <row r="5049" spans="1:29" x14ac:dyDescent="0.25">
      <c r="A5049" s="21">
        <f t="shared" si="751"/>
        <v>5047</v>
      </c>
      <c r="B5049" s="21" t="s">
        <v>6544</v>
      </c>
      <c r="C5049" s="30">
        <v>45993</v>
      </c>
      <c r="D5049" s="30">
        <v>46001</v>
      </c>
      <c r="E5049" s="47">
        <v>204</v>
      </c>
      <c r="F5049" s="47">
        <f t="shared" si="744"/>
        <v>17952</v>
      </c>
      <c r="G5049" s="48">
        <f t="shared" si="745"/>
        <v>17952</v>
      </c>
      <c r="H5049" s="21">
        <v>405720</v>
      </c>
      <c r="I5049" s="21" t="s">
        <v>5194</v>
      </c>
      <c r="J5049" s="21">
        <v>1</v>
      </c>
      <c r="K5049" s="21"/>
      <c r="L5049" s="21">
        <f t="shared" si="749"/>
        <v>1</v>
      </c>
      <c r="M5049" s="21"/>
      <c r="N5049" s="30"/>
      <c r="O5049" s="48"/>
      <c r="P5049" s="21" t="s">
        <v>621</v>
      </c>
      <c r="Q5049" s="21"/>
      <c r="R5049" s="21"/>
      <c r="S5049" s="3">
        <v>4</v>
      </c>
      <c r="T5049" s="37"/>
      <c r="U5049" s="21" t="s">
        <v>18</v>
      </c>
      <c r="V5049" s="21" t="str">
        <f>VLOOKUP(P5049,'Customer List'!B:C,2,)</f>
        <v>Hyderabad</v>
      </c>
      <c r="W5049" s="38"/>
      <c r="X5049" s="30" t="str">
        <f t="shared" si="750"/>
        <v/>
      </c>
      <c r="Y5049" s="21" t="str">
        <f t="shared" si="746"/>
        <v/>
      </c>
      <c r="Z5049" s="21" t="str">
        <f t="shared" si="747"/>
        <v/>
      </c>
      <c r="AA5049" s="21" t="str">
        <f t="shared" si="748"/>
        <v/>
      </c>
      <c r="AB5049" s="21" t="str">
        <f>VLOOKUP(U5049,'Currency Sheet'!A:C,3,)</f>
        <v>DOLLAR</v>
      </c>
      <c r="AC5049" s="42" t="str">
        <f>VLOOKUP(P5049,'Customer List'!B:D,3,)</f>
        <v>OutStation</v>
      </c>
    </row>
    <row r="5050" spans="1:29" x14ac:dyDescent="0.25">
      <c r="A5050" s="21">
        <f t="shared" si="751"/>
        <v>5048</v>
      </c>
      <c r="B5050" s="21" t="s">
        <v>6544</v>
      </c>
      <c r="C5050" s="30">
        <v>45993</v>
      </c>
      <c r="D5050" s="30">
        <v>46001</v>
      </c>
      <c r="E5050" s="47">
        <v>62.4</v>
      </c>
      <c r="F5050" s="47">
        <f t="shared" si="744"/>
        <v>5491.2</v>
      </c>
      <c r="G5050" s="48">
        <f t="shared" si="745"/>
        <v>5491.2</v>
      </c>
      <c r="H5050" s="21">
        <v>406421</v>
      </c>
      <c r="I5050" s="21" t="s">
        <v>4807</v>
      </c>
      <c r="J5050" s="21">
        <v>1</v>
      </c>
      <c r="K5050" s="21"/>
      <c r="L5050" s="21">
        <f t="shared" si="749"/>
        <v>1</v>
      </c>
      <c r="M5050" s="21"/>
      <c r="N5050" s="30"/>
      <c r="O5050" s="48"/>
      <c r="P5050" s="21" t="s">
        <v>630</v>
      </c>
      <c r="Q5050" s="21"/>
      <c r="R5050" s="21"/>
      <c r="S5050" s="3">
        <v>4</v>
      </c>
      <c r="T5050" s="37"/>
      <c r="U5050" s="21" t="s">
        <v>18</v>
      </c>
      <c r="V5050" s="21" t="str">
        <f>VLOOKUP(P5050,'Customer List'!B:C,2,)</f>
        <v>Telangana</v>
      </c>
      <c r="W5050" s="38"/>
      <c r="X5050" s="30" t="str">
        <f t="shared" si="750"/>
        <v/>
      </c>
      <c r="Y5050" s="21" t="str">
        <f t="shared" si="746"/>
        <v/>
      </c>
      <c r="Z5050" s="21" t="str">
        <f t="shared" si="747"/>
        <v/>
      </c>
      <c r="AA5050" s="21" t="str">
        <f t="shared" si="748"/>
        <v/>
      </c>
      <c r="AB5050" s="21" t="str">
        <f>VLOOKUP(U5050,'Currency Sheet'!A:C,3,)</f>
        <v>DOLLAR</v>
      </c>
      <c r="AC5050" s="42" t="str">
        <f>VLOOKUP(P5050,'Customer List'!B:D,3,)</f>
        <v>OutStation</v>
      </c>
    </row>
    <row r="5051" spans="1:29" x14ac:dyDescent="0.25">
      <c r="A5051" s="21">
        <f t="shared" si="751"/>
        <v>5049</v>
      </c>
      <c r="B5051" s="21" t="s">
        <v>6544</v>
      </c>
      <c r="C5051" s="30">
        <v>45993</v>
      </c>
      <c r="D5051" s="30">
        <v>46001</v>
      </c>
      <c r="E5051" s="47">
        <v>177.6</v>
      </c>
      <c r="F5051" s="47">
        <f t="shared" si="744"/>
        <v>15628.8</v>
      </c>
      <c r="G5051" s="48">
        <f t="shared" si="745"/>
        <v>15628.8</v>
      </c>
      <c r="H5051" s="21">
        <v>406509</v>
      </c>
      <c r="I5051" s="21" t="s">
        <v>4808</v>
      </c>
      <c r="J5051" s="21">
        <v>1</v>
      </c>
      <c r="K5051" s="21"/>
      <c r="L5051" s="21">
        <f t="shared" si="749"/>
        <v>1</v>
      </c>
      <c r="M5051" s="21"/>
      <c r="N5051" s="30"/>
      <c r="O5051" s="48"/>
      <c r="P5051" s="21" t="s">
        <v>621</v>
      </c>
      <c r="Q5051" s="21"/>
      <c r="R5051" s="21"/>
      <c r="S5051" s="3">
        <v>4</v>
      </c>
      <c r="T5051" s="37"/>
      <c r="U5051" s="21" t="s">
        <v>18</v>
      </c>
      <c r="V5051" s="21" t="str">
        <f>VLOOKUP(P5051,'Customer List'!B:C,2,)</f>
        <v>Hyderabad</v>
      </c>
      <c r="W5051" s="38"/>
      <c r="X5051" s="30" t="str">
        <f t="shared" si="750"/>
        <v/>
      </c>
      <c r="Y5051" s="21" t="str">
        <f t="shared" si="746"/>
        <v/>
      </c>
      <c r="Z5051" s="21" t="str">
        <f t="shared" si="747"/>
        <v/>
      </c>
      <c r="AA5051" s="21" t="str">
        <f t="shared" si="748"/>
        <v/>
      </c>
      <c r="AB5051" s="21" t="str">
        <f>VLOOKUP(U5051,'Currency Sheet'!A:C,3,)</f>
        <v>DOLLAR</v>
      </c>
      <c r="AC5051" s="42" t="str">
        <f>VLOOKUP(P5051,'Customer List'!B:D,3,)</f>
        <v>OutStation</v>
      </c>
    </row>
    <row r="5052" spans="1:29" x14ac:dyDescent="0.25">
      <c r="A5052" s="21">
        <f t="shared" si="751"/>
        <v>5050</v>
      </c>
      <c r="B5052" s="21" t="s">
        <v>6544</v>
      </c>
      <c r="C5052" s="30">
        <v>45993</v>
      </c>
      <c r="D5052" s="30">
        <v>46001</v>
      </c>
      <c r="E5052" s="47">
        <v>193.8</v>
      </c>
      <c r="F5052" s="47">
        <f t="shared" si="744"/>
        <v>17054.400000000001</v>
      </c>
      <c r="G5052" s="48">
        <f t="shared" si="745"/>
        <v>17054.400000000001</v>
      </c>
      <c r="H5052" s="21">
        <v>409904</v>
      </c>
      <c r="I5052" s="21" t="s">
        <v>6573</v>
      </c>
      <c r="J5052" s="21">
        <v>1</v>
      </c>
      <c r="K5052" s="21">
        <v>1</v>
      </c>
      <c r="L5052" s="21">
        <f t="shared" si="749"/>
        <v>0</v>
      </c>
      <c r="M5052" s="21" t="s">
        <v>6606</v>
      </c>
      <c r="N5052" s="30">
        <v>46002</v>
      </c>
      <c r="O5052" s="48">
        <v>30039</v>
      </c>
      <c r="P5052" s="21" t="s">
        <v>191</v>
      </c>
      <c r="Q5052" s="21" t="s">
        <v>6626</v>
      </c>
      <c r="R5052" s="21"/>
      <c r="S5052" s="3">
        <v>4</v>
      </c>
      <c r="T5052" s="37"/>
      <c r="U5052" s="21" t="s">
        <v>18</v>
      </c>
      <c r="V5052" s="21" t="str">
        <f>VLOOKUP(P5052,'Customer List'!B:C,2,)</f>
        <v>Chandigarh</v>
      </c>
      <c r="W5052" s="38"/>
      <c r="X5052" s="30" t="str">
        <f t="shared" si="750"/>
        <v/>
      </c>
      <c r="Y5052" s="21" t="str">
        <f t="shared" si="746"/>
        <v/>
      </c>
      <c r="Z5052" s="21" t="str">
        <f t="shared" si="747"/>
        <v>Thursday</v>
      </c>
      <c r="AA5052" s="21" t="str">
        <f t="shared" si="748"/>
        <v/>
      </c>
      <c r="AB5052" s="21" t="str">
        <f>VLOOKUP(U5052,'Currency Sheet'!A:C,3,)</f>
        <v>DOLLAR</v>
      </c>
      <c r="AC5052" s="42" t="str">
        <f>VLOOKUP(P5052,'Customer List'!B:D,3,)</f>
        <v>OutStation</v>
      </c>
    </row>
    <row r="5053" spans="1:29" x14ac:dyDescent="0.25">
      <c r="A5053" s="21">
        <f t="shared" si="751"/>
        <v>5051</v>
      </c>
      <c r="B5053" s="21" t="s">
        <v>6544</v>
      </c>
      <c r="C5053" s="30">
        <v>45993</v>
      </c>
      <c r="D5053" s="30">
        <v>46001</v>
      </c>
      <c r="E5053" s="47">
        <v>296.8</v>
      </c>
      <c r="F5053" s="47">
        <f t="shared" ref="F5053:F5098" si="752">IF(AB5053="DOLLAR",E5053*88,E5053)</f>
        <v>26118.400000000001</v>
      </c>
      <c r="G5053" s="48">
        <f t="shared" ref="G5053:G5098" si="753">F5053*J5053</f>
        <v>26118.400000000001</v>
      </c>
      <c r="H5053" s="21">
        <v>410704</v>
      </c>
      <c r="I5053" s="21" t="s">
        <v>6039</v>
      </c>
      <c r="J5053" s="21">
        <v>1</v>
      </c>
      <c r="K5053" s="21"/>
      <c r="L5053" s="21">
        <f t="shared" si="749"/>
        <v>1</v>
      </c>
      <c r="M5053" s="21"/>
      <c r="N5053" s="30"/>
      <c r="O5053" s="48"/>
      <c r="P5053" s="21" t="s">
        <v>891</v>
      </c>
      <c r="Q5053" s="21"/>
      <c r="R5053" s="21"/>
      <c r="S5053" s="3">
        <v>4</v>
      </c>
      <c r="T5053" s="37"/>
      <c r="U5053" s="21" t="s">
        <v>18</v>
      </c>
      <c r="V5053" s="21" t="str">
        <f>VLOOKUP(P5053,'Customer List'!B:C,2,)</f>
        <v>Banglore</v>
      </c>
      <c r="W5053" s="38"/>
      <c r="X5053" s="30" t="str">
        <f t="shared" si="750"/>
        <v/>
      </c>
      <c r="Y5053" s="21" t="str">
        <f t="shared" ref="Y5053:Y5097" si="754">IF(X5053="", "", X5053-N5053)</f>
        <v/>
      </c>
      <c r="Z5053" s="21" t="str">
        <f t="shared" ref="Z5053:Z5097" si="755">IF(N5053="", "", TEXT(N5053, "dddd"))</f>
        <v/>
      </c>
      <c r="AA5053" s="21" t="str">
        <f t="shared" ref="AA5053:AA5097" si="756">IF(X5053="", "", TEXT(X5053, "dddd"))</f>
        <v/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x14ac:dyDescent="0.25">
      <c r="A5054" s="21">
        <f t="shared" si="751"/>
        <v>5052</v>
      </c>
      <c r="B5054" s="21" t="s">
        <v>6544</v>
      </c>
      <c r="C5054" s="30">
        <v>45993</v>
      </c>
      <c r="D5054" s="30">
        <v>46001</v>
      </c>
      <c r="E5054" s="47">
        <v>53.4</v>
      </c>
      <c r="F5054" s="47">
        <f t="shared" si="752"/>
        <v>4699.2</v>
      </c>
      <c r="G5054" s="48">
        <f t="shared" si="753"/>
        <v>9398.4</v>
      </c>
      <c r="H5054" s="21">
        <v>420201</v>
      </c>
      <c r="I5054" s="21" t="s">
        <v>1605</v>
      </c>
      <c r="J5054" s="21">
        <v>2</v>
      </c>
      <c r="K5054" s="21"/>
      <c r="L5054" s="21">
        <f t="shared" si="749"/>
        <v>2</v>
      </c>
      <c r="M5054" s="21"/>
      <c r="N5054" s="30"/>
      <c r="O5054" s="48"/>
      <c r="P5054" s="21" t="s">
        <v>637</v>
      </c>
      <c r="Q5054" s="21"/>
      <c r="R5054" s="21"/>
      <c r="S5054" s="3">
        <v>4</v>
      </c>
      <c r="T5054" s="37"/>
      <c r="U5054" s="21" t="s">
        <v>18</v>
      </c>
      <c r="V5054" s="21" t="str">
        <f>VLOOKUP(P5054,'Customer List'!B:C,2,)</f>
        <v>Delhi</v>
      </c>
      <c r="W5054" s="38"/>
      <c r="X5054" s="30" t="str">
        <f t="shared" si="750"/>
        <v/>
      </c>
      <c r="Y5054" s="21" t="str">
        <f t="shared" si="754"/>
        <v/>
      </c>
      <c r="Z5054" s="21" t="str">
        <f t="shared" si="755"/>
        <v/>
      </c>
      <c r="AA5054" s="21" t="str">
        <f t="shared" si="756"/>
        <v/>
      </c>
      <c r="AB5054" s="21" t="str">
        <f>VLOOKUP(U5054,'Currency Sheet'!A:C,3,)</f>
        <v>DOLLAR</v>
      </c>
      <c r="AC5054" s="42" t="str">
        <f>VLOOKUP(P5054,'Customer List'!B:D,3,)</f>
        <v>Local</v>
      </c>
    </row>
    <row r="5055" spans="1:29" x14ac:dyDescent="0.25">
      <c r="A5055" s="21">
        <f t="shared" si="751"/>
        <v>5053</v>
      </c>
      <c r="B5055" s="21" t="s">
        <v>6544</v>
      </c>
      <c r="C5055" s="30">
        <v>45993</v>
      </c>
      <c r="D5055" s="30">
        <v>46001</v>
      </c>
      <c r="E5055" s="47">
        <v>53.4</v>
      </c>
      <c r="F5055" s="47">
        <f t="shared" si="752"/>
        <v>4699.2</v>
      </c>
      <c r="G5055" s="48">
        <f t="shared" si="753"/>
        <v>4699.2</v>
      </c>
      <c r="H5055" s="21">
        <v>420201</v>
      </c>
      <c r="I5055" s="21" t="s">
        <v>1605</v>
      </c>
      <c r="J5055" s="21">
        <v>1</v>
      </c>
      <c r="K5055" s="21"/>
      <c r="L5055" s="21">
        <f t="shared" si="749"/>
        <v>1</v>
      </c>
      <c r="M5055" s="21"/>
      <c r="N5055" s="30"/>
      <c r="O5055" s="48"/>
      <c r="P5055" s="21" t="s">
        <v>1136</v>
      </c>
      <c r="Q5055" s="21"/>
      <c r="R5055" s="21"/>
      <c r="S5055" s="3">
        <v>4</v>
      </c>
      <c r="T5055" s="37"/>
      <c r="U5055" s="21" t="s">
        <v>18</v>
      </c>
      <c r="V5055" s="21" t="str">
        <f>VLOOKUP(P5055,'Customer List'!B:C,2,)</f>
        <v>Delhi</v>
      </c>
      <c r="W5055" s="38"/>
      <c r="X5055" s="30" t="str">
        <f t="shared" si="750"/>
        <v/>
      </c>
      <c r="Y5055" s="21" t="str">
        <f t="shared" si="754"/>
        <v/>
      </c>
      <c r="Z5055" s="21" t="str">
        <f t="shared" si="755"/>
        <v/>
      </c>
      <c r="AA5055" s="21" t="str">
        <f t="shared" si="756"/>
        <v/>
      </c>
      <c r="AB5055" s="21" t="str">
        <f>VLOOKUP(U5055,'Currency Sheet'!A:C,3,)</f>
        <v>DOLLAR</v>
      </c>
      <c r="AC5055" s="42" t="str">
        <f>VLOOKUP(P5055,'Customer List'!B:D,3,)</f>
        <v>Local</v>
      </c>
    </row>
    <row r="5056" spans="1:29" x14ac:dyDescent="0.25">
      <c r="A5056" s="21">
        <f t="shared" si="751"/>
        <v>5054</v>
      </c>
      <c r="B5056" s="21" t="s">
        <v>6544</v>
      </c>
      <c r="C5056" s="30">
        <v>45993</v>
      </c>
      <c r="D5056" s="30">
        <v>46001</v>
      </c>
      <c r="E5056" s="47">
        <v>53.4</v>
      </c>
      <c r="F5056" s="47">
        <f t="shared" si="752"/>
        <v>4699.2</v>
      </c>
      <c r="G5056" s="48">
        <f t="shared" si="753"/>
        <v>4699.2</v>
      </c>
      <c r="H5056" s="21">
        <v>420201</v>
      </c>
      <c r="I5056" s="21" t="s">
        <v>1605</v>
      </c>
      <c r="J5056" s="21">
        <v>1</v>
      </c>
      <c r="K5056" s="21"/>
      <c r="L5056" s="21">
        <f t="shared" si="749"/>
        <v>1</v>
      </c>
      <c r="M5056" s="21"/>
      <c r="N5056" s="30"/>
      <c r="O5056" s="48"/>
      <c r="P5056" s="21" t="s">
        <v>625</v>
      </c>
      <c r="Q5056" s="21"/>
      <c r="R5056" s="21"/>
      <c r="S5056" s="3">
        <v>4</v>
      </c>
      <c r="T5056" s="37"/>
      <c r="U5056" s="21" t="s">
        <v>18</v>
      </c>
      <c r="V5056" s="21" t="str">
        <f>VLOOKUP(P5056,'Customer List'!B:C,2,)</f>
        <v>Delhi</v>
      </c>
      <c r="W5056" s="38"/>
      <c r="X5056" s="30" t="str">
        <f t="shared" si="750"/>
        <v/>
      </c>
      <c r="Y5056" s="21" t="str">
        <f t="shared" si="754"/>
        <v/>
      </c>
      <c r="Z5056" s="21" t="str">
        <f t="shared" si="755"/>
        <v/>
      </c>
      <c r="AA5056" s="21" t="str">
        <f t="shared" si="756"/>
        <v/>
      </c>
      <c r="AB5056" s="21" t="str">
        <f>VLOOKUP(U5056,'Currency Sheet'!A:C,3,)</f>
        <v>DOLLAR</v>
      </c>
      <c r="AC5056" s="42" t="str">
        <f>VLOOKUP(P5056,'Customer List'!B:D,3,)</f>
        <v>Local</v>
      </c>
    </row>
    <row r="5057" spans="1:29" x14ac:dyDescent="0.25">
      <c r="A5057" s="21">
        <f t="shared" si="751"/>
        <v>5055</v>
      </c>
      <c r="B5057" s="21" t="s">
        <v>6544</v>
      </c>
      <c r="C5057" s="30">
        <v>45993</v>
      </c>
      <c r="D5057" s="30">
        <v>46001</v>
      </c>
      <c r="E5057" s="47">
        <v>35.4</v>
      </c>
      <c r="F5057" s="47">
        <f t="shared" si="752"/>
        <v>3115.2</v>
      </c>
      <c r="G5057" s="48">
        <f t="shared" si="753"/>
        <v>3115.2</v>
      </c>
      <c r="H5057" s="21">
        <v>420404</v>
      </c>
      <c r="I5057" s="21" t="s">
        <v>14</v>
      </c>
      <c r="J5057" s="21">
        <v>1</v>
      </c>
      <c r="K5057" s="21"/>
      <c r="L5057" s="21">
        <f t="shared" si="749"/>
        <v>1</v>
      </c>
      <c r="M5057" s="21"/>
      <c r="N5057" s="30"/>
      <c r="O5057" s="48"/>
      <c r="P5057" s="21" t="s">
        <v>625</v>
      </c>
      <c r="Q5057" s="21"/>
      <c r="R5057" s="21"/>
      <c r="S5057" s="3">
        <v>4</v>
      </c>
      <c r="T5057" s="37"/>
      <c r="U5057" s="21" t="s">
        <v>18</v>
      </c>
      <c r="V5057" s="21" t="str">
        <f>VLOOKUP(P5057,'Customer List'!B:C,2,)</f>
        <v>Delhi</v>
      </c>
      <c r="W5057" s="38"/>
      <c r="X5057" s="30" t="str">
        <f t="shared" si="750"/>
        <v/>
      </c>
      <c r="Y5057" s="21" t="str">
        <f t="shared" si="754"/>
        <v/>
      </c>
      <c r="Z5057" s="21" t="str">
        <f t="shared" si="755"/>
        <v/>
      </c>
      <c r="AA5057" s="21" t="str">
        <f t="shared" si="756"/>
        <v/>
      </c>
      <c r="AB5057" s="21" t="str">
        <f>VLOOKUP(U5057,'Currency Sheet'!A:C,3,)</f>
        <v>DOLLAR</v>
      </c>
      <c r="AC5057" s="42" t="str">
        <f>VLOOKUP(P5057,'Customer List'!B:D,3,)</f>
        <v>Local</v>
      </c>
    </row>
    <row r="5058" spans="1:29" x14ac:dyDescent="0.25">
      <c r="A5058" s="21">
        <f t="shared" si="751"/>
        <v>5056</v>
      </c>
      <c r="B5058" s="21" t="s">
        <v>6544</v>
      </c>
      <c r="C5058" s="30">
        <v>45993</v>
      </c>
      <c r="D5058" s="30">
        <v>46001</v>
      </c>
      <c r="E5058" s="47">
        <v>56.4</v>
      </c>
      <c r="F5058" s="47">
        <f t="shared" si="752"/>
        <v>4963.2</v>
      </c>
      <c r="G5058" s="48">
        <f t="shared" si="753"/>
        <v>4963.2</v>
      </c>
      <c r="H5058" s="21">
        <v>421002</v>
      </c>
      <c r="I5058" s="21" t="s">
        <v>4816</v>
      </c>
      <c r="J5058" s="21">
        <v>1</v>
      </c>
      <c r="K5058" s="21"/>
      <c r="L5058" s="21">
        <f t="shared" si="749"/>
        <v>1</v>
      </c>
      <c r="M5058" s="21"/>
      <c r="N5058" s="30"/>
      <c r="O5058" s="48"/>
      <c r="P5058" s="21" t="s">
        <v>625</v>
      </c>
      <c r="Q5058" s="21"/>
      <c r="R5058" s="21"/>
      <c r="S5058" s="3">
        <v>4</v>
      </c>
      <c r="T5058" s="37"/>
      <c r="U5058" s="21" t="s">
        <v>18</v>
      </c>
      <c r="V5058" s="21" t="str">
        <f>VLOOKUP(P5058,'Customer List'!B:C,2,)</f>
        <v>Delhi</v>
      </c>
      <c r="W5058" s="38"/>
      <c r="X5058" s="30" t="str">
        <f t="shared" si="750"/>
        <v/>
      </c>
      <c r="Y5058" s="21" t="str">
        <f t="shared" si="754"/>
        <v/>
      </c>
      <c r="Z5058" s="21" t="str">
        <f t="shared" si="755"/>
        <v/>
      </c>
      <c r="AA5058" s="21" t="str">
        <f t="shared" si="756"/>
        <v/>
      </c>
      <c r="AB5058" s="21" t="str">
        <f>VLOOKUP(U5058,'Currency Sheet'!A:C,3,)</f>
        <v>DOLLAR</v>
      </c>
      <c r="AC5058" s="42" t="str">
        <f>VLOOKUP(P5058,'Customer List'!B:D,3,)</f>
        <v>Local</v>
      </c>
    </row>
    <row r="5059" spans="1:29" x14ac:dyDescent="0.25">
      <c r="A5059" s="21">
        <f t="shared" si="751"/>
        <v>5057</v>
      </c>
      <c r="B5059" s="21" t="s">
        <v>6544</v>
      </c>
      <c r="C5059" s="30">
        <v>45993</v>
      </c>
      <c r="D5059" s="30">
        <v>46001</v>
      </c>
      <c r="E5059" s="47">
        <v>137.4</v>
      </c>
      <c r="F5059" s="47">
        <f t="shared" si="752"/>
        <v>12091.2</v>
      </c>
      <c r="G5059" s="48">
        <f t="shared" si="753"/>
        <v>24182.400000000001</v>
      </c>
      <c r="H5059" s="21">
        <v>422302</v>
      </c>
      <c r="I5059" s="21" t="s">
        <v>1503</v>
      </c>
      <c r="J5059" s="21">
        <v>2</v>
      </c>
      <c r="K5059" s="21"/>
      <c r="L5059" s="21">
        <f t="shared" si="749"/>
        <v>2</v>
      </c>
      <c r="M5059" s="21"/>
      <c r="N5059" s="30"/>
      <c r="O5059" s="48"/>
      <c r="P5059" s="21" t="s">
        <v>891</v>
      </c>
      <c r="Q5059" s="21"/>
      <c r="R5059" s="21"/>
      <c r="S5059" s="3">
        <v>4</v>
      </c>
      <c r="T5059" s="37"/>
      <c r="U5059" s="21" t="s">
        <v>18</v>
      </c>
      <c r="V5059" s="21" t="str">
        <f>VLOOKUP(P5059,'Customer List'!B:C,2,)</f>
        <v>Banglore</v>
      </c>
      <c r="W5059" s="38"/>
      <c r="X5059" s="30" t="str">
        <f t="shared" si="750"/>
        <v/>
      </c>
      <c r="Y5059" s="21" t="str">
        <f t="shared" si="754"/>
        <v/>
      </c>
      <c r="Z5059" s="21" t="str">
        <f t="shared" si="755"/>
        <v/>
      </c>
      <c r="AA5059" s="21" t="str">
        <f t="shared" si="756"/>
        <v/>
      </c>
      <c r="AB5059" s="21" t="str">
        <f>VLOOKUP(U5059,'Currency Sheet'!A:C,3,)</f>
        <v>DOLLAR</v>
      </c>
      <c r="AC5059" s="42" t="str">
        <f>VLOOKUP(P5059,'Customer List'!B:D,3,)</f>
        <v>OutStation</v>
      </c>
    </row>
    <row r="5060" spans="1:29" x14ac:dyDescent="0.25">
      <c r="A5060" s="21">
        <f t="shared" si="751"/>
        <v>5058</v>
      </c>
      <c r="B5060" s="21" t="s">
        <v>6544</v>
      </c>
      <c r="C5060" s="30">
        <v>45993</v>
      </c>
      <c r="D5060" s="30">
        <v>46001</v>
      </c>
      <c r="E5060" s="47">
        <v>53.4</v>
      </c>
      <c r="F5060" s="47">
        <f t="shared" si="752"/>
        <v>4699.2</v>
      </c>
      <c r="G5060" s="48">
        <f t="shared" si="753"/>
        <v>9398.4</v>
      </c>
      <c r="H5060" s="21">
        <v>423101</v>
      </c>
      <c r="I5060" s="21" t="s">
        <v>1265</v>
      </c>
      <c r="J5060" s="21">
        <v>2</v>
      </c>
      <c r="K5060" s="21"/>
      <c r="L5060" s="21">
        <f t="shared" si="749"/>
        <v>2</v>
      </c>
      <c r="M5060" s="21"/>
      <c r="N5060" s="30"/>
      <c r="O5060" s="48"/>
      <c r="P5060" s="21" t="s">
        <v>2279</v>
      </c>
      <c r="Q5060" s="21"/>
      <c r="R5060" s="21"/>
      <c r="S5060" s="3">
        <v>-20</v>
      </c>
      <c r="T5060" s="37"/>
      <c r="U5060" s="21" t="s">
        <v>18</v>
      </c>
      <c r="V5060" s="21" t="str">
        <f>VLOOKUP(P5060,'Customer List'!B:C,2,)</f>
        <v>Ahemedabad</v>
      </c>
      <c r="W5060" s="38"/>
      <c r="X5060" s="30" t="str">
        <f t="shared" si="750"/>
        <v/>
      </c>
      <c r="Y5060" s="21" t="str">
        <f t="shared" si="754"/>
        <v/>
      </c>
      <c r="Z5060" s="21" t="str">
        <f t="shared" si="755"/>
        <v/>
      </c>
      <c r="AA5060" s="21" t="str">
        <f t="shared" si="756"/>
        <v/>
      </c>
      <c r="AB5060" s="21" t="str">
        <f>VLOOKUP(U5060,'Currency Sheet'!A:C,3,)</f>
        <v>DOLLAR</v>
      </c>
      <c r="AC5060" s="42" t="str">
        <f>VLOOKUP(P5060,'Customer List'!B:D,3,)</f>
        <v>OutStation</v>
      </c>
    </row>
    <row r="5061" spans="1:29" x14ac:dyDescent="0.25">
      <c r="A5061" s="21">
        <f t="shared" si="751"/>
        <v>5059</v>
      </c>
      <c r="B5061" s="21" t="s">
        <v>6544</v>
      </c>
      <c r="C5061" s="30">
        <v>45993</v>
      </c>
      <c r="D5061" s="30">
        <v>46001</v>
      </c>
      <c r="E5061" s="47">
        <v>53.4</v>
      </c>
      <c r="F5061" s="47">
        <f t="shared" si="752"/>
        <v>4699.2</v>
      </c>
      <c r="G5061" s="48">
        <f t="shared" si="753"/>
        <v>4699.2</v>
      </c>
      <c r="H5061" s="21">
        <v>423105</v>
      </c>
      <c r="I5061" s="21" t="s">
        <v>19</v>
      </c>
      <c r="J5061" s="21">
        <v>1</v>
      </c>
      <c r="K5061" s="21"/>
      <c r="L5061" s="21">
        <f t="shared" si="749"/>
        <v>1</v>
      </c>
      <c r="M5061" s="21"/>
      <c r="N5061" s="30"/>
      <c r="O5061" s="48"/>
      <c r="P5061" s="21" t="s">
        <v>630</v>
      </c>
      <c r="Q5061" s="21"/>
      <c r="R5061" s="21"/>
      <c r="S5061" s="3">
        <v>-20</v>
      </c>
      <c r="T5061" s="37"/>
      <c r="U5061" s="21" t="s">
        <v>18</v>
      </c>
      <c r="V5061" s="21" t="str">
        <f>VLOOKUP(P5061,'Customer List'!B:C,2,)</f>
        <v>Telangana</v>
      </c>
      <c r="W5061" s="38"/>
      <c r="X5061" s="30" t="str">
        <f t="shared" si="750"/>
        <v/>
      </c>
      <c r="Y5061" s="21" t="str">
        <f t="shared" si="754"/>
        <v/>
      </c>
      <c r="Z5061" s="21" t="str">
        <f t="shared" si="755"/>
        <v/>
      </c>
      <c r="AA5061" s="21" t="str">
        <f t="shared" si="756"/>
        <v/>
      </c>
      <c r="AB5061" s="21" t="str">
        <f>VLOOKUP(U5061,'Currency Sheet'!A:C,3,)</f>
        <v>DOLLAR</v>
      </c>
      <c r="AC5061" s="42" t="str">
        <f>VLOOKUP(P5061,'Customer List'!B:D,3,)</f>
        <v>OutStation</v>
      </c>
    </row>
    <row r="5062" spans="1:29" x14ac:dyDescent="0.25">
      <c r="A5062" s="21">
        <f t="shared" si="751"/>
        <v>5060</v>
      </c>
      <c r="B5062" s="21" t="s">
        <v>6544</v>
      </c>
      <c r="C5062" s="30">
        <v>45993</v>
      </c>
      <c r="D5062" s="30">
        <v>46001</v>
      </c>
      <c r="E5062" s="47">
        <v>61.2</v>
      </c>
      <c r="F5062" s="47">
        <f t="shared" si="752"/>
        <v>5385.6</v>
      </c>
      <c r="G5062" s="48">
        <f t="shared" si="753"/>
        <v>5385.6</v>
      </c>
      <c r="H5062" s="21">
        <v>424601</v>
      </c>
      <c r="I5062" s="21" t="s">
        <v>1240</v>
      </c>
      <c r="J5062" s="21">
        <v>1</v>
      </c>
      <c r="K5062" s="21"/>
      <c r="L5062" s="21">
        <f t="shared" si="749"/>
        <v>1</v>
      </c>
      <c r="M5062" s="21"/>
      <c r="N5062" s="30"/>
      <c r="O5062" s="48"/>
      <c r="P5062" s="21" t="s">
        <v>625</v>
      </c>
      <c r="Q5062" s="21"/>
      <c r="R5062" s="21"/>
      <c r="S5062" s="3">
        <v>4</v>
      </c>
      <c r="T5062" s="37"/>
      <c r="U5062" s="21" t="s">
        <v>18</v>
      </c>
      <c r="V5062" s="21" t="str">
        <f>VLOOKUP(P5062,'Customer List'!B:C,2,)</f>
        <v>Delhi</v>
      </c>
      <c r="W5062" s="38"/>
      <c r="X5062" s="30" t="str">
        <f t="shared" si="750"/>
        <v/>
      </c>
      <c r="Y5062" s="21" t="str">
        <f t="shared" si="754"/>
        <v/>
      </c>
      <c r="Z5062" s="21" t="str">
        <f t="shared" si="755"/>
        <v/>
      </c>
      <c r="AA5062" s="21" t="str">
        <f t="shared" si="756"/>
        <v/>
      </c>
      <c r="AB5062" s="21" t="str">
        <f>VLOOKUP(U5062,'Currency Sheet'!A:C,3,)</f>
        <v>DOLLAR</v>
      </c>
      <c r="AC5062" s="42" t="str">
        <f>VLOOKUP(P5062,'Customer List'!B:D,3,)</f>
        <v>Local</v>
      </c>
    </row>
    <row r="5063" spans="1:29" x14ac:dyDescent="0.25">
      <c r="A5063" s="21">
        <f t="shared" si="751"/>
        <v>5061</v>
      </c>
      <c r="B5063" s="21" t="s">
        <v>6544</v>
      </c>
      <c r="C5063" s="30">
        <v>45993</v>
      </c>
      <c r="D5063" s="30">
        <v>46001</v>
      </c>
      <c r="E5063" s="47">
        <v>35.4</v>
      </c>
      <c r="F5063" s="47">
        <f t="shared" si="752"/>
        <v>3115.2</v>
      </c>
      <c r="G5063" s="48">
        <f t="shared" si="753"/>
        <v>9345.5999999999985</v>
      </c>
      <c r="H5063" s="21">
        <v>424807</v>
      </c>
      <c r="I5063" s="21" t="s">
        <v>3036</v>
      </c>
      <c r="J5063" s="21">
        <v>3</v>
      </c>
      <c r="K5063" s="21"/>
      <c r="L5063" s="21">
        <f t="shared" si="749"/>
        <v>3</v>
      </c>
      <c r="M5063" s="21"/>
      <c r="N5063" s="30"/>
      <c r="O5063" s="48"/>
      <c r="P5063" s="21" t="s">
        <v>295</v>
      </c>
      <c r="Q5063" s="21"/>
      <c r="R5063" s="21"/>
      <c r="S5063" s="3">
        <v>-20</v>
      </c>
      <c r="T5063" s="37"/>
      <c r="U5063" s="21" t="s">
        <v>18</v>
      </c>
      <c r="V5063" s="21" t="str">
        <f>VLOOKUP(P5063,'Customer List'!B:C,2,)</f>
        <v>Kerala</v>
      </c>
      <c r="W5063" s="38"/>
      <c r="X5063" s="30" t="str">
        <f t="shared" si="750"/>
        <v/>
      </c>
      <c r="Y5063" s="21" t="str">
        <f t="shared" si="754"/>
        <v/>
      </c>
      <c r="Z5063" s="21" t="str">
        <f t="shared" si="755"/>
        <v/>
      </c>
      <c r="AA5063" s="21" t="str">
        <f t="shared" si="756"/>
        <v/>
      </c>
      <c r="AB5063" s="21" t="str">
        <f>VLOOKUP(U5063,'Currency Sheet'!A:C,3,)</f>
        <v>DOLLAR</v>
      </c>
      <c r="AC5063" s="42" t="str">
        <f>VLOOKUP(P5063,'Customer List'!B:D,3,)</f>
        <v>OutStation</v>
      </c>
    </row>
    <row r="5064" spans="1:29" x14ac:dyDescent="0.25">
      <c r="A5064" s="21">
        <f t="shared" si="751"/>
        <v>5062</v>
      </c>
      <c r="B5064" s="21" t="s">
        <v>6544</v>
      </c>
      <c r="C5064" s="30">
        <v>45993</v>
      </c>
      <c r="D5064" s="30">
        <v>46001</v>
      </c>
      <c r="E5064" s="47">
        <v>159</v>
      </c>
      <c r="F5064" s="47">
        <f t="shared" si="752"/>
        <v>13992</v>
      </c>
      <c r="G5064" s="48">
        <f t="shared" si="753"/>
        <v>13992</v>
      </c>
      <c r="H5064" s="21">
        <v>431501</v>
      </c>
      <c r="I5064" s="21" t="s">
        <v>5811</v>
      </c>
      <c r="J5064" s="21">
        <v>1</v>
      </c>
      <c r="K5064" s="21"/>
      <c r="L5064" s="21">
        <f t="shared" si="749"/>
        <v>1</v>
      </c>
      <c r="M5064" s="21"/>
      <c r="N5064" s="30"/>
      <c r="O5064" s="48"/>
      <c r="P5064" s="21" t="s">
        <v>621</v>
      </c>
      <c r="Q5064" s="21"/>
      <c r="R5064" s="21"/>
      <c r="S5064" s="3">
        <v>4</v>
      </c>
      <c r="T5064" s="37"/>
      <c r="U5064" s="21" t="s">
        <v>18</v>
      </c>
      <c r="V5064" s="21" t="str">
        <f>VLOOKUP(P5064,'Customer List'!B:C,2,)</f>
        <v>Hyderabad</v>
      </c>
      <c r="W5064" s="38"/>
      <c r="X5064" s="30" t="str">
        <f t="shared" si="750"/>
        <v/>
      </c>
      <c r="Y5064" s="21" t="str">
        <f t="shared" si="754"/>
        <v/>
      </c>
      <c r="Z5064" s="21" t="str">
        <f t="shared" si="755"/>
        <v/>
      </c>
      <c r="AA5064" s="21" t="str">
        <f t="shared" si="756"/>
        <v/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x14ac:dyDescent="0.25">
      <c r="A5065" s="21">
        <f t="shared" si="751"/>
        <v>5063</v>
      </c>
      <c r="B5065" s="21" t="s">
        <v>6544</v>
      </c>
      <c r="C5065" s="30">
        <v>45993</v>
      </c>
      <c r="D5065" s="30">
        <v>46001</v>
      </c>
      <c r="E5065" s="47">
        <v>183</v>
      </c>
      <c r="F5065" s="47">
        <f t="shared" si="752"/>
        <v>16104</v>
      </c>
      <c r="G5065" s="48">
        <f t="shared" si="753"/>
        <v>16104</v>
      </c>
      <c r="H5065" s="21">
        <v>431804</v>
      </c>
      <c r="I5065" s="21" t="s">
        <v>6574</v>
      </c>
      <c r="J5065" s="21">
        <v>1</v>
      </c>
      <c r="K5065" s="21"/>
      <c r="L5065" s="21">
        <f t="shared" si="749"/>
        <v>1</v>
      </c>
      <c r="M5065" s="21"/>
      <c r="N5065" s="30"/>
      <c r="O5065" s="48"/>
      <c r="P5065" s="21" t="s">
        <v>295</v>
      </c>
      <c r="Q5065" s="21"/>
      <c r="R5065" s="21"/>
      <c r="S5065" s="3">
        <v>4</v>
      </c>
      <c r="T5065" s="37"/>
      <c r="U5065" s="21" t="s">
        <v>18</v>
      </c>
      <c r="V5065" s="21" t="str">
        <f>VLOOKUP(P5065,'Customer List'!B:C,2,)</f>
        <v>Kerala</v>
      </c>
      <c r="W5065" s="38"/>
      <c r="X5065" s="30" t="str">
        <f t="shared" si="750"/>
        <v/>
      </c>
      <c r="Y5065" s="21" t="str">
        <f t="shared" si="754"/>
        <v/>
      </c>
      <c r="Z5065" s="21" t="str">
        <f t="shared" si="755"/>
        <v/>
      </c>
      <c r="AA5065" s="21" t="str">
        <f t="shared" si="756"/>
        <v/>
      </c>
      <c r="AB5065" s="21" t="str">
        <f>VLOOKUP(U5065,'Currency Sheet'!A:C,3,)</f>
        <v>DOLLAR</v>
      </c>
      <c r="AC5065" s="42" t="str">
        <f>VLOOKUP(P5065,'Customer List'!B:D,3,)</f>
        <v>OutStation</v>
      </c>
    </row>
    <row r="5066" spans="1:29" x14ac:dyDescent="0.25">
      <c r="A5066" s="21">
        <f t="shared" si="751"/>
        <v>5064</v>
      </c>
      <c r="B5066" s="21" t="s">
        <v>6544</v>
      </c>
      <c r="C5066" s="30">
        <v>45993</v>
      </c>
      <c r="D5066" s="30">
        <v>46001</v>
      </c>
      <c r="E5066" s="47">
        <v>213.5</v>
      </c>
      <c r="F5066" s="47">
        <f t="shared" si="752"/>
        <v>18788</v>
      </c>
      <c r="G5066" s="48">
        <f t="shared" si="753"/>
        <v>18788</v>
      </c>
      <c r="H5066" s="21">
        <v>445804</v>
      </c>
      <c r="I5066" s="21" t="s">
        <v>6575</v>
      </c>
      <c r="J5066" s="21">
        <v>1</v>
      </c>
      <c r="K5066" s="21"/>
      <c r="L5066" s="21">
        <f t="shared" si="749"/>
        <v>1</v>
      </c>
      <c r="M5066" s="21"/>
      <c r="N5066" s="30"/>
      <c r="O5066" s="48"/>
      <c r="P5066" s="21" t="s">
        <v>629</v>
      </c>
      <c r="Q5066" s="21"/>
      <c r="R5066" s="21"/>
      <c r="S5066" s="3">
        <v>4</v>
      </c>
      <c r="T5066" s="37"/>
      <c r="U5066" s="21" t="s">
        <v>18</v>
      </c>
      <c r="V5066" s="21" t="str">
        <f>VLOOKUP(P5066,'Customer List'!B:C,2,)</f>
        <v>Gujrat</v>
      </c>
      <c r="W5066" s="38"/>
      <c r="X5066" s="30" t="str">
        <f t="shared" si="750"/>
        <v/>
      </c>
      <c r="Y5066" s="21" t="str">
        <f t="shared" si="754"/>
        <v/>
      </c>
      <c r="Z5066" s="21" t="str">
        <f t="shared" si="755"/>
        <v/>
      </c>
      <c r="AA5066" s="21" t="str">
        <f t="shared" si="756"/>
        <v/>
      </c>
      <c r="AB5066" s="21" t="str">
        <f>VLOOKUP(U5066,'Currency Sheet'!A:C,3,)</f>
        <v>DOLLAR</v>
      </c>
      <c r="AC5066" s="42" t="str">
        <f>VLOOKUP(P5066,'Customer List'!B:D,3,)</f>
        <v>OutStation</v>
      </c>
    </row>
    <row r="5067" spans="1:29" x14ac:dyDescent="0.25">
      <c r="A5067" s="21">
        <f t="shared" si="751"/>
        <v>5065</v>
      </c>
      <c r="B5067" s="21" t="s">
        <v>6544</v>
      </c>
      <c r="C5067" s="30">
        <v>45993</v>
      </c>
      <c r="D5067" s="30">
        <v>46001</v>
      </c>
      <c r="E5067" s="47">
        <v>162</v>
      </c>
      <c r="F5067" s="47">
        <f t="shared" si="752"/>
        <v>14256</v>
      </c>
      <c r="G5067" s="48">
        <f t="shared" si="753"/>
        <v>14256</v>
      </c>
      <c r="H5067" s="21">
        <v>446504</v>
      </c>
      <c r="I5067" s="21" t="s">
        <v>6576</v>
      </c>
      <c r="J5067" s="21">
        <v>1</v>
      </c>
      <c r="K5067" s="21"/>
      <c r="L5067" s="21">
        <f t="shared" si="749"/>
        <v>1</v>
      </c>
      <c r="M5067" s="21"/>
      <c r="N5067" s="30"/>
      <c r="O5067" s="48"/>
      <c r="P5067" s="21" t="s">
        <v>621</v>
      </c>
      <c r="Q5067" s="21"/>
      <c r="R5067" s="21"/>
      <c r="S5067" s="3">
        <v>4</v>
      </c>
      <c r="T5067" s="37"/>
      <c r="U5067" s="21" t="s">
        <v>18</v>
      </c>
      <c r="V5067" s="21" t="str">
        <f>VLOOKUP(P5067,'Customer List'!B:C,2,)</f>
        <v>Hyderabad</v>
      </c>
      <c r="W5067" s="38"/>
      <c r="X5067" s="30" t="str">
        <f t="shared" si="750"/>
        <v/>
      </c>
      <c r="Y5067" s="21" t="str">
        <f t="shared" si="754"/>
        <v/>
      </c>
      <c r="Z5067" s="21" t="str">
        <f t="shared" si="755"/>
        <v/>
      </c>
      <c r="AA5067" s="21" t="str">
        <f t="shared" si="756"/>
        <v/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x14ac:dyDescent="0.25">
      <c r="A5068" s="21">
        <f t="shared" si="751"/>
        <v>5066</v>
      </c>
      <c r="B5068" s="21" t="s">
        <v>6544</v>
      </c>
      <c r="C5068" s="30">
        <v>45993</v>
      </c>
      <c r="D5068" s="30">
        <v>46001</v>
      </c>
      <c r="E5068" s="47">
        <v>148.5</v>
      </c>
      <c r="F5068" s="47">
        <f t="shared" si="752"/>
        <v>13068</v>
      </c>
      <c r="G5068" s="48">
        <f t="shared" si="753"/>
        <v>13068</v>
      </c>
      <c r="H5068" s="21">
        <v>480009</v>
      </c>
      <c r="I5068" s="21" t="s">
        <v>5812</v>
      </c>
      <c r="J5068" s="21">
        <v>1</v>
      </c>
      <c r="K5068" s="21">
        <v>1</v>
      </c>
      <c r="L5068" s="21">
        <f t="shared" si="749"/>
        <v>0</v>
      </c>
      <c r="M5068" s="21" t="s">
        <v>6604</v>
      </c>
      <c r="N5068" s="30">
        <v>46002</v>
      </c>
      <c r="O5068" s="48">
        <v>19008</v>
      </c>
      <c r="P5068" s="21" t="s">
        <v>208</v>
      </c>
      <c r="Q5068" s="21" t="s">
        <v>1996</v>
      </c>
      <c r="R5068" s="21" t="s">
        <v>1996</v>
      </c>
      <c r="S5068" s="3">
        <v>4</v>
      </c>
      <c r="T5068" s="37"/>
      <c r="U5068" s="21" t="s">
        <v>18</v>
      </c>
      <c r="V5068" s="21" t="str">
        <f>VLOOKUP(P5068,'Customer List'!B:C,2,)</f>
        <v>Delhi</v>
      </c>
      <c r="W5068" s="38"/>
      <c r="X5068" s="30">
        <f t="shared" si="750"/>
        <v>46002</v>
      </c>
      <c r="Y5068" s="21">
        <f t="shared" si="754"/>
        <v>0</v>
      </c>
      <c r="Z5068" s="21" t="str">
        <f t="shared" si="755"/>
        <v>Thursday</v>
      </c>
      <c r="AA5068" s="21" t="str">
        <f t="shared" si="756"/>
        <v>Thursday</v>
      </c>
      <c r="AB5068" s="21" t="str">
        <f>VLOOKUP(U5068,'Currency Sheet'!A:C,3,)</f>
        <v>DOLLAR</v>
      </c>
      <c r="AC5068" s="42" t="str">
        <f>VLOOKUP(P5068,'Customer List'!B:D,3,)</f>
        <v>Local</v>
      </c>
    </row>
    <row r="5069" spans="1:29" x14ac:dyDescent="0.25">
      <c r="A5069" s="21">
        <f t="shared" si="751"/>
        <v>5067</v>
      </c>
      <c r="B5069" s="21" t="s">
        <v>6544</v>
      </c>
      <c r="C5069" s="30">
        <v>45993</v>
      </c>
      <c r="D5069" s="30">
        <v>46001</v>
      </c>
      <c r="E5069" s="47">
        <v>169.5</v>
      </c>
      <c r="F5069" s="47">
        <f t="shared" si="752"/>
        <v>14916</v>
      </c>
      <c r="G5069" s="48">
        <f t="shared" si="753"/>
        <v>14916</v>
      </c>
      <c r="H5069" s="21">
        <v>480053</v>
      </c>
      <c r="I5069" s="21" t="s">
        <v>6577</v>
      </c>
      <c r="J5069" s="21">
        <v>1</v>
      </c>
      <c r="K5069" s="21">
        <v>1</v>
      </c>
      <c r="L5069" s="21">
        <f t="shared" si="749"/>
        <v>0</v>
      </c>
      <c r="M5069" s="21" t="s">
        <v>6604</v>
      </c>
      <c r="N5069" s="30">
        <v>46002</v>
      </c>
      <c r="O5069" s="48">
        <v>21696</v>
      </c>
      <c r="P5069" s="21" t="s">
        <v>208</v>
      </c>
      <c r="Q5069" s="21" t="s">
        <v>1996</v>
      </c>
      <c r="R5069" s="21" t="s">
        <v>1996</v>
      </c>
      <c r="S5069" s="3">
        <v>4</v>
      </c>
      <c r="T5069" s="37"/>
      <c r="U5069" s="21" t="s">
        <v>18</v>
      </c>
      <c r="V5069" s="21" t="str">
        <f>VLOOKUP(P5069,'Customer List'!B:C,2,)</f>
        <v>Delhi</v>
      </c>
      <c r="W5069" s="38"/>
      <c r="X5069" s="30">
        <f t="shared" si="750"/>
        <v>46002</v>
      </c>
      <c r="Y5069" s="21">
        <f t="shared" si="754"/>
        <v>0</v>
      </c>
      <c r="Z5069" s="21" t="str">
        <f t="shared" si="755"/>
        <v>Thursday</v>
      </c>
      <c r="AA5069" s="21" t="str">
        <f t="shared" si="756"/>
        <v>Thursday</v>
      </c>
      <c r="AB5069" s="21" t="str">
        <f>VLOOKUP(U5069,'Currency Sheet'!A:C,3,)</f>
        <v>DOLLAR</v>
      </c>
      <c r="AC5069" s="42" t="str">
        <f>VLOOKUP(P5069,'Customer List'!B:D,3,)</f>
        <v>Local</v>
      </c>
    </row>
    <row r="5070" spans="1:29" x14ac:dyDescent="0.25">
      <c r="A5070" s="21">
        <f t="shared" si="751"/>
        <v>5068</v>
      </c>
      <c r="B5070" s="21" t="s">
        <v>6544</v>
      </c>
      <c r="C5070" s="30">
        <v>45993</v>
      </c>
      <c r="D5070" s="30">
        <v>46001</v>
      </c>
      <c r="E5070" s="47">
        <v>186.75</v>
      </c>
      <c r="F5070" s="47">
        <f t="shared" si="752"/>
        <v>16434</v>
      </c>
      <c r="G5070" s="48">
        <f t="shared" si="753"/>
        <v>16434</v>
      </c>
      <c r="H5070" s="21">
        <v>480133</v>
      </c>
      <c r="I5070" s="21" t="s">
        <v>6578</v>
      </c>
      <c r="J5070" s="21">
        <v>1</v>
      </c>
      <c r="K5070" s="21">
        <v>1</v>
      </c>
      <c r="L5070" s="21">
        <f t="shared" si="749"/>
        <v>0</v>
      </c>
      <c r="M5070" s="21" t="s">
        <v>6604</v>
      </c>
      <c r="N5070" s="30">
        <v>46002</v>
      </c>
      <c r="O5070" s="48">
        <v>23904</v>
      </c>
      <c r="P5070" s="21" t="s">
        <v>208</v>
      </c>
      <c r="Q5070" s="21" t="s">
        <v>1996</v>
      </c>
      <c r="R5070" s="21" t="s">
        <v>1996</v>
      </c>
      <c r="S5070" s="3">
        <v>4</v>
      </c>
      <c r="T5070" s="37"/>
      <c r="U5070" s="21" t="s">
        <v>18</v>
      </c>
      <c r="V5070" s="21" t="str">
        <f>VLOOKUP(P5070,'Customer List'!B:C,2,)</f>
        <v>Delhi</v>
      </c>
      <c r="W5070" s="38"/>
      <c r="X5070" s="30">
        <f t="shared" si="750"/>
        <v>46002</v>
      </c>
      <c r="Y5070" s="21">
        <f t="shared" si="754"/>
        <v>0</v>
      </c>
      <c r="Z5070" s="21" t="str">
        <f t="shared" si="755"/>
        <v>Thursday</v>
      </c>
      <c r="AA5070" s="21" t="str">
        <f t="shared" si="756"/>
        <v>Thursday</v>
      </c>
      <c r="AB5070" s="21" t="str">
        <f>VLOOKUP(U5070,'Currency Sheet'!A:C,3,)</f>
        <v>DOLLAR</v>
      </c>
      <c r="AC5070" s="42" t="str">
        <f>VLOOKUP(P5070,'Customer List'!B:D,3,)</f>
        <v>Local</v>
      </c>
    </row>
    <row r="5071" spans="1:29" x14ac:dyDescent="0.25">
      <c r="A5071" s="21">
        <f t="shared" si="751"/>
        <v>5069</v>
      </c>
      <c r="B5071" s="21" t="s">
        <v>6544</v>
      </c>
      <c r="C5071" s="30">
        <v>45993</v>
      </c>
      <c r="D5071" s="30">
        <v>46001</v>
      </c>
      <c r="E5071" s="47">
        <v>312.2</v>
      </c>
      <c r="F5071" s="47">
        <f t="shared" si="752"/>
        <v>27473.599999999999</v>
      </c>
      <c r="G5071" s="48">
        <f t="shared" si="753"/>
        <v>27473.599999999999</v>
      </c>
      <c r="H5071" s="21">
        <v>502538</v>
      </c>
      <c r="I5071" s="21" t="s">
        <v>5080</v>
      </c>
      <c r="J5071" s="21">
        <v>1</v>
      </c>
      <c r="K5071" s="21"/>
      <c r="L5071" s="21">
        <f t="shared" si="749"/>
        <v>1</v>
      </c>
      <c r="M5071" s="21"/>
      <c r="N5071" s="30"/>
      <c r="O5071" s="48"/>
      <c r="P5071" s="21" t="s">
        <v>6595</v>
      </c>
      <c r="Q5071" s="21"/>
      <c r="R5071" s="21"/>
      <c r="S5071" s="3">
        <v>4</v>
      </c>
      <c r="T5071" s="37"/>
      <c r="U5071" s="21" t="s">
        <v>18</v>
      </c>
      <c r="V5071" s="21" t="str">
        <f>VLOOKUP(P5071,'Customer List'!B:C,2,)</f>
        <v>DELHI</v>
      </c>
      <c r="W5071" s="38"/>
      <c r="X5071" s="30" t="str">
        <f t="shared" si="750"/>
        <v/>
      </c>
      <c r="Y5071" s="21" t="str">
        <f t="shared" si="754"/>
        <v/>
      </c>
      <c r="Z5071" s="21" t="str">
        <f t="shared" si="755"/>
        <v/>
      </c>
      <c r="AA5071" s="21" t="str">
        <f t="shared" si="756"/>
        <v/>
      </c>
      <c r="AB5071" s="21" t="str">
        <f>VLOOKUP(U5071,'Currency Sheet'!A:C,3,)</f>
        <v>DOLLAR</v>
      </c>
      <c r="AC5071" s="42" t="str">
        <f>VLOOKUP(P5071,'Customer List'!B:D,3,)</f>
        <v>Local</v>
      </c>
    </row>
    <row r="5072" spans="1:29" x14ac:dyDescent="0.25">
      <c r="A5072" s="21">
        <f t="shared" si="751"/>
        <v>5070</v>
      </c>
      <c r="B5072" s="21" t="s">
        <v>6544</v>
      </c>
      <c r="C5072" s="30">
        <v>45993</v>
      </c>
      <c r="D5072" s="30">
        <v>46001</v>
      </c>
      <c r="E5072" s="47">
        <v>77.400000000000006</v>
      </c>
      <c r="F5072" s="47">
        <f t="shared" si="752"/>
        <v>6811.2000000000007</v>
      </c>
      <c r="G5072" s="48">
        <f t="shared" si="753"/>
        <v>6811.2000000000007</v>
      </c>
      <c r="H5072" s="21">
        <v>504123</v>
      </c>
      <c r="I5072" s="21" t="s">
        <v>6043</v>
      </c>
      <c r="J5072" s="21">
        <v>1</v>
      </c>
      <c r="K5072" s="21"/>
      <c r="L5072" s="21">
        <f t="shared" si="749"/>
        <v>1</v>
      </c>
      <c r="M5072" s="21"/>
      <c r="N5072" s="30"/>
      <c r="O5072" s="48"/>
      <c r="P5072" s="21" t="s">
        <v>42</v>
      </c>
      <c r="Q5072" s="21"/>
      <c r="R5072" s="21"/>
      <c r="S5072" s="3">
        <v>4</v>
      </c>
      <c r="T5072" s="37"/>
      <c r="U5072" s="21" t="s">
        <v>18</v>
      </c>
      <c r="V5072" s="21" t="str">
        <f>VLOOKUP(P5072,'Customer List'!B:C,2,)</f>
        <v>Faridabad</v>
      </c>
      <c r="W5072" s="38"/>
      <c r="X5072" s="30" t="str">
        <f t="shared" si="750"/>
        <v/>
      </c>
      <c r="Y5072" s="21" t="str">
        <f t="shared" si="754"/>
        <v/>
      </c>
      <c r="Z5072" s="21" t="str">
        <f t="shared" si="755"/>
        <v/>
      </c>
      <c r="AA5072" s="21" t="str">
        <f t="shared" si="756"/>
        <v/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x14ac:dyDescent="0.25">
      <c r="A5073" s="21">
        <f t="shared" si="751"/>
        <v>5071</v>
      </c>
      <c r="B5073" s="21" t="s">
        <v>6544</v>
      </c>
      <c r="C5073" s="30">
        <v>45993</v>
      </c>
      <c r="D5073" s="30">
        <v>46001</v>
      </c>
      <c r="E5073" s="47">
        <v>169.8</v>
      </c>
      <c r="F5073" s="47">
        <f t="shared" si="752"/>
        <v>14942.400000000001</v>
      </c>
      <c r="G5073" s="48">
        <f t="shared" si="753"/>
        <v>14942.400000000001</v>
      </c>
      <c r="H5073" s="21">
        <v>504304</v>
      </c>
      <c r="I5073" s="21" t="s">
        <v>6020</v>
      </c>
      <c r="J5073" s="21">
        <v>1</v>
      </c>
      <c r="K5073" s="21"/>
      <c r="L5073" s="21">
        <f t="shared" si="749"/>
        <v>1</v>
      </c>
      <c r="M5073" s="21"/>
      <c r="N5073" s="30"/>
      <c r="O5073" s="48"/>
      <c r="P5073" s="21" t="s">
        <v>42</v>
      </c>
      <c r="Q5073" s="21"/>
      <c r="R5073" s="21"/>
      <c r="S5073" s="3">
        <v>4</v>
      </c>
      <c r="T5073" s="37"/>
      <c r="U5073" s="21" t="s">
        <v>18</v>
      </c>
      <c r="V5073" s="21" t="str">
        <f>VLOOKUP(P5073,'Customer List'!B:C,2,)</f>
        <v>Faridabad</v>
      </c>
      <c r="W5073" s="38"/>
      <c r="X5073" s="30" t="str">
        <f t="shared" si="750"/>
        <v/>
      </c>
      <c r="Y5073" s="21" t="str">
        <f t="shared" si="754"/>
        <v/>
      </c>
      <c r="Z5073" s="21" t="str">
        <f t="shared" si="755"/>
        <v/>
      </c>
      <c r="AA5073" s="21" t="str">
        <f t="shared" si="756"/>
        <v/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x14ac:dyDescent="0.25">
      <c r="A5074" s="21">
        <f t="shared" si="751"/>
        <v>5072</v>
      </c>
      <c r="B5074" s="21" t="s">
        <v>6544</v>
      </c>
      <c r="C5074" s="30">
        <v>45993</v>
      </c>
      <c r="D5074" s="30">
        <v>46001</v>
      </c>
      <c r="E5074" s="47">
        <v>156.6</v>
      </c>
      <c r="F5074" s="47">
        <f t="shared" si="752"/>
        <v>13780.8</v>
      </c>
      <c r="G5074" s="48">
        <f t="shared" si="753"/>
        <v>13780.8</v>
      </c>
      <c r="H5074" s="21">
        <v>504508</v>
      </c>
      <c r="I5074" s="21" t="s">
        <v>6579</v>
      </c>
      <c r="J5074" s="21">
        <v>1</v>
      </c>
      <c r="K5074" s="21"/>
      <c r="L5074" s="21">
        <f t="shared" si="749"/>
        <v>1</v>
      </c>
      <c r="M5074" s="21"/>
      <c r="N5074" s="30"/>
      <c r="O5074" s="48"/>
      <c r="P5074" s="21" t="s">
        <v>42</v>
      </c>
      <c r="Q5074" s="21"/>
      <c r="R5074" s="21"/>
      <c r="S5074" s="3">
        <v>4</v>
      </c>
      <c r="T5074" s="37"/>
      <c r="U5074" s="21" t="s">
        <v>18</v>
      </c>
      <c r="V5074" s="21" t="str">
        <f>VLOOKUP(P5074,'Customer List'!B:C,2,)</f>
        <v>Faridabad</v>
      </c>
      <c r="W5074" s="38"/>
      <c r="X5074" s="30" t="str">
        <f t="shared" si="750"/>
        <v/>
      </c>
      <c r="Y5074" s="21" t="str">
        <f t="shared" si="754"/>
        <v/>
      </c>
      <c r="Z5074" s="21" t="str">
        <f t="shared" si="755"/>
        <v/>
      </c>
      <c r="AA5074" s="21" t="str">
        <f t="shared" si="756"/>
        <v/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x14ac:dyDescent="0.25">
      <c r="A5075" s="21">
        <f t="shared" si="751"/>
        <v>5073</v>
      </c>
      <c r="B5075" s="21" t="s">
        <v>6544</v>
      </c>
      <c r="C5075" s="30">
        <v>45993</v>
      </c>
      <c r="D5075" s="30">
        <v>46001</v>
      </c>
      <c r="E5075" s="47">
        <v>169.4</v>
      </c>
      <c r="F5075" s="47">
        <f t="shared" si="752"/>
        <v>14907.2</v>
      </c>
      <c r="G5075" s="48">
        <f t="shared" si="753"/>
        <v>14907.2</v>
      </c>
      <c r="H5075" s="21">
        <v>505830</v>
      </c>
      <c r="I5075" s="21" t="s">
        <v>4825</v>
      </c>
      <c r="J5075" s="21">
        <v>1</v>
      </c>
      <c r="K5075" s="21"/>
      <c r="L5075" s="21">
        <f t="shared" si="749"/>
        <v>1</v>
      </c>
      <c r="M5075" s="21"/>
      <c r="N5075" s="30"/>
      <c r="O5075" s="48"/>
      <c r="P5075" s="21" t="s">
        <v>625</v>
      </c>
      <c r="Q5075" s="21"/>
      <c r="R5075" s="21"/>
      <c r="S5075" s="3">
        <v>4</v>
      </c>
      <c r="T5075" s="37"/>
      <c r="U5075" s="21" t="s">
        <v>18</v>
      </c>
      <c r="V5075" s="21" t="str">
        <f>VLOOKUP(P5075,'Customer List'!B:C,2,)</f>
        <v>Delhi</v>
      </c>
      <c r="W5075" s="38"/>
      <c r="X5075" s="30" t="str">
        <f t="shared" si="750"/>
        <v/>
      </c>
      <c r="Y5075" s="21" t="str">
        <f t="shared" si="754"/>
        <v/>
      </c>
      <c r="Z5075" s="21" t="str">
        <f t="shared" si="755"/>
        <v/>
      </c>
      <c r="AA5075" s="21" t="str">
        <f t="shared" si="756"/>
        <v/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x14ac:dyDescent="0.25">
      <c r="A5076" s="21">
        <f t="shared" si="751"/>
        <v>5074</v>
      </c>
      <c r="B5076" s="21" t="s">
        <v>6544</v>
      </c>
      <c r="C5076" s="30">
        <v>45993</v>
      </c>
      <c r="D5076" s="30">
        <v>46001</v>
      </c>
      <c r="E5076" s="47">
        <v>181.3</v>
      </c>
      <c r="F5076" s="47">
        <f t="shared" si="752"/>
        <v>15954.400000000001</v>
      </c>
      <c r="G5076" s="48">
        <f t="shared" si="753"/>
        <v>15954.400000000001</v>
      </c>
      <c r="H5076" s="21">
        <v>506933</v>
      </c>
      <c r="I5076" s="21" t="s">
        <v>5551</v>
      </c>
      <c r="J5076" s="21">
        <v>1</v>
      </c>
      <c r="K5076" s="21"/>
      <c r="L5076" s="21">
        <f t="shared" si="749"/>
        <v>1</v>
      </c>
      <c r="M5076" s="21"/>
      <c r="N5076" s="30"/>
      <c r="O5076" s="48"/>
      <c r="P5076" s="21" t="s">
        <v>625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Delhi</v>
      </c>
      <c r="W5076" s="38"/>
      <c r="X5076" s="30" t="str">
        <f t="shared" si="750"/>
        <v/>
      </c>
      <c r="Y5076" s="21" t="str">
        <f t="shared" si="754"/>
        <v/>
      </c>
      <c r="Z5076" s="21" t="str">
        <f t="shared" si="755"/>
        <v/>
      </c>
      <c r="AA5076" s="21" t="str">
        <f t="shared" si="756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x14ac:dyDescent="0.25">
      <c r="A5077" s="21">
        <f t="shared" si="751"/>
        <v>5075</v>
      </c>
      <c r="B5077" s="21" t="s">
        <v>6544</v>
      </c>
      <c r="C5077" s="30">
        <v>45993</v>
      </c>
      <c r="D5077" s="30">
        <v>46001</v>
      </c>
      <c r="E5077" s="47">
        <v>141</v>
      </c>
      <c r="F5077" s="47">
        <f t="shared" si="752"/>
        <v>12408</v>
      </c>
      <c r="G5077" s="48">
        <f t="shared" si="753"/>
        <v>12408</v>
      </c>
      <c r="H5077" s="21">
        <v>508206</v>
      </c>
      <c r="I5077" s="21" t="s">
        <v>6580</v>
      </c>
      <c r="J5077" s="21">
        <v>1</v>
      </c>
      <c r="K5077" s="21"/>
      <c r="L5077" s="21">
        <f t="shared" si="749"/>
        <v>1</v>
      </c>
      <c r="M5077" s="21"/>
      <c r="N5077" s="30"/>
      <c r="O5077" s="48"/>
      <c r="P5077" s="21" t="s">
        <v>168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Bhopal</v>
      </c>
      <c r="W5077" s="38" t="s">
        <v>6380</v>
      </c>
      <c r="X5077" s="30" t="str">
        <f t="shared" si="750"/>
        <v/>
      </c>
      <c r="Y5077" s="21" t="str">
        <f t="shared" si="754"/>
        <v/>
      </c>
      <c r="Z5077" s="21" t="str">
        <f t="shared" si="755"/>
        <v/>
      </c>
      <c r="AA5077" s="21" t="str">
        <f t="shared" si="756"/>
        <v/>
      </c>
      <c r="AB5077" s="21" t="str">
        <f>VLOOKUP(U5077,'Currency Sheet'!A:C,3,)</f>
        <v>DOLLAR</v>
      </c>
      <c r="AC5077" s="42" t="str">
        <f>VLOOKUP(P5077,'Customer List'!B:D,3,)</f>
        <v>OutStation</v>
      </c>
    </row>
    <row r="5078" spans="1:29" x14ac:dyDescent="0.25">
      <c r="A5078" s="21">
        <f t="shared" si="751"/>
        <v>5076</v>
      </c>
      <c r="B5078" s="21" t="s">
        <v>6544</v>
      </c>
      <c r="C5078" s="30">
        <v>45993</v>
      </c>
      <c r="D5078" s="30">
        <v>46001</v>
      </c>
      <c r="E5078" s="47">
        <v>312.2</v>
      </c>
      <c r="F5078" s="47">
        <f t="shared" si="752"/>
        <v>27473.599999999999</v>
      </c>
      <c r="G5078" s="48">
        <f t="shared" si="753"/>
        <v>27473.599999999999</v>
      </c>
      <c r="H5078" s="21">
        <v>512338</v>
      </c>
      <c r="I5078" s="21" t="s">
        <v>5554</v>
      </c>
      <c r="J5078" s="21">
        <v>1</v>
      </c>
      <c r="K5078" s="21"/>
      <c r="L5078" s="21">
        <f t="shared" si="749"/>
        <v>1</v>
      </c>
      <c r="M5078" s="21"/>
      <c r="N5078" s="30"/>
      <c r="O5078" s="48"/>
      <c r="P5078" s="21" t="s">
        <v>6595</v>
      </c>
      <c r="Q5078" s="21"/>
      <c r="R5078" s="21"/>
      <c r="S5078" s="3">
        <v>4</v>
      </c>
      <c r="T5078" s="37"/>
      <c r="U5078" s="21" t="s">
        <v>18</v>
      </c>
      <c r="V5078" s="21" t="str">
        <f>VLOOKUP(P5078,'Customer List'!B:C,2,)</f>
        <v>DELHI</v>
      </c>
      <c r="W5078" s="38"/>
      <c r="X5078" s="30" t="str">
        <f t="shared" si="750"/>
        <v/>
      </c>
      <c r="Y5078" s="21" t="str">
        <f t="shared" si="754"/>
        <v/>
      </c>
      <c r="Z5078" s="21" t="str">
        <f t="shared" si="755"/>
        <v/>
      </c>
      <c r="AA5078" s="21" t="str">
        <f t="shared" si="756"/>
        <v/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x14ac:dyDescent="0.25">
      <c r="A5079" s="21">
        <f t="shared" si="751"/>
        <v>5077</v>
      </c>
      <c r="B5079" s="21" t="s">
        <v>6544</v>
      </c>
      <c r="C5079" s="30">
        <v>45993</v>
      </c>
      <c r="D5079" s="30">
        <v>46001</v>
      </c>
      <c r="E5079" s="47">
        <v>109.8</v>
      </c>
      <c r="F5079" s="47">
        <f t="shared" si="752"/>
        <v>9662.4</v>
      </c>
      <c r="G5079" s="48">
        <f t="shared" si="753"/>
        <v>9662.4</v>
      </c>
      <c r="H5079" s="21">
        <v>514103</v>
      </c>
      <c r="I5079" s="21" t="s">
        <v>6581</v>
      </c>
      <c r="J5079" s="21">
        <v>1</v>
      </c>
      <c r="K5079" s="21"/>
      <c r="L5079" s="21">
        <f t="shared" si="749"/>
        <v>1</v>
      </c>
      <c r="M5079" s="21"/>
      <c r="N5079" s="30"/>
      <c r="O5079" s="48"/>
      <c r="P5079" s="21" t="s">
        <v>42</v>
      </c>
      <c r="Q5079" s="21"/>
      <c r="R5079" s="21"/>
      <c r="S5079" s="3">
        <v>4</v>
      </c>
      <c r="T5079" s="37"/>
      <c r="U5079" s="21" t="s">
        <v>18</v>
      </c>
      <c r="V5079" s="21" t="str">
        <f>VLOOKUP(P5079,'Customer List'!B:C,2,)</f>
        <v>Faridabad</v>
      </c>
      <c r="W5079" s="38"/>
      <c r="X5079" s="30" t="str">
        <f t="shared" si="750"/>
        <v/>
      </c>
      <c r="Y5079" s="21" t="str">
        <f t="shared" si="754"/>
        <v/>
      </c>
      <c r="Z5079" s="21" t="str">
        <f t="shared" si="755"/>
        <v/>
      </c>
      <c r="AA5079" s="21" t="str">
        <f t="shared" si="756"/>
        <v/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x14ac:dyDescent="0.25">
      <c r="A5080" s="21">
        <f t="shared" si="751"/>
        <v>5078</v>
      </c>
      <c r="B5080" s="21" t="s">
        <v>6544</v>
      </c>
      <c r="C5080" s="30">
        <v>45993</v>
      </c>
      <c r="D5080" s="30">
        <v>46001</v>
      </c>
      <c r="E5080" s="47">
        <v>218.4</v>
      </c>
      <c r="F5080" s="47">
        <f t="shared" si="752"/>
        <v>19219.2</v>
      </c>
      <c r="G5080" s="48">
        <f t="shared" si="753"/>
        <v>19219.2</v>
      </c>
      <c r="H5080" s="21">
        <v>515406</v>
      </c>
      <c r="I5080" s="21" t="s">
        <v>5406</v>
      </c>
      <c r="J5080" s="21">
        <v>1</v>
      </c>
      <c r="K5080" s="21"/>
      <c r="L5080" s="21">
        <f t="shared" si="749"/>
        <v>1</v>
      </c>
      <c r="M5080" s="21"/>
      <c r="N5080" s="30"/>
      <c r="O5080" s="48"/>
      <c r="P5080" s="21" t="s">
        <v>42</v>
      </c>
      <c r="Q5080" s="21"/>
      <c r="R5080" s="21"/>
      <c r="S5080" s="3">
        <v>4</v>
      </c>
      <c r="T5080" s="37"/>
      <c r="U5080" s="21" t="s">
        <v>18</v>
      </c>
      <c r="V5080" s="21" t="str">
        <f>VLOOKUP(P5080,'Customer List'!B:C,2,)</f>
        <v>Faridabad</v>
      </c>
      <c r="W5080" s="38"/>
      <c r="X5080" s="30" t="str">
        <f t="shared" si="750"/>
        <v/>
      </c>
      <c r="Y5080" s="21" t="str">
        <f t="shared" si="754"/>
        <v/>
      </c>
      <c r="Z5080" s="21" t="str">
        <f t="shared" si="755"/>
        <v/>
      </c>
      <c r="AA5080" s="21" t="str">
        <f t="shared" si="756"/>
        <v/>
      </c>
      <c r="AB5080" s="21" t="str">
        <f>VLOOKUP(U5080,'Currency Sheet'!A:C,3,)</f>
        <v>DOLLAR</v>
      </c>
      <c r="AC5080" s="42" t="str">
        <f>VLOOKUP(P5080,'Customer List'!B:D,3,)</f>
        <v>Local</v>
      </c>
    </row>
    <row r="5081" spans="1:29" x14ac:dyDescent="0.25">
      <c r="A5081" s="21">
        <f t="shared" si="751"/>
        <v>5079</v>
      </c>
      <c r="B5081" s="21" t="s">
        <v>6544</v>
      </c>
      <c r="C5081" s="30">
        <v>45993</v>
      </c>
      <c r="D5081" s="30">
        <v>46001</v>
      </c>
      <c r="E5081" s="47">
        <v>201</v>
      </c>
      <c r="F5081" s="47">
        <f t="shared" si="752"/>
        <v>17688</v>
      </c>
      <c r="G5081" s="48">
        <f t="shared" si="753"/>
        <v>17688</v>
      </c>
      <c r="H5081" s="21">
        <v>585404</v>
      </c>
      <c r="I5081" s="21" t="s">
        <v>6582</v>
      </c>
      <c r="J5081" s="21">
        <v>1</v>
      </c>
      <c r="K5081" s="21"/>
      <c r="L5081" s="21">
        <f t="shared" si="749"/>
        <v>1</v>
      </c>
      <c r="M5081" s="21"/>
      <c r="N5081" s="30"/>
      <c r="O5081" s="48"/>
      <c r="P5081" s="21" t="s">
        <v>3435</v>
      </c>
      <c r="Q5081" s="21"/>
      <c r="R5081" s="21"/>
      <c r="S5081" s="3">
        <v>-20</v>
      </c>
      <c r="T5081" s="37"/>
      <c r="U5081" s="21" t="s">
        <v>18</v>
      </c>
      <c r="V5081" s="21" t="str">
        <f>VLOOKUP(P5081,'Customer List'!B:C,2,)</f>
        <v>Banglore</v>
      </c>
      <c r="W5081" s="38"/>
      <c r="X5081" s="30" t="str">
        <f t="shared" si="750"/>
        <v/>
      </c>
      <c r="Y5081" s="21" t="str">
        <f t="shared" si="754"/>
        <v/>
      </c>
      <c r="Z5081" s="21" t="str">
        <f t="shared" si="755"/>
        <v/>
      </c>
      <c r="AA5081" s="21" t="str">
        <f t="shared" si="756"/>
        <v/>
      </c>
      <c r="AB5081" s="21" t="str">
        <f>VLOOKUP(U5081,'Currency Sheet'!A:C,3,)</f>
        <v>DOLLAR</v>
      </c>
      <c r="AC5081" s="42" t="str">
        <f>VLOOKUP(P5081,'Customer List'!B:D,3,)</f>
        <v>OutStation</v>
      </c>
    </row>
    <row r="5082" spans="1:29" x14ac:dyDescent="0.25">
      <c r="A5082" s="21">
        <f t="shared" si="751"/>
        <v>5080</v>
      </c>
      <c r="B5082" s="21" t="s">
        <v>6544</v>
      </c>
      <c r="C5082" s="30">
        <v>45993</v>
      </c>
      <c r="D5082" s="30">
        <v>46001</v>
      </c>
      <c r="E5082" s="47">
        <v>270</v>
      </c>
      <c r="F5082" s="47">
        <f t="shared" si="752"/>
        <v>23760</v>
      </c>
      <c r="G5082" s="48">
        <f t="shared" si="753"/>
        <v>23760</v>
      </c>
      <c r="H5082" s="21">
        <v>611354</v>
      </c>
      <c r="I5082" s="21" t="s">
        <v>6583</v>
      </c>
      <c r="J5082" s="21">
        <v>1</v>
      </c>
      <c r="K5082" s="21"/>
      <c r="L5082" s="21">
        <f t="shared" ref="L5082:L5099" si="757">J5082-K5082</f>
        <v>1</v>
      </c>
      <c r="M5082" s="21"/>
      <c r="N5082" s="30"/>
      <c r="O5082" s="48"/>
      <c r="P5082" s="21" t="s">
        <v>625</v>
      </c>
      <c r="Q5082" s="21"/>
      <c r="R5082" s="21"/>
      <c r="S5082" s="3">
        <v>4</v>
      </c>
      <c r="T5082" s="37"/>
      <c r="U5082" s="21" t="s">
        <v>18</v>
      </c>
      <c r="V5082" s="21" t="str">
        <f>VLOOKUP(P5082,'Customer List'!B:C,2,)</f>
        <v>Delhi</v>
      </c>
      <c r="W5082" s="38"/>
      <c r="X5082" s="30" t="str">
        <f t="shared" si="750"/>
        <v/>
      </c>
      <c r="Y5082" s="21" t="str">
        <f t="shared" si="754"/>
        <v/>
      </c>
      <c r="Z5082" s="21" t="str">
        <f t="shared" si="755"/>
        <v/>
      </c>
      <c r="AA5082" s="21" t="str">
        <f t="shared" si="756"/>
        <v/>
      </c>
      <c r="AB5082" s="21" t="str">
        <f>VLOOKUP(U5082,'Currency Sheet'!A:C,3,)</f>
        <v>DOLLAR</v>
      </c>
      <c r="AC5082" s="42" t="str">
        <f>VLOOKUP(P5082,'Customer List'!B:D,3,)</f>
        <v>Local</v>
      </c>
    </row>
    <row r="5083" spans="1:29" x14ac:dyDescent="0.25">
      <c r="A5083" s="21">
        <f t="shared" si="751"/>
        <v>5081</v>
      </c>
      <c r="B5083" s="21" t="s">
        <v>6544</v>
      </c>
      <c r="C5083" s="30">
        <v>45993</v>
      </c>
      <c r="D5083" s="30">
        <v>46001</v>
      </c>
      <c r="E5083" s="47">
        <v>228</v>
      </c>
      <c r="F5083" s="47">
        <f t="shared" si="752"/>
        <v>20064</v>
      </c>
      <c r="G5083" s="48">
        <f t="shared" si="753"/>
        <v>20064</v>
      </c>
      <c r="H5083" s="21">
        <v>614154</v>
      </c>
      <c r="I5083" s="21" t="s">
        <v>6584</v>
      </c>
      <c r="J5083" s="21">
        <v>1</v>
      </c>
      <c r="K5083" s="21"/>
      <c r="L5083" s="21">
        <f t="shared" si="757"/>
        <v>1</v>
      </c>
      <c r="M5083" s="21"/>
      <c r="N5083" s="30"/>
      <c r="O5083" s="48"/>
      <c r="P5083" s="21" t="s">
        <v>625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Delhi</v>
      </c>
      <c r="W5083" s="38"/>
      <c r="X5083" s="30" t="str">
        <f t="shared" ref="X5083:X5098" si="758">IF(OR(R5083 = "PRIYANKA MADAM", R5083 = "DEEPAK", R5083 = "PORTER"),N5083,"")</f>
        <v/>
      </c>
      <c r="Y5083" s="21" t="str">
        <f t="shared" si="754"/>
        <v/>
      </c>
      <c r="Z5083" s="21" t="str">
        <f t="shared" si="755"/>
        <v/>
      </c>
      <c r="AA5083" s="21" t="str">
        <f t="shared" si="756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x14ac:dyDescent="0.25">
      <c r="A5084" s="21">
        <f t="shared" ref="A5084:A5099" si="759">A5083+1</f>
        <v>5082</v>
      </c>
      <c r="B5084" s="21" t="s">
        <v>6544</v>
      </c>
      <c r="C5084" s="30">
        <v>45993</v>
      </c>
      <c r="D5084" s="30">
        <v>46001</v>
      </c>
      <c r="E5084" s="47">
        <v>282</v>
      </c>
      <c r="F5084" s="47">
        <f t="shared" si="752"/>
        <v>24816</v>
      </c>
      <c r="G5084" s="48">
        <f t="shared" si="753"/>
        <v>24816</v>
      </c>
      <c r="H5084" s="21">
        <v>626754</v>
      </c>
      <c r="I5084" s="21" t="s">
        <v>6585</v>
      </c>
      <c r="J5084" s="21">
        <v>1</v>
      </c>
      <c r="K5084" s="21"/>
      <c r="L5084" s="21">
        <f t="shared" si="757"/>
        <v>1</v>
      </c>
      <c r="M5084" s="21"/>
      <c r="N5084" s="30"/>
      <c r="O5084" s="48"/>
      <c r="P5084" s="21" t="s">
        <v>625</v>
      </c>
      <c r="Q5084" s="21"/>
      <c r="R5084" s="21"/>
      <c r="S5084" s="3">
        <v>4</v>
      </c>
      <c r="T5084" s="37"/>
      <c r="U5084" s="21" t="s">
        <v>18</v>
      </c>
      <c r="V5084" s="21" t="str">
        <f>VLOOKUP(P5084,'Customer List'!B:C,2,)</f>
        <v>Delhi</v>
      </c>
      <c r="W5084" s="38"/>
      <c r="X5084" s="30" t="str">
        <f t="shared" si="758"/>
        <v/>
      </c>
      <c r="Y5084" s="21" t="str">
        <f t="shared" si="754"/>
        <v/>
      </c>
      <c r="Z5084" s="21" t="str">
        <f t="shared" si="755"/>
        <v/>
      </c>
      <c r="AA5084" s="21" t="str">
        <f t="shared" si="756"/>
        <v/>
      </c>
      <c r="AB5084" s="21" t="str">
        <f>VLOOKUP(U5084,'Currency Sheet'!A:C,3,)</f>
        <v>DOLLAR</v>
      </c>
      <c r="AC5084" s="42" t="str">
        <f>VLOOKUP(P5084,'Customer List'!B:D,3,)</f>
        <v>Local</v>
      </c>
    </row>
    <row r="5085" spans="1:29" x14ac:dyDescent="0.25">
      <c r="A5085" s="21">
        <f t="shared" si="759"/>
        <v>5083</v>
      </c>
      <c r="B5085" s="21" t="s">
        <v>6544</v>
      </c>
      <c r="C5085" s="30">
        <v>45993</v>
      </c>
      <c r="D5085" s="30">
        <v>46001</v>
      </c>
      <c r="E5085" s="47">
        <v>270</v>
      </c>
      <c r="F5085" s="47">
        <f t="shared" si="752"/>
        <v>23760</v>
      </c>
      <c r="G5085" s="48">
        <f t="shared" si="753"/>
        <v>23760</v>
      </c>
      <c r="H5085" s="21">
        <v>626756</v>
      </c>
      <c r="I5085" s="21" t="s">
        <v>6585</v>
      </c>
      <c r="J5085" s="21">
        <v>1</v>
      </c>
      <c r="K5085" s="21"/>
      <c r="L5085" s="21">
        <f t="shared" si="757"/>
        <v>1</v>
      </c>
      <c r="M5085" s="21"/>
      <c r="N5085" s="30"/>
      <c r="O5085" s="48"/>
      <c r="P5085" s="21" t="s">
        <v>625</v>
      </c>
      <c r="Q5085" s="21"/>
      <c r="R5085" s="21"/>
      <c r="S5085" s="3">
        <v>4</v>
      </c>
      <c r="T5085" s="37"/>
      <c r="U5085" s="21" t="s">
        <v>18</v>
      </c>
      <c r="V5085" s="21" t="str">
        <f>VLOOKUP(P5085,'Customer List'!B:C,2,)</f>
        <v>Delhi</v>
      </c>
      <c r="W5085" s="38"/>
      <c r="X5085" s="30" t="str">
        <f t="shared" si="758"/>
        <v/>
      </c>
      <c r="Y5085" s="21" t="str">
        <f t="shared" si="754"/>
        <v/>
      </c>
      <c r="Z5085" s="21" t="str">
        <f t="shared" si="755"/>
        <v/>
      </c>
      <c r="AA5085" s="21" t="str">
        <f t="shared" si="756"/>
        <v/>
      </c>
      <c r="AB5085" s="21" t="str">
        <f>VLOOKUP(U5085,'Currency Sheet'!A:C,3,)</f>
        <v>DOLLAR</v>
      </c>
      <c r="AC5085" s="42" t="str">
        <f>VLOOKUP(P5085,'Customer List'!B:D,3,)</f>
        <v>Local</v>
      </c>
    </row>
    <row r="5086" spans="1:29" x14ac:dyDescent="0.25">
      <c r="A5086" s="21">
        <f t="shared" si="759"/>
        <v>5084</v>
      </c>
      <c r="B5086" s="21" t="s">
        <v>6544</v>
      </c>
      <c r="C5086" s="30">
        <v>45993</v>
      </c>
      <c r="D5086" s="30">
        <v>46001</v>
      </c>
      <c r="E5086" s="47">
        <v>132</v>
      </c>
      <c r="F5086" s="47">
        <f t="shared" si="752"/>
        <v>11616</v>
      </c>
      <c r="G5086" s="48">
        <f t="shared" si="753"/>
        <v>11616</v>
      </c>
      <c r="H5086" s="21">
        <v>640920</v>
      </c>
      <c r="I5086" s="21" t="s">
        <v>5205</v>
      </c>
      <c r="J5086" s="21">
        <v>1</v>
      </c>
      <c r="K5086" s="21"/>
      <c r="L5086" s="21">
        <f t="shared" si="757"/>
        <v>1</v>
      </c>
      <c r="M5086" s="21"/>
      <c r="N5086" s="30"/>
      <c r="O5086" s="48"/>
      <c r="P5086" s="21" t="s">
        <v>625</v>
      </c>
      <c r="Q5086" s="21"/>
      <c r="R5086" s="21"/>
      <c r="S5086" s="3">
        <v>4</v>
      </c>
      <c r="T5086" s="37"/>
      <c r="U5086" s="21" t="s">
        <v>18</v>
      </c>
      <c r="V5086" s="21" t="str">
        <f>VLOOKUP(P5086,'Customer List'!B:C,2,)</f>
        <v>Delhi</v>
      </c>
      <c r="W5086" s="38"/>
      <c r="X5086" s="30" t="str">
        <f t="shared" si="758"/>
        <v/>
      </c>
      <c r="Y5086" s="21" t="str">
        <f t="shared" si="754"/>
        <v/>
      </c>
      <c r="Z5086" s="21" t="str">
        <f t="shared" si="755"/>
        <v/>
      </c>
      <c r="AA5086" s="21" t="str">
        <f t="shared" si="756"/>
        <v/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x14ac:dyDescent="0.25">
      <c r="A5087" s="21">
        <f t="shared" si="759"/>
        <v>5085</v>
      </c>
      <c r="B5087" s="21" t="s">
        <v>6544</v>
      </c>
      <c r="C5087" s="30">
        <v>45993</v>
      </c>
      <c r="D5087" s="30">
        <v>46001</v>
      </c>
      <c r="E5087" s="47">
        <v>95.4</v>
      </c>
      <c r="F5087" s="47">
        <f t="shared" si="752"/>
        <v>8395.2000000000007</v>
      </c>
      <c r="G5087" s="48">
        <f t="shared" si="753"/>
        <v>8395.2000000000007</v>
      </c>
      <c r="H5087" s="21">
        <v>681303</v>
      </c>
      <c r="I5087" s="21" t="s">
        <v>6586</v>
      </c>
      <c r="J5087" s="21">
        <v>1</v>
      </c>
      <c r="K5087" s="21"/>
      <c r="L5087" s="21">
        <f t="shared" si="757"/>
        <v>1</v>
      </c>
      <c r="M5087" s="21"/>
      <c r="N5087" s="30"/>
      <c r="O5087" s="48"/>
      <c r="P5087" s="21" t="s">
        <v>42</v>
      </c>
      <c r="Q5087" s="21"/>
      <c r="R5087" s="21"/>
      <c r="S5087" s="3">
        <v>4</v>
      </c>
      <c r="T5087" s="37"/>
      <c r="U5087" s="21" t="s">
        <v>18</v>
      </c>
      <c r="V5087" s="21" t="str">
        <f>VLOOKUP(P5087,'Customer List'!B:C,2,)</f>
        <v>Faridabad</v>
      </c>
      <c r="W5087" s="38"/>
      <c r="X5087" s="30" t="str">
        <f t="shared" si="758"/>
        <v/>
      </c>
      <c r="Y5087" s="21" t="str">
        <f t="shared" si="754"/>
        <v/>
      </c>
      <c r="Z5087" s="21" t="str">
        <f t="shared" si="755"/>
        <v/>
      </c>
      <c r="AA5087" s="21" t="str">
        <f t="shared" si="756"/>
        <v/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x14ac:dyDescent="0.25">
      <c r="A5088" s="21">
        <f t="shared" si="759"/>
        <v>5086</v>
      </c>
      <c r="B5088" s="21" t="s">
        <v>6544</v>
      </c>
      <c r="C5088" s="30">
        <v>45993</v>
      </c>
      <c r="D5088" s="30">
        <v>46001</v>
      </c>
      <c r="E5088" s="47">
        <v>106.2</v>
      </c>
      <c r="F5088" s="47">
        <f t="shared" si="752"/>
        <v>9345.6</v>
      </c>
      <c r="G5088" s="48">
        <f t="shared" si="753"/>
        <v>9345.6</v>
      </c>
      <c r="H5088" s="21">
        <v>740167</v>
      </c>
      <c r="I5088" s="21" t="s">
        <v>6587</v>
      </c>
      <c r="J5088" s="21">
        <v>1</v>
      </c>
      <c r="K5088" s="21">
        <v>1</v>
      </c>
      <c r="L5088" s="21">
        <f t="shared" si="757"/>
        <v>0</v>
      </c>
      <c r="M5088" s="21" t="s">
        <v>6606</v>
      </c>
      <c r="N5088" s="30">
        <v>46002</v>
      </c>
      <c r="O5088" s="48">
        <v>16461</v>
      </c>
      <c r="P5088" s="21" t="s">
        <v>191</v>
      </c>
      <c r="Q5088" s="21" t="s">
        <v>6626</v>
      </c>
      <c r="R5088" s="21"/>
      <c r="S5088" s="3">
        <v>4</v>
      </c>
      <c r="T5088" s="37"/>
      <c r="U5088" s="21" t="s">
        <v>18</v>
      </c>
      <c r="V5088" s="21" t="str">
        <f>VLOOKUP(P5088,'Customer List'!B:C,2,)</f>
        <v>Chandigarh</v>
      </c>
      <c r="W5088" s="38"/>
      <c r="X5088" s="30" t="str">
        <f t="shared" si="758"/>
        <v/>
      </c>
      <c r="Y5088" s="21" t="str">
        <f t="shared" si="754"/>
        <v/>
      </c>
      <c r="Z5088" s="21" t="str">
        <f t="shared" si="755"/>
        <v>Thursday</v>
      </c>
      <c r="AA5088" s="21" t="str">
        <f t="shared" si="756"/>
        <v/>
      </c>
      <c r="AB5088" s="21" t="str">
        <f>VLOOKUP(U5088,'Currency Sheet'!A:C,3,)</f>
        <v>DOLLAR</v>
      </c>
      <c r="AC5088" s="42" t="str">
        <f>VLOOKUP(P5088,'Customer List'!B:D,3,)</f>
        <v>OutStation</v>
      </c>
    </row>
    <row r="5089" spans="1:29" x14ac:dyDescent="0.25">
      <c r="A5089" s="21">
        <f t="shared" si="759"/>
        <v>5087</v>
      </c>
      <c r="B5089" s="21" t="s">
        <v>6544</v>
      </c>
      <c r="C5089" s="30">
        <v>45993</v>
      </c>
      <c r="D5089" s="30">
        <v>46001</v>
      </c>
      <c r="E5089" s="47">
        <v>106.2</v>
      </c>
      <c r="F5089" s="47">
        <f t="shared" si="752"/>
        <v>9345.6</v>
      </c>
      <c r="G5089" s="48">
        <f t="shared" si="753"/>
        <v>9345.6</v>
      </c>
      <c r="H5089" s="21">
        <v>740173</v>
      </c>
      <c r="I5089" s="21" t="s">
        <v>6588</v>
      </c>
      <c r="J5089" s="21">
        <v>1</v>
      </c>
      <c r="K5089" s="21">
        <v>1</v>
      </c>
      <c r="L5089" s="21">
        <f t="shared" si="757"/>
        <v>0</v>
      </c>
      <c r="M5089" s="21" t="s">
        <v>6606</v>
      </c>
      <c r="N5089" s="30">
        <v>46002</v>
      </c>
      <c r="O5089" s="48">
        <v>16461</v>
      </c>
      <c r="P5089" s="21" t="s">
        <v>191</v>
      </c>
      <c r="Q5089" s="21" t="s">
        <v>6626</v>
      </c>
      <c r="R5089" s="21"/>
      <c r="S5089" s="3">
        <v>4</v>
      </c>
      <c r="T5089" s="37"/>
      <c r="U5089" s="21" t="s">
        <v>18</v>
      </c>
      <c r="V5089" s="21" t="str">
        <f>VLOOKUP(P5089,'Customer List'!B:C,2,)</f>
        <v>Chandigarh</v>
      </c>
      <c r="W5089" s="38"/>
      <c r="X5089" s="30" t="str">
        <f t="shared" si="758"/>
        <v/>
      </c>
      <c r="Y5089" s="21" t="str">
        <f t="shared" si="754"/>
        <v/>
      </c>
      <c r="Z5089" s="21" t="str">
        <f t="shared" si="755"/>
        <v>Thursday</v>
      </c>
      <c r="AA5089" s="21" t="str">
        <f t="shared" si="756"/>
        <v/>
      </c>
      <c r="AB5089" s="21" t="str">
        <f>VLOOKUP(U5089,'Currency Sheet'!A:C,3,)</f>
        <v>DOLLAR</v>
      </c>
      <c r="AC5089" s="42" t="str">
        <f>VLOOKUP(P5089,'Customer List'!B:D,3,)</f>
        <v>OutStation</v>
      </c>
    </row>
    <row r="5090" spans="1:29" x14ac:dyDescent="0.25">
      <c r="A5090" s="21">
        <f t="shared" si="759"/>
        <v>5088</v>
      </c>
      <c r="B5090" s="21" t="s">
        <v>6544</v>
      </c>
      <c r="C5090" s="30">
        <v>45993</v>
      </c>
      <c r="D5090" s="30">
        <v>46001</v>
      </c>
      <c r="E5090" s="47">
        <v>106.2</v>
      </c>
      <c r="F5090" s="47">
        <f t="shared" si="752"/>
        <v>9345.6</v>
      </c>
      <c r="G5090" s="48">
        <f t="shared" si="753"/>
        <v>9345.6</v>
      </c>
      <c r="H5090" s="21">
        <v>740177</v>
      </c>
      <c r="I5090" s="21" t="s">
        <v>6589</v>
      </c>
      <c r="J5090" s="21">
        <v>1</v>
      </c>
      <c r="K5090" s="21">
        <v>1</v>
      </c>
      <c r="L5090" s="21">
        <f t="shared" si="757"/>
        <v>0</v>
      </c>
      <c r="M5090" s="21" t="s">
        <v>6606</v>
      </c>
      <c r="N5090" s="30">
        <v>46002</v>
      </c>
      <c r="O5090" s="48">
        <v>16461</v>
      </c>
      <c r="P5090" s="21" t="s">
        <v>191</v>
      </c>
      <c r="Q5090" s="21" t="s">
        <v>6626</v>
      </c>
      <c r="R5090" s="21"/>
      <c r="S5090" s="3">
        <v>4</v>
      </c>
      <c r="T5090" s="37"/>
      <c r="U5090" s="21" t="s">
        <v>18</v>
      </c>
      <c r="V5090" s="21" t="str">
        <f>VLOOKUP(P5090,'Customer List'!B:C,2,)</f>
        <v>Chandigarh</v>
      </c>
      <c r="W5090" s="38"/>
      <c r="X5090" s="30" t="str">
        <f t="shared" si="758"/>
        <v/>
      </c>
      <c r="Y5090" s="21" t="str">
        <f t="shared" si="754"/>
        <v/>
      </c>
      <c r="Z5090" s="21" t="str">
        <f t="shared" si="755"/>
        <v>Thursday</v>
      </c>
      <c r="AA5090" s="21" t="str">
        <f t="shared" si="756"/>
        <v/>
      </c>
      <c r="AB5090" s="21" t="str">
        <f>VLOOKUP(U5090,'Currency Sheet'!A:C,3,)</f>
        <v>DOLLAR</v>
      </c>
      <c r="AC5090" s="42" t="str">
        <f>VLOOKUP(P5090,'Customer List'!B:D,3,)</f>
        <v>OutStation</v>
      </c>
    </row>
    <row r="5091" spans="1:29" x14ac:dyDescent="0.25">
      <c r="A5091" s="21">
        <f t="shared" si="759"/>
        <v>5089</v>
      </c>
      <c r="B5091" s="21" t="s">
        <v>6544</v>
      </c>
      <c r="C5091" s="30">
        <v>45993</v>
      </c>
      <c r="D5091" s="30">
        <v>46001</v>
      </c>
      <c r="E5091" s="47">
        <v>106.2</v>
      </c>
      <c r="F5091" s="47">
        <f t="shared" si="752"/>
        <v>9345.6</v>
      </c>
      <c r="G5091" s="48">
        <f t="shared" si="753"/>
        <v>9345.6</v>
      </c>
      <c r="H5091" s="21">
        <v>740178</v>
      </c>
      <c r="I5091" s="21" t="s">
        <v>6590</v>
      </c>
      <c r="J5091" s="21">
        <v>1</v>
      </c>
      <c r="K5091" s="21">
        <v>1</v>
      </c>
      <c r="L5091" s="21">
        <f t="shared" si="757"/>
        <v>0</v>
      </c>
      <c r="M5091" s="21" t="s">
        <v>6606</v>
      </c>
      <c r="N5091" s="30">
        <v>46002</v>
      </c>
      <c r="O5091" s="48">
        <v>16461</v>
      </c>
      <c r="P5091" s="21" t="s">
        <v>191</v>
      </c>
      <c r="Q5091" s="21" t="s">
        <v>6626</v>
      </c>
      <c r="R5091" s="21"/>
      <c r="S5091" s="3">
        <v>4</v>
      </c>
      <c r="T5091" s="37"/>
      <c r="U5091" s="21" t="s">
        <v>18</v>
      </c>
      <c r="V5091" s="21" t="str">
        <f>VLOOKUP(P5091,'Customer List'!B:C,2,)</f>
        <v>Chandigarh</v>
      </c>
      <c r="W5091" s="38"/>
      <c r="X5091" s="30" t="str">
        <f t="shared" si="758"/>
        <v/>
      </c>
      <c r="Y5091" s="21" t="str">
        <f t="shared" si="754"/>
        <v/>
      </c>
      <c r="Z5091" s="21" t="str">
        <f t="shared" si="755"/>
        <v>Thursday</v>
      </c>
      <c r="AA5091" s="21" t="str">
        <f t="shared" si="756"/>
        <v/>
      </c>
      <c r="AB5091" s="21" t="str">
        <f>VLOOKUP(U5091,'Currency Sheet'!A:C,3,)</f>
        <v>DOLLAR</v>
      </c>
      <c r="AC5091" s="42" t="str">
        <f>VLOOKUP(P5091,'Customer List'!B:D,3,)</f>
        <v>OutStation</v>
      </c>
    </row>
    <row r="5092" spans="1:29" x14ac:dyDescent="0.25">
      <c r="A5092" s="21">
        <f t="shared" si="759"/>
        <v>5090</v>
      </c>
      <c r="B5092" s="21" t="s">
        <v>6544</v>
      </c>
      <c r="C5092" s="30">
        <v>45993</v>
      </c>
      <c r="D5092" s="30">
        <v>46001</v>
      </c>
      <c r="E5092" s="47">
        <v>106.2</v>
      </c>
      <c r="F5092" s="47">
        <f t="shared" si="752"/>
        <v>9345.6</v>
      </c>
      <c r="G5092" s="48">
        <f t="shared" si="753"/>
        <v>9345.6</v>
      </c>
      <c r="H5092" s="21">
        <v>740179</v>
      </c>
      <c r="I5092" s="21" t="s">
        <v>6591</v>
      </c>
      <c r="J5092" s="21">
        <v>1</v>
      </c>
      <c r="K5092" s="21">
        <v>1</v>
      </c>
      <c r="L5092" s="21">
        <f t="shared" si="757"/>
        <v>0</v>
      </c>
      <c r="M5092" s="21" t="s">
        <v>6606</v>
      </c>
      <c r="N5092" s="30">
        <v>46002</v>
      </c>
      <c r="O5092" s="48">
        <v>16461</v>
      </c>
      <c r="P5092" s="21" t="s">
        <v>191</v>
      </c>
      <c r="Q5092" s="21" t="s">
        <v>6626</v>
      </c>
      <c r="R5092" s="21"/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 t="str">
        <f t="shared" si="758"/>
        <v/>
      </c>
      <c r="Y5092" s="21" t="str">
        <f t="shared" si="754"/>
        <v/>
      </c>
      <c r="Z5092" s="21" t="str">
        <f t="shared" si="755"/>
        <v>Thursday</v>
      </c>
      <c r="AA5092" s="21" t="str">
        <f t="shared" si="756"/>
        <v/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x14ac:dyDescent="0.25">
      <c r="A5093" s="21">
        <f t="shared" si="759"/>
        <v>5091</v>
      </c>
      <c r="B5093" s="21" t="s">
        <v>6544</v>
      </c>
      <c r="C5093" s="30">
        <v>45993</v>
      </c>
      <c r="D5093" s="30">
        <v>46001</v>
      </c>
      <c r="E5093" s="47">
        <v>1056.5999999999999</v>
      </c>
      <c r="F5093" s="47">
        <f t="shared" si="752"/>
        <v>92980.799999999988</v>
      </c>
      <c r="G5093" s="48">
        <f t="shared" si="753"/>
        <v>92980.799999999988</v>
      </c>
      <c r="H5093" s="21">
        <v>740809</v>
      </c>
      <c r="I5093" s="21" t="s">
        <v>4834</v>
      </c>
      <c r="J5093" s="21">
        <v>1</v>
      </c>
      <c r="K5093" s="21"/>
      <c r="L5093" s="21">
        <f t="shared" si="757"/>
        <v>1</v>
      </c>
      <c r="M5093" s="21"/>
      <c r="N5093" s="30"/>
      <c r="O5093" s="48"/>
      <c r="P5093" s="21" t="s">
        <v>630</v>
      </c>
      <c r="Q5093" s="21"/>
      <c r="R5093" s="21"/>
      <c r="S5093" s="3">
        <v>4</v>
      </c>
      <c r="T5093" s="37"/>
      <c r="U5093" s="21" t="s">
        <v>18</v>
      </c>
      <c r="V5093" s="21" t="str">
        <f>VLOOKUP(P5093,'Customer List'!B:C,2,)</f>
        <v>Telangana</v>
      </c>
      <c r="W5093" s="38"/>
      <c r="X5093" s="30" t="str">
        <f t="shared" si="758"/>
        <v/>
      </c>
      <c r="Y5093" s="21" t="str">
        <f t="shared" si="754"/>
        <v/>
      </c>
      <c r="Z5093" s="21" t="str">
        <f t="shared" si="755"/>
        <v/>
      </c>
      <c r="AA5093" s="21" t="str">
        <f t="shared" si="756"/>
        <v/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x14ac:dyDescent="0.25">
      <c r="A5094" s="21">
        <f t="shared" si="759"/>
        <v>5092</v>
      </c>
      <c r="B5094" s="21" t="s">
        <v>6544</v>
      </c>
      <c r="C5094" s="30">
        <v>45993</v>
      </c>
      <c r="D5094" s="30">
        <v>46001</v>
      </c>
      <c r="E5094" s="47">
        <v>1056.5999999999999</v>
      </c>
      <c r="F5094" s="47">
        <f t="shared" si="752"/>
        <v>92980.799999999988</v>
      </c>
      <c r="G5094" s="48">
        <f t="shared" si="753"/>
        <v>92980.799999999988</v>
      </c>
      <c r="H5094" s="21">
        <v>740930</v>
      </c>
      <c r="I5094" s="21" t="s">
        <v>5558</v>
      </c>
      <c r="J5094" s="21">
        <v>1</v>
      </c>
      <c r="K5094" s="21"/>
      <c r="L5094" s="21">
        <f t="shared" si="757"/>
        <v>1</v>
      </c>
      <c r="M5094" s="21"/>
      <c r="N5094" s="30"/>
      <c r="O5094" s="48"/>
      <c r="P5094" s="21" t="s">
        <v>180</v>
      </c>
      <c r="Q5094" s="21"/>
      <c r="R5094" s="21"/>
      <c r="S5094" s="3">
        <v>4</v>
      </c>
      <c r="T5094" s="37"/>
      <c r="U5094" s="21" t="s">
        <v>18</v>
      </c>
      <c r="V5094" s="21" t="str">
        <f>VLOOKUP(P5094,'Customer List'!B:C,2,)</f>
        <v>Faridabad</v>
      </c>
      <c r="W5094" s="38"/>
      <c r="X5094" s="30" t="str">
        <f t="shared" si="758"/>
        <v/>
      </c>
      <c r="Y5094" s="21" t="str">
        <f t="shared" si="754"/>
        <v/>
      </c>
      <c r="Z5094" s="21" t="str">
        <f t="shared" si="755"/>
        <v/>
      </c>
      <c r="AA5094" s="21" t="str">
        <f t="shared" si="756"/>
        <v/>
      </c>
      <c r="AB5094" s="21" t="str">
        <f>VLOOKUP(U5094,'Currency Sheet'!A:C,3,)</f>
        <v>DOLLAR</v>
      </c>
      <c r="AC5094" s="42" t="str">
        <f>VLOOKUP(P5094,'Customer List'!B:D,3,)</f>
        <v>Local</v>
      </c>
    </row>
    <row r="5095" spans="1:29" x14ac:dyDescent="0.25">
      <c r="A5095" s="21">
        <f t="shared" si="759"/>
        <v>5093</v>
      </c>
      <c r="B5095" s="21" t="s">
        <v>6544</v>
      </c>
      <c r="C5095" s="30">
        <v>45993</v>
      </c>
      <c r="D5095" s="30">
        <v>46001</v>
      </c>
      <c r="E5095" s="47">
        <v>67.2</v>
      </c>
      <c r="F5095" s="47">
        <f t="shared" si="752"/>
        <v>5913.6</v>
      </c>
      <c r="G5095" s="48">
        <f t="shared" si="753"/>
        <v>5913.6</v>
      </c>
      <c r="H5095" s="21">
        <v>791904</v>
      </c>
      <c r="I5095" s="21" t="s">
        <v>6592</v>
      </c>
      <c r="J5095" s="21">
        <v>1</v>
      </c>
      <c r="K5095" s="21"/>
      <c r="L5095" s="21">
        <f t="shared" si="757"/>
        <v>1</v>
      </c>
      <c r="M5095" s="21"/>
      <c r="N5095" s="30"/>
      <c r="O5095" s="48"/>
      <c r="P5095" s="21" t="s">
        <v>4845</v>
      </c>
      <c r="Q5095" s="21"/>
      <c r="R5095" s="21"/>
      <c r="S5095" s="3">
        <v>-20</v>
      </c>
      <c r="T5095" s="37"/>
      <c r="U5095" s="21" t="s">
        <v>18</v>
      </c>
      <c r="V5095" s="21" t="str">
        <f>VLOOKUP(P5095,'Customer List'!B:C,2,)</f>
        <v>Banglore</v>
      </c>
      <c r="W5095" s="38" t="s">
        <v>6630</v>
      </c>
      <c r="X5095" s="30" t="str">
        <f t="shared" si="758"/>
        <v/>
      </c>
      <c r="Y5095" s="21" t="str">
        <f t="shared" si="754"/>
        <v/>
      </c>
      <c r="Z5095" s="21" t="str">
        <f t="shared" si="755"/>
        <v/>
      </c>
      <c r="AA5095" s="21" t="str">
        <f t="shared" si="756"/>
        <v/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x14ac:dyDescent="0.25">
      <c r="A5096" s="21">
        <f t="shared" si="759"/>
        <v>5094</v>
      </c>
      <c r="B5096" s="21" t="s">
        <v>6544</v>
      </c>
      <c r="C5096" s="30">
        <v>45993</v>
      </c>
      <c r="D5096" s="30">
        <v>46001</v>
      </c>
      <c r="E5096" s="47">
        <v>165</v>
      </c>
      <c r="F5096" s="47">
        <f t="shared" si="752"/>
        <v>14520</v>
      </c>
      <c r="G5096" s="48">
        <f t="shared" si="753"/>
        <v>14520</v>
      </c>
      <c r="H5096" s="21">
        <v>824101</v>
      </c>
      <c r="I5096" s="21" t="s">
        <v>6593</v>
      </c>
      <c r="J5096" s="21">
        <v>1</v>
      </c>
      <c r="K5096" s="21"/>
      <c r="L5096" s="21">
        <f t="shared" si="757"/>
        <v>1</v>
      </c>
      <c r="M5096" s="21"/>
      <c r="N5096" s="30"/>
      <c r="O5096" s="48"/>
      <c r="P5096" s="21" t="s">
        <v>42</v>
      </c>
      <c r="Q5096" s="21"/>
      <c r="R5096" s="21"/>
      <c r="S5096" s="3">
        <v>4</v>
      </c>
      <c r="T5096" s="37"/>
      <c r="U5096" s="21" t="s">
        <v>18</v>
      </c>
      <c r="V5096" s="21" t="str">
        <f>VLOOKUP(P5096,'Customer List'!B:C,2,)</f>
        <v>Faridabad</v>
      </c>
      <c r="W5096" s="38"/>
      <c r="X5096" s="30" t="str">
        <f t="shared" si="758"/>
        <v/>
      </c>
      <c r="Y5096" s="21" t="str">
        <f t="shared" si="754"/>
        <v/>
      </c>
      <c r="Z5096" s="21" t="str">
        <f t="shared" si="755"/>
        <v/>
      </c>
      <c r="AA5096" s="21" t="str">
        <f t="shared" si="756"/>
        <v/>
      </c>
      <c r="AB5096" s="21" t="str">
        <f>VLOOKUP(U5096,'Currency Sheet'!A:C,3,)</f>
        <v>DOLLAR</v>
      </c>
      <c r="AC5096" s="42" t="str">
        <f>VLOOKUP(P5096,'Customer List'!B:D,3,)</f>
        <v>Local</v>
      </c>
    </row>
    <row r="5097" spans="1:29" x14ac:dyDescent="0.25">
      <c r="A5097" s="21">
        <f t="shared" si="759"/>
        <v>5095</v>
      </c>
      <c r="B5097" s="21" t="s">
        <v>6544</v>
      </c>
      <c r="C5097" s="30">
        <v>45993</v>
      </c>
      <c r="D5097" s="30">
        <v>46001</v>
      </c>
      <c r="E5097" s="47">
        <v>193.8</v>
      </c>
      <c r="F5097" s="47">
        <f t="shared" si="752"/>
        <v>17054.400000000001</v>
      </c>
      <c r="G5097" s="48">
        <f t="shared" si="753"/>
        <v>17054.400000000001</v>
      </c>
      <c r="H5097" s="21">
        <v>943302</v>
      </c>
      <c r="I5097" s="21" t="s">
        <v>6594</v>
      </c>
      <c r="J5097" s="21">
        <v>1</v>
      </c>
      <c r="K5097" s="21">
        <v>1</v>
      </c>
      <c r="L5097" s="21">
        <f t="shared" si="757"/>
        <v>0</v>
      </c>
      <c r="M5097" s="21" t="s">
        <v>6602</v>
      </c>
      <c r="N5097" s="30">
        <v>46002</v>
      </c>
      <c r="O5097" s="48">
        <v>32542.25</v>
      </c>
      <c r="P5097" s="21" t="s">
        <v>3562</v>
      </c>
      <c r="Q5097" s="21" t="s">
        <v>1996</v>
      </c>
      <c r="R5097" s="21" t="s">
        <v>1996</v>
      </c>
      <c r="S5097" s="3">
        <v>4</v>
      </c>
      <c r="T5097" s="37" t="s">
        <v>6625</v>
      </c>
      <c r="U5097" s="21" t="s">
        <v>18</v>
      </c>
      <c r="V5097" s="21" t="str">
        <f>VLOOKUP(P5097,'Customer List'!B:C,2,)</f>
        <v>DELHI</v>
      </c>
      <c r="W5097" s="38"/>
      <c r="X5097" s="30">
        <f t="shared" si="758"/>
        <v>46002</v>
      </c>
      <c r="Y5097" s="21">
        <f t="shared" si="754"/>
        <v>0</v>
      </c>
      <c r="Z5097" s="21" t="str">
        <f t="shared" si="755"/>
        <v>Thursday</v>
      </c>
      <c r="AA5097" s="21" t="str">
        <f t="shared" si="756"/>
        <v>Thursday</v>
      </c>
      <c r="AB5097" s="21" t="str">
        <f>VLOOKUP(U5097,'Currency Sheet'!A:C,3,)</f>
        <v>DOLLAR</v>
      </c>
      <c r="AC5097" s="42" t="str">
        <f>VLOOKUP(P5097,'Customer List'!B:D,3,)</f>
        <v>Local</v>
      </c>
    </row>
    <row r="5098" spans="1:29" x14ac:dyDescent="0.25">
      <c r="A5098" s="21">
        <f t="shared" si="759"/>
        <v>5096</v>
      </c>
      <c r="B5098" s="21">
        <v>22039</v>
      </c>
      <c r="C5098" s="30">
        <v>45996</v>
      </c>
      <c r="D5098" s="30">
        <v>46001</v>
      </c>
      <c r="E5098" s="47">
        <v>870.98</v>
      </c>
      <c r="F5098" s="47">
        <f t="shared" si="752"/>
        <v>76646.240000000005</v>
      </c>
      <c r="G5098" s="48">
        <f t="shared" si="753"/>
        <v>76646.240000000005</v>
      </c>
      <c r="H5098" s="21" t="s">
        <v>3450</v>
      </c>
      <c r="I5098" s="21" t="s">
        <v>6596</v>
      </c>
      <c r="J5098" s="21">
        <v>1</v>
      </c>
      <c r="K5098" s="21"/>
      <c r="L5098" s="21">
        <f t="shared" si="757"/>
        <v>1</v>
      </c>
      <c r="M5098" s="21"/>
      <c r="N5098" s="30"/>
      <c r="O5098" s="48"/>
      <c r="P5098" s="21" t="s">
        <v>3464</v>
      </c>
      <c r="Q5098" s="21"/>
      <c r="R5098" s="21"/>
      <c r="S5098" s="3">
        <v>4</v>
      </c>
      <c r="T5098" s="37"/>
      <c r="U5098" s="21" t="s">
        <v>6597</v>
      </c>
      <c r="V5098" s="21" t="str">
        <f>VLOOKUP(P5098,'Customer List'!B:C,2,)</f>
        <v>PUNE</v>
      </c>
      <c r="W5098" s="38" t="s">
        <v>6628</v>
      </c>
      <c r="X5098" s="30" t="str">
        <f t="shared" si="758"/>
        <v/>
      </c>
      <c r="Y5098" s="21" t="str">
        <f t="shared" ref="Y5098" si="760">IF(X5098="", "", X5098-N5098)</f>
        <v/>
      </c>
      <c r="Z5098" s="21" t="str">
        <f t="shared" ref="Z5098" si="761">IF(N5098="", "", TEXT(N5098, "dddd"))</f>
        <v/>
      </c>
      <c r="AA5098" s="21" t="str">
        <f t="shared" ref="AA5098" si="762">IF(X5098="", "", TEXT(X5098, "dddd"))</f>
        <v/>
      </c>
      <c r="AB5098" s="21" t="str">
        <f>VLOOKUP(U5098,'Currency Sheet'!A:C,3,)</f>
        <v>DOLLAR</v>
      </c>
      <c r="AC5098" s="42" t="str">
        <f>VLOOKUP(P5098,'Customer List'!B:D,3,)</f>
        <v>OutStation</v>
      </c>
    </row>
    <row r="5099" spans="1:29" x14ac:dyDescent="0.25">
      <c r="A5099" s="21">
        <f t="shared" si="759"/>
        <v>5097</v>
      </c>
      <c r="B5099" s="21" t="s">
        <v>6598</v>
      </c>
      <c r="C5099" s="21" t="s">
        <v>6598</v>
      </c>
      <c r="D5099" s="30">
        <v>46001</v>
      </c>
      <c r="E5099" s="47">
        <v>0</v>
      </c>
      <c r="F5099" s="47" t="e">
        <f t="shared" ref="F5099" si="763">IF(AB5099="DOLLAR",E5099*88,E5099)</f>
        <v>#N/A</v>
      </c>
      <c r="G5099" s="48">
        <f>IFERROR(F5099*J5099,0)</f>
        <v>0</v>
      </c>
      <c r="H5099" s="21">
        <v>430659</v>
      </c>
      <c r="I5099" s="1"/>
      <c r="J5099" s="21">
        <v>1</v>
      </c>
      <c r="K5099" s="1"/>
      <c r="L5099" s="21">
        <f t="shared" si="757"/>
        <v>1</v>
      </c>
      <c r="M5099" s="1"/>
      <c r="N5099" s="2"/>
      <c r="O5099" s="1"/>
      <c r="P5099" s="21" t="s">
        <v>1145</v>
      </c>
      <c r="Q5099" s="21"/>
      <c r="R5099" s="21"/>
      <c r="S5099" s="3">
        <v>4</v>
      </c>
      <c r="T5099" s="59" t="s">
        <v>6599</v>
      </c>
      <c r="U5099" s="21" t="s">
        <v>3686</v>
      </c>
      <c r="V5099" s="21" t="str">
        <f>VLOOKUP(P5099,'Customer List'!B:C,2,)</f>
        <v>STOCK</v>
      </c>
      <c r="W5099" s="61" t="s">
        <v>6600</v>
      </c>
      <c r="X5099" s="30" t="str">
        <f t="shared" ref="X5099" si="764">IF(OR(R5099 = "PRIYANKA MADAM", R5099 = "DEEPAK", R5099 = "PORTER"),N5099,"")</f>
        <v/>
      </c>
      <c r="Y5099" s="21" t="str">
        <f t="shared" ref="Y5099" si="765">IF(X5099="", "", X5099-N5099)</f>
        <v/>
      </c>
      <c r="Z5099" s="21" t="str">
        <f t="shared" ref="Z5099" si="766">IF(N5099="", "", TEXT(N5099, "dddd"))</f>
        <v/>
      </c>
      <c r="AA5099" s="21" t="str">
        <f t="shared" ref="AA5099" si="767">IF(X5099="", "", TEXT(X5099, "dddd"))</f>
        <v/>
      </c>
      <c r="AB5099" s="21" t="e">
        <f>VLOOKUP(U5099,'Currency Sheet'!A:C,3,)</f>
        <v>#N/A</v>
      </c>
      <c r="AC5099" s="42" t="str">
        <f>VLOOKUP(P5099,'Customer List'!B:D,3,)</f>
        <v>STOCK</v>
      </c>
    </row>
    <row r="1048497" spans="24:24" x14ac:dyDescent="0.25">
      <c r="X1048497" s="30" t="str">
        <f t="shared" ref="X1048497" si="768">IF(OR(R1048497 = "PRIYANKA MADAM", R1048497 = "DEEPAK", R1048497 = "PORTER"),N1048497,"")</f>
        <v/>
      </c>
    </row>
  </sheetData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6416</v>
      </c>
      <c r="B1" s="4" t="s">
        <v>6423</v>
      </c>
      <c r="C1" s="4" t="s">
        <v>6417</v>
      </c>
      <c r="D1" s="4" t="s">
        <v>6418</v>
      </c>
      <c r="E1" s="4" t="s">
        <v>6420</v>
      </c>
      <c r="F1" s="4" t="s">
        <v>6422</v>
      </c>
    </row>
    <row r="2" spans="1:6" x14ac:dyDescent="0.25">
      <c r="A2" s="2">
        <v>45996</v>
      </c>
      <c r="B2" s="2" t="str">
        <f>TEXT(A2,"dddd")</f>
        <v>Friday</v>
      </c>
      <c r="C2" s="1" t="s">
        <v>6419</v>
      </c>
      <c r="D2" s="1" t="s">
        <v>6438</v>
      </c>
      <c r="E2" s="1" t="s">
        <v>6421</v>
      </c>
      <c r="F2" s="1" t="s">
        <v>6439</v>
      </c>
    </row>
    <row r="3" spans="1:6" x14ac:dyDescent="0.25">
      <c r="A3" s="2">
        <v>45996</v>
      </c>
      <c r="B3" s="2" t="str">
        <f>TEXT(A3,"dddd")</f>
        <v>Friday</v>
      </c>
      <c r="C3" s="1" t="s">
        <v>6445</v>
      </c>
      <c r="D3" s="1" t="s">
        <v>6447</v>
      </c>
      <c r="E3" s="1" t="s">
        <v>6446</v>
      </c>
      <c r="F3" s="1" t="s">
        <v>6439</v>
      </c>
    </row>
    <row r="4" spans="1:6" x14ac:dyDescent="0.25">
      <c r="A4" s="2">
        <v>46000</v>
      </c>
      <c r="B4" s="2" t="str">
        <f>TEXT(A4,"dddd")</f>
        <v>Tuesday</v>
      </c>
      <c r="C4" s="1" t="s">
        <v>6434</v>
      </c>
      <c r="D4" s="1" t="s">
        <v>6435</v>
      </c>
      <c r="E4" s="1" t="s">
        <v>6436</v>
      </c>
      <c r="F4" s="1" t="s">
        <v>6437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933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933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1</v>
      </c>
      <c r="I3147" s="26">
        <f t="shared" si="197"/>
        <v>16544</v>
      </c>
      <c r="J3147" s="28">
        <f>SUMIFS(MasterSheet!L:L, MasterSheet!B:B, B3147, MasterSheet!D:D, C3147, MasterSheet!H:H, D3147)</f>
        <v>5</v>
      </c>
      <c r="K3147" s="28">
        <f t="shared" si="198"/>
        <v>82720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0</v>
      </c>
      <c r="I4550" s="26">
        <f t="shared" si="294"/>
        <v>0</v>
      </c>
      <c r="J4550" s="28">
        <f>SUMIFS(MasterSheet!L:L, MasterSheet!B:B, B4550, MasterSheet!D:D, C4550, MasterSheet!H:H, D4550)</f>
        <v>1</v>
      </c>
      <c r="K4550" s="28">
        <f t="shared" si="295"/>
        <v>16000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0</v>
      </c>
      <c r="I4551" s="26">
        <f t="shared" si="294"/>
        <v>0</v>
      </c>
      <c r="J4551" s="28">
        <f>SUMIFS(MasterSheet!L:L, MasterSheet!B:B, B4551, MasterSheet!D:D, C4551, MasterSheet!H:H, D4551)</f>
        <v>1</v>
      </c>
      <c r="K4551" s="28">
        <f t="shared" si="295"/>
        <v>6500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>
        <v>0</v>
      </c>
      <c r="C4933" s="31">
        <v>0</v>
      </c>
      <c r="D4933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3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3">_xlfn._xlws.SORT(_xlfn.UNIQUE(MasterSheet!U:U))</f>
        <v>4Axis</v>
      </c>
    </row>
    <row r="3" spans="1:5" x14ac:dyDescent="0.25">
      <c r="A3" s="1" t="s">
        <v>5296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5910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Genexis Biotech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Hansa Biomed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NovaBiosys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Sartorius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SUPER MO BIO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TOPCLASS ENTERPRISES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Unknown</v>
      </c>
    </row>
    <row r="42" spans="1:5" x14ac:dyDescent="0.25">
      <c r="E42" t="str">
        <v>Us Biological</v>
      </c>
    </row>
    <row r="43" spans="1:5" x14ac:dyDescent="0.25">
      <c r="E43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9"/>
  <sheetViews>
    <sheetView topLeftCell="A239" workbookViewId="0">
      <selection activeCell="C263" sqref="C263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6351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6352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5899</v>
      </c>
      <c r="C11" s="10" t="s">
        <v>5900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4670</v>
      </c>
      <c r="C14" s="10" t="s">
        <v>4672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4428</v>
      </c>
      <c r="C17" s="10" t="s">
        <v>830</v>
      </c>
      <c r="D17" s="11" t="s">
        <v>1183</v>
      </c>
      <c r="E17" s="1"/>
      <c r="F17" s="1"/>
    </row>
    <row r="18" spans="1:6" x14ac:dyDescent="0.25">
      <c r="A18" s="10">
        <f t="shared" si="0"/>
        <v>17</v>
      </c>
      <c r="B18" s="10" t="s">
        <v>1013</v>
      </c>
      <c r="C18" s="10" t="s">
        <v>833</v>
      </c>
      <c r="D18" s="10" t="s">
        <v>1183</v>
      </c>
      <c r="E18" s="10" t="s">
        <v>1890</v>
      </c>
      <c r="F18" s="21"/>
    </row>
    <row r="19" spans="1:6" x14ac:dyDescent="0.25">
      <c r="A19" s="10">
        <f t="shared" si="0"/>
        <v>18</v>
      </c>
      <c r="B19" s="10" t="s">
        <v>3674</v>
      </c>
      <c r="C19" s="10" t="s">
        <v>3676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1" t="s">
        <v>2282</v>
      </c>
      <c r="C20" s="10" t="s">
        <v>2283</v>
      </c>
      <c r="D20" s="11" t="s">
        <v>1184</v>
      </c>
      <c r="E20" s="11"/>
      <c r="F20" s="21"/>
    </row>
    <row r="21" spans="1:6" x14ac:dyDescent="0.25">
      <c r="A21" s="10">
        <f t="shared" si="0"/>
        <v>20</v>
      </c>
      <c r="B21" s="10" t="s">
        <v>2065</v>
      </c>
      <c r="C21" s="10" t="s">
        <v>828</v>
      </c>
      <c r="D21" s="11" t="s">
        <v>1184</v>
      </c>
      <c r="E21" s="1"/>
      <c r="F21" s="1"/>
    </row>
    <row r="22" spans="1:6" x14ac:dyDescent="0.25">
      <c r="A22" s="10">
        <f t="shared" si="0"/>
        <v>21</v>
      </c>
      <c r="B22" s="10" t="s">
        <v>3580</v>
      </c>
      <c r="C22" s="10" t="s">
        <v>3581</v>
      </c>
      <c r="D22" s="11" t="s">
        <v>1184</v>
      </c>
      <c r="E22" s="21"/>
      <c r="F22" s="21"/>
    </row>
    <row r="23" spans="1:6" x14ac:dyDescent="0.25">
      <c r="A23" s="10">
        <f t="shared" si="0"/>
        <v>22</v>
      </c>
      <c r="B23" s="10" t="s">
        <v>5210</v>
      </c>
      <c r="C23" s="10" t="s">
        <v>5211</v>
      </c>
      <c r="D23" s="11" t="s">
        <v>1183</v>
      </c>
      <c r="E23" s="1"/>
      <c r="F23" s="1"/>
    </row>
    <row r="24" spans="1:6" x14ac:dyDescent="0.25">
      <c r="A24" s="10">
        <f t="shared" si="0"/>
        <v>23</v>
      </c>
      <c r="B24" s="10" t="s">
        <v>1992</v>
      </c>
      <c r="C24" s="10" t="s">
        <v>832</v>
      </c>
      <c r="D24" s="10" t="s">
        <v>1184</v>
      </c>
      <c r="E24" s="21"/>
      <c r="F24" s="21"/>
    </row>
    <row r="25" spans="1:6" x14ac:dyDescent="0.25">
      <c r="A25" s="10">
        <f t="shared" si="0"/>
        <v>24</v>
      </c>
      <c r="B25" s="10" t="s">
        <v>1894</v>
      </c>
      <c r="C25" s="10" t="s">
        <v>823</v>
      </c>
      <c r="D25" s="10" t="s">
        <v>1184</v>
      </c>
      <c r="E25" s="10" t="s">
        <v>1888</v>
      </c>
      <c r="F25" s="21" t="s">
        <v>2367</v>
      </c>
    </row>
    <row r="26" spans="1:6" x14ac:dyDescent="0.25">
      <c r="A26" s="10">
        <f t="shared" si="0"/>
        <v>25</v>
      </c>
      <c r="B26" s="10" t="s">
        <v>671</v>
      </c>
      <c r="C26" s="10" t="s">
        <v>828</v>
      </c>
      <c r="D26" s="10" t="s">
        <v>1184</v>
      </c>
      <c r="E26" s="10" t="s">
        <v>1888</v>
      </c>
      <c r="F26" s="21"/>
    </row>
    <row r="27" spans="1:6" x14ac:dyDescent="0.25">
      <c r="A27" s="10">
        <f t="shared" si="0"/>
        <v>26</v>
      </c>
      <c r="B27" s="10" t="s">
        <v>1014</v>
      </c>
      <c r="C27" s="10" t="s">
        <v>824</v>
      </c>
      <c r="D27" s="10" t="s">
        <v>1184</v>
      </c>
      <c r="E27" s="10"/>
      <c r="F27" s="21"/>
    </row>
    <row r="28" spans="1:6" x14ac:dyDescent="0.25">
      <c r="A28" s="10">
        <f t="shared" si="0"/>
        <v>27</v>
      </c>
      <c r="B28" s="10" t="s">
        <v>4431</v>
      </c>
      <c r="C28" s="10" t="s">
        <v>3676</v>
      </c>
      <c r="D28" s="11" t="s">
        <v>1184</v>
      </c>
      <c r="E28" s="1"/>
      <c r="F28" s="1"/>
    </row>
    <row r="29" spans="1:6" x14ac:dyDescent="0.25">
      <c r="A29" s="10">
        <f t="shared" si="0"/>
        <v>28</v>
      </c>
      <c r="B29" s="10" t="s">
        <v>3333</v>
      </c>
      <c r="C29" s="10" t="s">
        <v>828</v>
      </c>
      <c r="D29" s="10" t="s">
        <v>1184</v>
      </c>
      <c r="E29" s="14" t="s">
        <v>3378</v>
      </c>
      <c r="F29" s="10"/>
    </row>
    <row r="30" spans="1:6" x14ac:dyDescent="0.25">
      <c r="A30" s="10">
        <f t="shared" si="0"/>
        <v>29</v>
      </c>
      <c r="B30" s="10" t="s">
        <v>3322</v>
      </c>
      <c r="C30" s="10" t="s">
        <v>3329</v>
      </c>
      <c r="D30" s="11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3577</v>
      </c>
      <c r="C31" s="10" t="s">
        <v>837</v>
      </c>
      <c r="D31" s="11" t="s">
        <v>1184</v>
      </c>
      <c r="E31" s="21"/>
      <c r="F31" s="21"/>
    </row>
    <row r="32" spans="1:6" x14ac:dyDescent="0.25">
      <c r="A32" s="10">
        <f t="shared" si="0"/>
        <v>31</v>
      </c>
      <c r="B32" s="10" t="s">
        <v>3562</v>
      </c>
      <c r="C32" s="10" t="s">
        <v>1165</v>
      </c>
      <c r="D32" s="11" t="s">
        <v>1183</v>
      </c>
      <c r="E32" s="21" t="s">
        <v>1890</v>
      </c>
      <c r="F32" s="21"/>
    </row>
    <row r="33" spans="1:6" x14ac:dyDescent="0.25">
      <c r="A33" s="10">
        <f t="shared" si="0"/>
        <v>32</v>
      </c>
      <c r="B33" s="10" t="s">
        <v>1015</v>
      </c>
      <c r="C33" s="10" t="s">
        <v>825</v>
      </c>
      <c r="D33" s="10" t="s">
        <v>1183</v>
      </c>
      <c r="E33" s="10"/>
      <c r="F33" s="21" t="s">
        <v>2041</v>
      </c>
    </row>
    <row r="34" spans="1:6" x14ac:dyDescent="0.25">
      <c r="A34" s="10">
        <f t="shared" si="0"/>
        <v>33</v>
      </c>
      <c r="B34" s="10" t="s">
        <v>460</v>
      </c>
      <c r="C34" s="10" t="s">
        <v>828</v>
      </c>
      <c r="D34" s="10" t="s">
        <v>1184</v>
      </c>
      <c r="E34" s="10" t="s">
        <v>1892</v>
      </c>
      <c r="F34" s="21" t="s">
        <v>2041</v>
      </c>
    </row>
    <row r="35" spans="1:6" x14ac:dyDescent="0.25">
      <c r="A35" s="10">
        <f t="shared" si="0"/>
        <v>34</v>
      </c>
      <c r="B35" s="10" t="s">
        <v>1016</v>
      </c>
      <c r="C35" s="10" t="s">
        <v>822</v>
      </c>
      <c r="D35" s="10" t="s">
        <v>1184</v>
      </c>
      <c r="E35" s="10"/>
      <c r="F35" s="21"/>
    </row>
    <row r="36" spans="1:6" x14ac:dyDescent="0.25">
      <c r="A36" s="10">
        <f t="shared" si="0"/>
        <v>35</v>
      </c>
      <c r="B36" s="10" t="s">
        <v>1017</v>
      </c>
      <c r="C36" s="10" t="s">
        <v>823</v>
      </c>
      <c r="D36" s="10" t="s">
        <v>1184</v>
      </c>
      <c r="E36" s="10"/>
      <c r="F36" s="21"/>
    </row>
    <row r="37" spans="1:6" x14ac:dyDescent="0.25">
      <c r="A37" s="10">
        <f t="shared" si="0"/>
        <v>36</v>
      </c>
      <c r="B37" s="10" t="s">
        <v>1018</v>
      </c>
      <c r="C37" s="10" t="s">
        <v>834</v>
      </c>
      <c r="D37" s="10" t="s">
        <v>1184</v>
      </c>
      <c r="E37" s="10" t="s">
        <v>1888</v>
      </c>
      <c r="F37" s="21" t="s">
        <v>2367</v>
      </c>
    </row>
    <row r="38" spans="1:6" x14ac:dyDescent="0.25">
      <c r="A38" s="10">
        <f t="shared" si="0"/>
        <v>37</v>
      </c>
      <c r="B38" s="10" t="s">
        <v>541</v>
      </c>
      <c r="C38" s="10" t="s">
        <v>823</v>
      </c>
      <c r="D38" s="10" t="s">
        <v>1184</v>
      </c>
      <c r="E38" s="10"/>
      <c r="F38" s="21"/>
    </row>
    <row r="39" spans="1:6" x14ac:dyDescent="0.25">
      <c r="A39" s="10">
        <f t="shared" si="0"/>
        <v>38</v>
      </c>
      <c r="B39" s="10" t="s">
        <v>1019</v>
      </c>
      <c r="C39" s="10" t="s">
        <v>827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1102</v>
      </c>
      <c r="C40" s="10" t="s">
        <v>825</v>
      </c>
      <c r="D40" s="10" t="s">
        <v>1183</v>
      </c>
      <c r="E40" s="10"/>
      <c r="F40" s="21"/>
    </row>
    <row r="41" spans="1:6" x14ac:dyDescent="0.25">
      <c r="A41" s="10">
        <f t="shared" si="0"/>
        <v>40</v>
      </c>
      <c r="B41" s="10" t="s">
        <v>1020</v>
      </c>
      <c r="C41" s="10" t="s">
        <v>825</v>
      </c>
      <c r="D41" s="10" t="s">
        <v>1183</v>
      </c>
      <c r="E41" s="10"/>
      <c r="F41" s="21"/>
    </row>
    <row r="42" spans="1:6" x14ac:dyDescent="0.25">
      <c r="A42" s="10">
        <f t="shared" si="0"/>
        <v>41</v>
      </c>
      <c r="B42" s="10" t="s">
        <v>3594</v>
      </c>
      <c r="C42" s="10" t="s">
        <v>3595</v>
      </c>
      <c r="D42" s="11" t="s">
        <v>1184</v>
      </c>
      <c r="E42" s="1" t="s">
        <v>1888</v>
      </c>
      <c r="F42" s="1"/>
    </row>
    <row r="43" spans="1:6" x14ac:dyDescent="0.25">
      <c r="A43" s="10">
        <f t="shared" si="0"/>
        <v>42</v>
      </c>
      <c r="B43" s="10" t="s">
        <v>1021</v>
      </c>
      <c r="C43" s="10" t="s">
        <v>823</v>
      </c>
      <c r="D43" s="10" t="s">
        <v>1184</v>
      </c>
      <c r="E43" s="10" t="s">
        <v>1888</v>
      </c>
      <c r="F43" s="21" t="s">
        <v>2041</v>
      </c>
    </row>
    <row r="44" spans="1:6" x14ac:dyDescent="0.25">
      <c r="A44" s="10">
        <f t="shared" si="0"/>
        <v>43</v>
      </c>
      <c r="B44" s="10" t="s">
        <v>4429</v>
      </c>
      <c r="C44" s="10" t="s">
        <v>828</v>
      </c>
      <c r="D44" s="11" t="s">
        <v>1184</v>
      </c>
      <c r="E44" s="1"/>
      <c r="F44" s="1"/>
    </row>
    <row r="45" spans="1:6" x14ac:dyDescent="0.25">
      <c r="A45" s="10">
        <f t="shared" si="0"/>
        <v>44</v>
      </c>
      <c r="B45" s="10" t="s">
        <v>1137</v>
      </c>
      <c r="C45" s="10" t="s">
        <v>827</v>
      </c>
      <c r="D45" s="10" t="s">
        <v>1184</v>
      </c>
      <c r="E45" s="10"/>
      <c r="F45" s="21"/>
    </row>
    <row r="46" spans="1:6" x14ac:dyDescent="0.25">
      <c r="A46" s="10">
        <f t="shared" si="0"/>
        <v>45</v>
      </c>
      <c r="B46" s="21" t="s">
        <v>3421</v>
      </c>
      <c r="C46" s="10" t="s">
        <v>1165</v>
      </c>
      <c r="D46" s="11" t="s">
        <v>1183</v>
      </c>
      <c r="E46" s="21"/>
      <c r="F46" s="21"/>
    </row>
    <row r="47" spans="1:6" x14ac:dyDescent="0.25">
      <c r="A47" s="10">
        <f t="shared" si="0"/>
        <v>46</v>
      </c>
      <c r="B47" s="10" t="s">
        <v>1022</v>
      </c>
      <c r="C47" s="10" t="s">
        <v>825</v>
      </c>
      <c r="D47" s="10" t="s">
        <v>1183</v>
      </c>
      <c r="E47" s="10" t="s">
        <v>1890</v>
      </c>
      <c r="F47" s="21" t="s">
        <v>2041</v>
      </c>
    </row>
    <row r="48" spans="1:6" x14ac:dyDescent="0.25">
      <c r="A48" s="10">
        <f t="shared" si="0"/>
        <v>47</v>
      </c>
      <c r="B48" s="10" t="s">
        <v>6075</v>
      </c>
      <c r="C48" s="10" t="s">
        <v>823</v>
      </c>
      <c r="D48" s="11" t="s">
        <v>1184</v>
      </c>
      <c r="E48" s="1"/>
      <c r="F48" s="1"/>
    </row>
    <row r="49" spans="1:6" x14ac:dyDescent="0.25">
      <c r="A49" s="10">
        <f t="shared" si="0"/>
        <v>48</v>
      </c>
      <c r="B49" s="10" t="s">
        <v>6126</v>
      </c>
      <c r="C49" s="10" t="s">
        <v>828</v>
      </c>
      <c r="D49" s="11" t="s">
        <v>1184</v>
      </c>
      <c r="E49" s="1"/>
      <c r="F49" s="1" t="s">
        <v>2762</v>
      </c>
    </row>
    <row r="50" spans="1:6" x14ac:dyDescent="0.25">
      <c r="A50" s="10">
        <f t="shared" si="0"/>
        <v>49</v>
      </c>
      <c r="B50" s="10" t="s">
        <v>1173</v>
      </c>
      <c r="C50" s="10" t="s">
        <v>831</v>
      </c>
      <c r="D50" s="10" t="s">
        <v>1184</v>
      </c>
      <c r="E50" s="21"/>
      <c r="F50" s="21"/>
    </row>
    <row r="51" spans="1:6" x14ac:dyDescent="0.25">
      <c r="A51" s="10">
        <f t="shared" si="0"/>
        <v>50</v>
      </c>
      <c r="B51" s="11" t="s">
        <v>2366</v>
      </c>
      <c r="C51" s="10" t="s">
        <v>825</v>
      </c>
      <c r="D51" s="11" t="s">
        <v>1183</v>
      </c>
      <c r="E51" s="11" t="s">
        <v>1890</v>
      </c>
      <c r="F51" s="21" t="s">
        <v>2041</v>
      </c>
    </row>
    <row r="52" spans="1:6" x14ac:dyDescent="0.25">
      <c r="A52" s="10">
        <f t="shared" si="0"/>
        <v>51</v>
      </c>
      <c r="B52" s="10" t="s">
        <v>3707</v>
      </c>
      <c r="C52" s="10" t="s">
        <v>3708</v>
      </c>
      <c r="D52" s="11" t="s">
        <v>1184</v>
      </c>
      <c r="E52" s="1"/>
      <c r="F52" s="1"/>
    </row>
    <row r="53" spans="1:6" x14ac:dyDescent="0.25">
      <c r="A53" s="10">
        <f t="shared" si="0"/>
        <v>52</v>
      </c>
      <c r="B53" s="10" t="s">
        <v>6302</v>
      </c>
      <c r="C53" s="10" t="s">
        <v>827</v>
      </c>
      <c r="D53" s="11" t="s">
        <v>1184</v>
      </c>
      <c r="E53" s="1" t="s">
        <v>1893</v>
      </c>
      <c r="F53" s="1" t="s">
        <v>2367</v>
      </c>
    </row>
    <row r="54" spans="1:6" x14ac:dyDescent="0.25">
      <c r="A54" s="10">
        <f t="shared" si="0"/>
        <v>53</v>
      </c>
      <c r="B54" s="10" t="s">
        <v>1023</v>
      </c>
      <c r="C54" s="10" t="s">
        <v>832</v>
      </c>
      <c r="D54" s="10" t="s">
        <v>1184</v>
      </c>
      <c r="E54" s="10" t="s">
        <v>1888</v>
      </c>
      <c r="F54" s="21" t="s">
        <v>2041</v>
      </c>
    </row>
    <row r="55" spans="1:6" x14ac:dyDescent="0.25">
      <c r="A55" s="10">
        <f t="shared" si="0"/>
        <v>54</v>
      </c>
      <c r="B55" s="11" t="s">
        <v>2265</v>
      </c>
      <c r="C55" s="10" t="s">
        <v>832</v>
      </c>
      <c r="D55" s="11" t="s">
        <v>1184</v>
      </c>
      <c r="E55" s="11" t="s">
        <v>1888</v>
      </c>
      <c r="F55" s="21" t="s">
        <v>2041</v>
      </c>
    </row>
    <row r="56" spans="1:6" x14ac:dyDescent="0.25">
      <c r="A56" s="10">
        <f t="shared" si="0"/>
        <v>55</v>
      </c>
      <c r="B56" s="10" t="s">
        <v>650</v>
      </c>
      <c r="C56" s="10" t="s">
        <v>830</v>
      </c>
      <c r="D56" s="10" t="s">
        <v>1183</v>
      </c>
      <c r="E56" s="10" t="s">
        <v>1890</v>
      </c>
      <c r="F56" s="21"/>
    </row>
    <row r="57" spans="1:6" x14ac:dyDescent="0.25">
      <c r="A57" s="10">
        <f t="shared" si="0"/>
        <v>56</v>
      </c>
      <c r="B57" s="10" t="s">
        <v>6001</v>
      </c>
      <c r="C57" s="10" t="s">
        <v>1109</v>
      </c>
      <c r="D57" s="11" t="s">
        <v>1184</v>
      </c>
      <c r="E57" s="1" t="s">
        <v>1888</v>
      </c>
      <c r="F57" s="1"/>
    </row>
    <row r="58" spans="1:6" x14ac:dyDescent="0.25">
      <c r="A58" s="10">
        <f t="shared" si="0"/>
        <v>57</v>
      </c>
      <c r="B58" s="10" t="s">
        <v>6452</v>
      </c>
      <c r="C58" s="10" t="s">
        <v>1165</v>
      </c>
      <c r="D58" s="11" t="s">
        <v>1183</v>
      </c>
      <c r="E58" s="1"/>
      <c r="F58" s="1" t="s">
        <v>2367</v>
      </c>
    </row>
    <row r="59" spans="1:6" x14ac:dyDescent="0.25">
      <c r="A59" s="10">
        <f t="shared" si="0"/>
        <v>58</v>
      </c>
      <c r="B59" s="10" t="s">
        <v>6128</v>
      </c>
      <c r="C59" s="10" t="s">
        <v>2286</v>
      </c>
      <c r="D59" s="11" t="s">
        <v>1184</v>
      </c>
      <c r="E59" s="1"/>
      <c r="F59" s="1" t="s">
        <v>2762</v>
      </c>
    </row>
    <row r="60" spans="1:6" x14ac:dyDescent="0.25">
      <c r="A60" s="10">
        <f t="shared" si="0"/>
        <v>59</v>
      </c>
      <c r="B60" s="11" t="s">
        <v>1024</v>
      </c>
      <c r="C60" s="10" t="s">
        <v>823</v>
      </c>
      <c r="D60" s="11" t="s">
        <v>1184</v>
      </c>
      <c r="E60" s="11"/>
      <c r="F60" s="21"/>
    </row>
    <row r="61" spans="1:6" x14ac:dyDescent="0.25">
      <c r="A61" s="10">
        <f t="shared" si="0"/>
        <v>60</v>
      </c>
      <c r="B61" s="10" t="s">
        <v>5643</v>
      </c>
      <c r="C61" s="10" t="s">
        <v>5644</v>
      </c>
      <c r="D61" s="11" t="s">
        <v>1993</v>
      </c>
      <c r="E61" s="1"/>
      <c r="F61" s="1"/>
    </row>
    <row r="62" spans="1:6" x14ac:dyDescent="0.25">
      <c r="A62" s="10">
        <f t="shared" si="0"/>
        <v>61</v>
      </c>
      <c r="B62" s="11" t="s">
        <v>1025</v>
      </c>
      <c r="C62" s="10" t="s">
        <v>825</v>
      </c>
      <c r="D62" s="11" t="s">
        <v>1183</v>
      </c>
      <c r="E62" s="11"/>
      <c r="F62" s="21" t="s">
        <v>2762</v>
      </c>
    </row>
    <row r="63" spans="1:6" x14ac:dyDescent="0.25">
      <c r="A63" s="10">
        <f t="shared" si="0"/>
        <v>62</v>
      </c>
      <c r="B63" s="11" t="s">
        <v>1026</v>
      </c>
      <c r="C63" s="10" t="s">
        <v>1105</v>
      </c>
      <c r="D63" s="11" t="s">
        <v>1184</v>
      </c>
      <c r="E63" s="11"/>
      <c r="F63" s="21"/>
    </row>
    <row r="64" spans="1:6" x14ac:dyDescent="0.25">
      <c r="A64" s="10">
        <f t="shared" si="0"/>
        <v>63</v>
      </c>
      <c r="B64" s="10" t="s">
        <v>1027</v>
      </c>
      <c r="C64" s="10" t="s">
        <v>825</v>
      </c>
      <c r="D64" s="10" t="s">
        <v>1183</v>
      </c>
      <c r="E64" s="10"/>
      <c r="F64" s="21"/>
    </row>
    <row r="65" spans="1:6" x14ac:dyDescent="0.25">
      <c r="A65" s="10">
        <f t="shared" si="0"/>
        <v>64</v>
      </c>
      <c r="B65" s="10" t="s">
        <v>6002</v>
      </c>
      <c r="C65" s="10" t="s">
        <v>3463</v>
      </c>
      <c r="D65" s="11" t="s">
        <v>1184</v>
      </c>
      <c r="E65" s="1" t="s">
        <v>1900</v>
      </c>
      <c r="F65" s="1"/>
    </row>
    <row r="66" spans="1:6" x14ac:dyDescent="0.25">
      <c r="A66" s="10">
        <f t="shared" si="0"/>
        <v>65</v>
      </c>
      <c r="B66" s="10" t="s">
        <v>2018</v>
      </c>
      <c r="C66" s="10" t="s">
        <v>825</v>
      </c>
      <c r="D66" s="10" t="s">
        <v>1183</v>
      </c>
      <c r="E66" s="21"/>
      <c r="F66" s="21"/>
    </row>
    <row r="67" spans="1:6" x14ac:dyDescent="0.25">
      <c r="A67" s="10">
        <f t="shared" si="0"/>
        <v>66</v>
      </c>
      <c r="B67" s="10" t="s">
        <v>1907</v>
      </c>
      <c r="C67" s="10" t="s">
        <v>822</v>
      </c>
      <c r="D67" s="10" t="s">
        <v>1184</v>
      </c>
      <c r="E67" s="10" t="s">
        <v>1146</v>
      </c>
      <c r="F67" s="21" t="s">
        <v>2041</v>
      </c>
    </row>
    <row r="68" spans="1:6" x14ac:dyDescent="0.25">
      <c r="A68" s="10">
        <f t="shared" ref="A68:A133" si="1">A67+1</f>
        <v>67</v>
      </c>
      <c r="B68" s="11" t="s">
        <v>2267</v>
      </c>
      <c r="C68" s="10" t="s">
        <v>1106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1" t="s">
        <v>2266</v>
      </c>
      <c r="C69" s="10" t="s">
        <v>1106</v>
      </c>
      <c r="D69" s="11" t="s">
        <v>1184</v>
      </c>
      <c r="E69" s="11"/>
      <c r="F69" s="21"/>
    </row>
    <row r="70" spans="1:6" x14ac:dyDescent="0.25">
      <c r="A70" s="10">
        <f t="shared" si="1"/>
        <v>69</v>
      </c>
      <c r="B70" s="10" t="s">
        <v>358</v>
      </c>
      <c r="C70" s="10" t="s">
        <v>1106</v>
      </c>
      <c r="D70" s="10" t="s">
        <v>1184</v>
      </c>
      <c r="E70" s="10"/>
      <c r="F70" s="21"/>
    </row>
    <row r="71" spans="1:6" x14ac:dyDescent="0.25">
      <c r="A71" s="10">
        <f t="shared" si="1"/>
        <v>70</v>
      </c>
      <c r="B71" s="10" t="s">
        <v>895</v>
      </c>
      <c r="C71" s="10" t="s">
        <v>823</v>
      </c>
      <c r="D71" s="10" t="s">
        <v>1184</v>
      </c>
      <c r="E71" s="10" t="s">
        <v>1889</v>
      </c>
      <c r="F71" s="21"/>
    </row>
    <row r="72" spans="1:6" x14ac:dyDescent="0.25">
      <c r="A72" s="10">
        <f t="shared" si="1"/>
        <v>71</v>
      </c>
      <c r="B72" s="10" t="s">
        <v>5366</v>
      </c>
      <c r="C72" s="10" t="s">
        <v>837</v>
      </c>
      <c r="D72" s="11" t="s">
        <v>1184</v>
      </c>
      <c r="E72" s="1" t="s">
        <v>1888</v>
      </c>
      <c r="F72" s="1"/>
    </row>
    <row r="73" spans="1:6" x14ac:dyDescent="0.25">
      <c r="A73" s="10">
        <f t="shared" si="1"/>
        <v>72</v>
      </c>
      <c r="B73" s="10" t="s">
        <v>5367</v>
      </c>
      <c r="C73" s="10" t="s">
        <v>837</v>
      </c>
      <c r="D73" s="11" t="s">
        <v>1184</v>
      </c>
      <c r="E73" s="1" t="s">
        <v>1888</v>
      </c>
      <c r="F73" s="1"/>
    </row>
    <row r="74" spans="1:6" x14ac:dyDescent="0.25">
      <c r="A74" s="10">
        <f t="shared" si="1"/>
        <v>73</v>
      </c>
      <c r="B74" s="10" t="s">
        <v>609</v>
      </c>
      <c r="C74" s="10" t="s">
        <v>2025</v>
      </c>
      <c r="D74" s="10" t="s">
        <v>2025</v>
      </c>
      <c r="E74" s="21"/>
      <c r="F74" s="21"/>
    </row>
    <row r="75" spans="1:6" x14ac:dyDescent="0.25">
      <c r="A75" s="10">
        <f t="shared" si="1"/>
        <v>74</v>
      </c>
      <c r="B75" s="11" t="s">
        <v>2364</v>
      </c>
      <c r="C75" s="10" t="s">
        <v>832</v>
      </c>
      <c r="D75" s="11" t="s">
        <v>1184</v>
      </c>
      <c r="E75" s="11" t="s">
        <v>1888</v>
      </c>
      <c r="F75" s="21" t="s">
        <v>2367</v>
      </c>
    </row>
    <row r="76" spans="1:6" x14ac:dyDescent="0.25">
      <c r="A76" s="10">
        <f t="shared" si="1"/>
        <v>75</v>
      </c>
      <c r="B76" s="10" t="s">
        <v>879</v>
      </c>
      <c r="C76" s="10" t="s">
        <v>825</v>
      </c>
      <c r="D76" s="10" t="s">
        <v>1183</v>
      </c>
      <c r="E76" s="10"/>
      <c r="F76" s="21"/>
    </row>
    <row r="77" spans="1:6" x14ac:dyDescent="0.25">
      <c r="A77" s="10">
        <f t="shared" si="1"/>
        <v>76</v>
      </c>
      <c r="B77" s="10" t="s">
        <v>6444</v>
      </c>
      <c r="C77" s="10" t="s">
        <v>2286</v>
      </c>
      <c r="D77" s="11" t="s">
        <v>1184</v>
      </c>
      <c r="E77" s="1" t="s">
        <v>1889</v>
      </c>
      <c r="F77" s="1" t="s">
        <v>2367</v>
      </c>
    </row>
    <row r="78" spans="1:6" x14ac:dyDescent="0.25">
      <c r="A78" s="10">
        <f t="shared" si="1"/>
        <v>77</v>
      </c>
      <c r="B78" s="11" t="s">
        <v>2247</v>
      </c>
      <c r="C78" s="10" t="s">
        <v>824</v>
      </c>
      <c r="D78" s="11" t="s">
        <v>1184</v>
      </c>
      <c r="E78" s="11"/>
      <c r="F78" s="21"/>
    </row>
    <row r="79" spans="1:6" x14ac:dyDescent="0.25">
      <c r="A79" s="10">
        <f t="shared" si="1"/>
        <v>78</v>
      </c>
      <c r="B79" s="10" t="s">
        <v>5903</v>
      </c>
      <c r="C79" s="10" t="s">
        <v>5906</v>
      </c>
      <c r="D79" s="11" t="s">
        <v>1183</v>
      </c>
      <c r="E79" s="1" t="s">
        <v>1888</v>
      </c>
      <c r="F79" s="1"/>
    </row>
    <row r="80" spans="1:6" x14ac:dyDescent="0.25">
      <c r="A80" s="10">
        <f t="shared" si="1"/>
        <v>79</v>
      </c>
      <c r="B80" s="11" t="s">
        <v>2281</v>
      </c>
      <c r="C80" s="10" t="s">
        <v>2286</v>
      </c>
      <c r="D80" s="11" t="s">
        <v>1184</v>
      </c>
      <c r="E80" s="11" t="s">
        <v>1888</v>
      </c>
      <c r="F80" s="21" t="s">
        <v>2367</v>
      </c>
    </row>
    <row r="81" spans="1:6" x14ac:dyDescent="0.25">
      <c r="A81" s="10">
        <f t="shared" si="1"/>
        <v>80</v>
      </c>
      <c r="B81" s="10" t="s">
        <v>1028</v>
      </c>
      <c r="C81" s="10" t="s">
        <v>822</v>
      </c>
      <c r="D81" s="10" t="s">
        <v>1184</v>
      </c>
      <c r="E81" s="10"/>
      <c r="F81" s="21"/>
    </row>
    <row r="82" spans="1:6" x14ac:dyDescent="0.25">
      <c r="A82" s="10">
        <f t="shared" si="1"/>
        <v>81</v>
      </c>
      <c r="B82" s="10" t="s">
        <v>1029</v>
      </c>
      <c r="C82" s="10" t="s">
        <v>843</v>
      </c>
      <c r="D82" s="10" t="s">
        <v>1184</v>
      </c>
      <c r="E82" s="10"/>
      <c r="F82" s="21"/>
    </row>
    <row r="83" spans="1:6" x14ac:dyDescent="0.25">
      <c r="A83" s="10">
        <f t="shared" si="1"/>
        <v>82</v>
      </c>
      <c r="B83" s="10" t="s">
        <v>3464</v>
      </c>
      <c r="C83" s="10" t="s">
        <v>3463</v>
      </c>
      <c r="D83" s="11" t="s">
        <v>1184</v>
      </c>
      <c r="E83" s="21" t="s">
        <v>1888</v>
      </c>
      <c r="F83" s="21"/>
    </row>
    <row r="84" spans="1:6" x14ac:dyDescent="0.25">
      <c r="A84" s="10">
        <f t="shared" si="1"/>
        <v>83</v>
      </c>
      <c r="B84" s="10" t="s">
        <v>1030</v>
      </c>
      <c r="C84" s="10" t="s">
        <v>1107</v>
      </c>
      <c r="D84" s="10" t="s">
        <v>1184</v>
      </c>
      <c r="E84" s="10" t="s">
        <v>1888</v>
      </c>
      <c r="F84" s="21" t="s">
        <v>2041</v>
      </c>
    </row>
    <row r="85" spans="1:6" x14ac:dyDescent="0.25">
      <c r="A85" s="10">
        <f t="shared" si="1"/>
        <v>84</v>
      </c>
      <c r="B85" s="11" t="s">
        <v>894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1903</v>
      </c>
      <c r="C86" s="10" t="s">
        <v>827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0" t="s">
        <v>574</v>
      </c>
      <c r="C87" s="10" t="s">
        <v>854</v>
      </c>
      <c r="D87" s="10" t="s">
        <v>1184</v>
      </c>
      <c r="E87" s="10"/>
      <c r="F87" s="21" t="s">
        <v>2041</v>
      </c>
    </row>
    <row r="88" spans="1:6" x14ac:dyDescent="0.25">
      <c r="A88" s="10">
        <f t="shared" si="1"/>
        <v>87</v>
      </c>
      <c r="B88" s="10" t="s">
        <v>1031</v>
      </c>
      <c r="C88" s="10" t="s">
        <v>835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5797</v>
      </c>
      <c r="C89" s="10" t="s">
        <v>843</v>
      </c>
      <c r="D89" s="11" t="s">
        <v>1184</v>
      </c>
      <c r="E89" s="1"/>
      <c r="F89" s="1"/>
    </row>
    <row r="90" spans="1:6" x14ac:dyDescent="0.25">
      <c r="A90" s="10">
        <f t="shared" si="1"/>
        <v>89</v>
      </c>
      <c r="B90" s="11" t="s">
        <v>2168</v>
      </c>
      <c r="C90" s="10" t="s">
        <v>828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1" t="s">
        <v>1119</v>
      </c>
      <c r="C91" s="10" t="s">
        <v>824</v>
      </c>
      <c r="D91" s="11" t="s">
        <v>1184</v>
      </c>
      <c r="E91" s="11"/>
      <c r="F91" s="21"/>
    </row>
    <row r="92" spans="1:6" x14ac:dyDescent="0.25">
      <c r="A92" s="10">
        <f t="shared" si="1"/>
        <v>91</v>
      </c>
      <c r="B92" s="10" t="s">
        <v>1032</v>
      </c>
      <c r="C92" s="10" t="s">
        <v>825</v>
      </c>
      <c r="D92" s="10" t="s">
        <v>1183</v>
      </c>
      <c r="E92" s="10" t="s">
        <v>1890</v>
      </c>
      <c r="F92" s="21" t="s">
        <v>2367</v>
      </c>
    </row>
    <row r="93" spans="1:6" x14ac:dyDescent="0.25">
      <c r="A93" s="10">
        <f t="shared" si="1"/>
        <v>92</v>
      </c>
      <c r="B93" s="10" t="s">
        <v>4430</v>
      </c>
      <c r="C93" s="10" t="s">
        <v>4433</v>
      </c>
      <c r="D93" s="11" t="s">
        <v>1184</v>
      </c>
      <c r="E93" s="1"/>
      <c r="F93" s="1"/>
    </row>
    <row r="94" spans="1:6" x14ac:dyDescent="0.25">
      <c r="A94" s="10">
        <f t="shared" si="1"/>
        <v>93</v>
      </c>
      <c r="B94" s="10" t="s">
        <v>1033</v>
      </c>
      <c r="C94" s="10" t="s">
        <v>825</v>
      </c>
      <c r="D94" s="10" t="s">
        <v>1183</v>
      </c>
      <c r="E94" s="10" t="s">
        <v>1890</v>
      </c>
      <c r="F94" s="21" t="s">
        <v>2367</v>
      </c>
    </row>
    <row r="95" spans="1:6" x14ac:dyDescent="0.25">
      <c r="A95" s="10">
        <f t="shared" si="1"/>
        <v>94</v>
      </c>
      <c r="B95" s="10" t="s">
        <v>1034</v>
      </c>
      <c r="C95" s="10" t="s">
        <v>823</v>
      </c>
      <c r="D95" s="10" t="s">
        <v>1184</v>
      </c>
      <c r="E95" s="10" t="s">
        <v>1889</v>
      </c>
      <c r="F95" s="21"/>
    </row>
    <row r="96" spans="1:6" x14ac:dyDescent="0.25">
      <c r="A96" s="10">
        <f t="shared" si="1"/>
        <v>95</v>
      </c>
      <c r="B96" s="10" t="s">
        <v>1035</v>
      </c>
      <c r="C96" s="10" t="s">
        <v>837</v>
      </c>
      <c r="D96" s="10" t="s">
        <v>1184</v>
      </c>
      <c r="E96" s="10"/>
      <c r="F96" s="21"/>
    </row>
    <row r="97" spans="1:6" x14ac:dyDescent="0.25">
      <c r="A97" s="10">
        <f t="shared" si="1"/>
        <v>96</v>
      </c>
      <c r="B97" s="21" t="s">
        <v>2511</v>
      </c>
      <c r="C97" s="10" t="s">
        <v>2512</v>
      </c>
      <c r="D97" s="11" t="s">
        <v>1184</v>
      </c>
      <c r="E97" s="21"/>
      <c r="F97" s="21" t="s">
        <v>2367</v>
      </c>
    </row>
    <row r="98" spans="1:6" x14ac:dyDescent="0.25">
      <c r="A98" s="10">
        <f t="shared" si="1"/>
        <v>97</v>
      </c>
      <c r="B98" s="10" t="s">
        <v>1036</v>
      </c>
      <c r="C98" s="10" t="s">
        <v>843</v>
      </c>
      <c r="D98" s="10" t="s">
        <v>1184</v>
      </c>
      <c r="E98" s="10"/>
      <c r="F98" s="21"/>
    </row>
    <row r="99" spans="1:6" x14ac:dyDescent="0.25">
      <c r="A99" s="10">
        <f t="shared" si="1"/>
        <v>98</v>
      </c>
      <c r="B99" s="10" t="s">
        <v>4839</v>
      </c>
      <c r="C99" s="10" t="s">
        <v>824</v>
      </c>
      <c r="D99" s="11" t="s">
        <v>1184</v>
      </c>
      <c r="E99" s="1"/>
      <c r="F99" s="1"/>
    </row>
    <row r="100" spans="1:6" x14ac:dyDescent="0.25">
      <c r="A100" s="10">
        <f t="shared" si="1"/>
        <v>99</v>
      </c>
      <c r="B100" s="10" t="s">
        <v>1037</v>
      </c>
      <c r="C100" s="10" t="s">
        <v>824</v>
      </c>
      <c r="D100" s="10" t="s">
        <v>1184</v>
      </c>
      <c r="E100" s="10"/>
      <c r="F100" s="21"/>
    </row>
    <row r="101" spans="1:6" x14ac:dyDescent="0.25">
      <c r="A101" s="10">
        <f t="shared" si="1"/>
        <v>100</v>
      </c>
      <c r="B101" s="10" t="s">
        <v>1038</v>
      </c>
      <c r="C101" s="10" t="s">
        <v>825</v>
      </c>
      <c r="D101" s="10" t="s">
        <v>1183</v>
      </c>
      <c r="E101" s="10" t="s">
        <v>1890</v>
      </c>
      <c r="F101" s="21"/>
    </row>
    <row r="102" spans="1:6" x14ac:dyDescent="0.25">
      <c r="A102" s="10">
        <f t="shared" si="1"/>
        <v>101</v>
      </c>
      <c r="B102" s="10" t="s">
        <v>1039</v>
      </c>
      <c r="C102" s="10" t="s">
        <v>845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3596</v>
      </c>
      <c r="C103" s="10" t="s">
        <v>842</v>
      </c>
      <c r="D103" s="11" t="s">
        <v>1184</v>
      </c>
      <c r="E103" s="1" t="s">
        <v>1893</v>
      </c>
      <c r="F103" s="1"/>
    </row>
    <row r="104" spans="1:6" x14ac:dyDescent="0.25">
      <c r="A104" s="10">
        <f t="shared" si="1"/>
        <v>103</v>
      </c>
      <c r="B104" s="10" t="s">
        <v>5834</v>
      </c>
      <c r="C104" s="10" t="s">
        <v>2268</v>
      </c>
      <c r="D104" s="11" t="s">
        <v>1184</v>
      </c>
      <c r="E104" s="1"/>
      <c r="F104" s="1"/>
    </row>
    <row r="105" spans="1:6" x14ac:dyDescent="0.25">
      <c r="A105" s="10">
        <f t="shared" si="1"/>
        <v>104</v>
      </c>
      <c r="B105" s="10" t="s">
        <v>1099</v>
      </c>
      <c r="C105" s="10" t="s">
        <v>825</v>
      </c>
      <c r="D105" s="10" t="s">
        <v>1183</v>
      </c>
      <c r="E105" s="10"/>
      <c r="F105" s="21"/>
    </row>
    <row r="106" spans="1:6" x14ac:dyDescent="0.25">
      <c r="A106" s="10">
        <f t="shared" si="1"/>
        <v>105</v>
      </c>
      <c r="B106" s="10" t="s">
        <v>1040</v>
      </c>
      <c r="C106" s="10" t="s">
        <v>842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1" t="s">
        <v>2255</v>
      </c>
      <c r="C107" s="10" t="s">
        <v>2268</v>
      </c>
      <c r="D107" s="11" t="s">
        <v>1184</v>
      </c>
      <c r="E107" s="11"/>
      <c r="F107" s="21"/>
    </row>
    <row r="108" spans="1:6" x14ac:dyDescent="0.25">
      <c r="A108" s="10">
        <f t="shared" si="1"/>
        <v>107</v>
      </c>
      <c r="B108" s="10" t="s">
        <v>1041</v>
      </c>
      <c r="C108" s="10" t="s">
        <v>836</v>
      </c>
      <c r="D108" s="10" t="s">
        <v>1184</v>
      </c>
      <c r="E108" s="10"/>
      <c r="F108" s="21"/>
    </row>
    <row r="109" spans="1:6" x14ac:dyDescent="0.25">
      <c r="A109" s="10">
        <f t="shared" si="1"/>
        <v>108</v>
      </c>
      <c r="B109" s="10" t="s">
        <v>4845</v>
      </c>
      <c r="C109" s="10" t="s">
        <v>823</v>
      </c>
      <c r="D109" s="11" t="s">
        <v>1184</v>
      </c>
      <c r="E109" s="1"/>
      <c r="F109" s="1"/>
    </row>
    <row r="110" spans="1:6" x14ac:dyDescent="0.25">
      <c r="A110" s="10">
        <f t="shared" si="1"/>
        <v>109</v>
      </c>
      <c r="B110" s="10" t="s">
        <v>4432</v>
      </c>
      <c r="C110" s="10" t="s">
        <v>4433</v>
      </c>
      <c r="D110" s="11" t="s">
        <v>1184</v>
      </c>
      <c r="E110" s="1"/>
      <c r="F110" s="1"/>
    </row>
    <row r="111" spans="1:6" x14ac:dyDescent="0.25">
      <c r="A111" s="10">
        <f t="shared" si="1"/>
        <v>110</v>
      </c>
      <c r="B111" s="10" t="s">
        <v>1042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1043</v>
      </c>
      <c r="C112" s="10" t="s">
        <v>1108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1044</v>
      </c>
      <c r="C113" s="10" t="s">
        <v>823</v>
      </c>
      <c r="D113" s="10" t="s">
        <v>1184</v>
      </c>
      <c r="E113" s="10" t="s">
        <v>1896</v>
      </c>
      <c r="F113" s="21" t="s">
        <v>2367</v>
      </c>
    </row>
    <row r="114" spans="1:6" x14ac:dyDescent="0.25">
      <c r="A114" s="10">
        <f t="shared" si="1"/>
        <v>113</v>
      </c>
      <c r="B114" s="10" t="s">
        <v>1045</v>
      </c>
      <c r="C114" s="10" t="s">
        <v>823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5212</v>
      </c>
      <c r="C115" s="10" t="s">
        <v>824</v>
      </c>
      <c r="D115" s="11" t="s">
        <v>1184</v>
      </c>
      <c r="E115" s="1"/>
      <c r="F115" s="1"/>
    </row>
    <row r="116" spans="1:6" x14ac:dyDescent="0.25">
      <c r="A116" s="10">
        <f t="shared" si="1"/>
        <v>115</v>
      </c>
      <c r="B116" s="10" t="s">
        <v>5778</v>
      </c>
      <c r="C116" s="10" t="s">
        <v>5779</v>
      </c>
      <c r="D116" s="11" t="s">
        <v>1184</v>
      </c>
      <c r="E116" s="1"/>
      <c r="F116" s="1"/>
    </row>
    <row r="117" spans="1:6" x14ac:dyDescent="0.25">
      <c r="A117" s="10">
        <f t="shared" si="1"/>
        <v>116</v>
      </c>
      <c r="B117" s="10" t="s">
        <v>249</v>
      </c>
      <c r="C117" s="10" t="s">
        <v>822</v>
      </c>
      <c r="D117" s="10" t="s">
        <v>1184</v>
      </c>
      <c r="E117" s="10"/>
      <c r="F117" s="21"/>
    </row>
    <row r="118" spans="1:6" x14ac:dyDescent="0.25">
      <c r="A118" s="10">
        <f t="shared" si="1"/>
        <v>117</v>
      </c>
      <c r="B118" s="10" t="s">
        <v>1046</v>
      </c>
      <c r="C118" s="10" t="s">
        <v>1108</v>
      </c>
      <c r="D118" s="10" t="s">
        <v>1184</v>
      </c>
      <c r="E118" s="10"/>
      <c r="F118" s="21"/>
    </row>
    <row r="119" spans="1:6" x14ac:dyDescent="0.25">
      <c r="A119" s="10">
        <f t="shared" si="1"/>
        <v>118</v>
      </c>
      <c r="B119" s="10" t="s">
        <v>3704</v>
      </c>
      <c r="C119" s="10" t="s">
        <v>822</v>
      </c>
      <c r="D119" s="11" t="s">
        <v>1184</v>
      </c>
      <c r="E119" s="1"/>
      <c r="F119" s="1"/>
    </row>
    <row r="120" spans="1:6" x14ac:dyDescent="0.25">
      <c r="A120" s="10">
        <f t="shared" si="1"/>
        <v>119</v>
      </c>
      <c r="B120" s="21" t="s">
        <v>3435</v>
      </c>
      <c r="C120" s="10" t="s">
        <v>823</v>
      </c>
      <c r="D120" s="11" t="s">
        <v>1184</v>
      </c>
      <c r="E120" s="21"/>
      <c r="F120" s="21"/>
    </row>
    <row r="121" spans="1:6" x14ac:dyDescent="0.25">
      <c r="A121" s="10">
        <f t="shared" si="1"/>
        <v>120</v>
      </c>
      <c r="B121" s="11" t="s">
        <v>2279</v>
      </c>
      <c r="C121" s="10" t="s">
        <v>1117</v>
      </c>
      <c r="D121" s="11" t="s">
        <v>1184</v>
      </c>
      <c r="E121" s="11"/>
      <c r="F121" s="21"/>
    </row>
    <row r="122" spans="1:6" x14ac:dyDescent="0.25">
      <c r="A122" s="10">
        <f t="shared" si="1"/>
        <v>121</v>
      </c>
      <c r="B122" s="10" t="s">
        <v>820</v>
      </c>
      <c r="C122" s="10" t="s">
        <v>825</v>
      </c>
      <c r="D122" s="10" t="s">
        <v>1183</v>
      </c>
      <c r="E122" s="10"/>
      <c r="F122" s="21"/>
    </row>
    <row r="123" spans="1:6" x14ac:dyDescent="0.25">
      <c r="A123" s="10">
        <f t="shared" si="1"/>
        <v>122</v>
      </c>
      <c r="B123" s="10" t="s">
        <v>259</v>
      </c>
      <c r="C123" s="10" t="s">
        <v>825</v>
      </c>
      <c r="D123" s="10" t="s">
        <v>1183</v>
      </c>
      <c r="E123" s="10"/>
      <c r="F123" s="21" t="s">
        <v>2367</v>
      </c>
    </row>
    <row r="124" spans="1:6" x14ac:dyDescent="0.25">
      <c r="A124" s="10">
        <f t="shared" si="1"/>
        <v>123</v>
      </c>
      <c r="B124" s="11" t="s">
        <v>1047</v>
      </c>
      <c r="C124" s="10" t="s">
        <v>827</v>
      </c>
      <c r="D124" s="11" t="s">
        <v>1184</v>
      </c>
      <c r="E124" s="11"/>
      <c r="F124" s="21"/>
    </row>
    <row r="125" spans="1:6" x14ac:dyDescent="0.25">
      <c r="A125" s="10">
        <f t="shared" si="1"/>
        <v>124</v>
      </c>
      <c r="B125" s="10" t="s">
        <v>3705</v>
      </c>
      <c r="C125" s="10" t="s">
        <v>1165</v>
      </c>
      <c r="D125" s="11" t="s">
        <v>1993</v>
      </c>
      <c r="E125" s="1"/>
      <c r="F125" s="1"/>
    </row>
    <row r="126" spans="1:6" x14ac:dyDescent="0.25">
      <c r="A126" s="10">
        <f t="shared" si="1"/>
        <v>125</v>
      </c>
      <c r="B126" s="21" t="s">
        <v>3419</v>
      </c>
      <c r="C126" s="10" t="s">
        <v>2286</v>
      </c>
      <c r="D126" s="11" t="s">
        <v>1184</v>
      </c>
      <c r="E126" s="21"/>
      <c r="F126" s="21"/>
    </row>
    <row r="127" spans="1:6" x14ac:dyDescent="0.25">
      <c r="A127" s="10">
        <f t="shared" si="1"/>
        <v>126</v>
      </c>
      <c r="B127" s="10" t="s">
        <v>1144</v>
      </c>
      <c r="C127" s="10" t="s">
        <v>1165</v>
      </c>
      <c r="D127" s="10" t="s">
        <v>1183</v>
      </c>
      <c r="E127" s="10"/>
      <c r="F127" s="21"/>
    </row>
    <row r="128" spans="1:6" x14ac:dyDescent="0.25">
      <c r="A128" s="10">
        <f t="shared" si="1"/>
        <v>127</v>
      </c>
      <c r="B128" s="10" t="s">
        <v>1990</v>
      </c>
      <c r="C128" s="10" t="s">
        <v>1991</v>
      </c>
      <c r="D128" s="10" t="s">
        <v>1184</v>
      </c>
      <c r="E128" s="21"/>
      <c r="F128" s="21"/>
    </row>
    <row r="129" spans="1:6" x14ac:dyDescent="0.25">
      <c r="A129" s="10">
        <f t="shared" si="1"/>
        <v>128</v>
      </c>
      <c r="B129" s="10" t="s">
        <v>1048</v>
      </c>
      <c r="C129" s="10" t="s">
        <v>823</v>
      </c>
      <c r="D129" s="10" t="s">
        <v>1184</v>
      </c>
      <c r="E129" s="10" t="s">
        <v>1888</v>
      </c>
      <c r="F129" s="21" t="s">
        <v>2152</v>
      </c>
    </row>
    <row r="130" spans="1:6" x14ac:dyDescent="0.25">
      <c r="A130" s="10">
        <f t="shared" ref="A130" si="2">A129+1</f>
        <v>129</v>
      </c>
      <c r="B130" s="10" t="s">
        <v>6457</v>
      </c>
      <c r="C130" s="10" t="s">
        <v>831</v>
      </c>
      <c r="D130" s="10" t="s">
        <v>1184</v>
      </c>
      <c r="E130" s="10" t="s">
        <v>1888</v>
      </c>
      <c r="F130" s="21" t="s">
        <v>2152</v>
      </c>
    </row>
    <row r="131" spans="1:6" x14ac:dyDescent="0.25">
      <c r="A131" s="10">
        <f t="shared" ref="A131" si="3">A130+1</f>
        <v>130</v>
      </c>
      <c r="B131" s="10" t="s">
        <v>6458</v>
      </c>
      <c r="C131" s="10" t="s">
        <v>831</v>
      </c>
      <c r="D131" s="10" t="s">
        <v>1184</v>
      </c>
      <c r="E131" s="10" t="s">
        <v>1888</v>
      </c>
      <c r="F131" s="21" t="s">
        <v>2152</v>
      </c>
    </row>
    <row r="132" spans="1:6" x14ac:dyDescent="0.25">
      <c r="A132" s="10">
        <f>A129+1</f>
        <v>129</v>
      </c>
      <c r="B132" s="10" t="s">
        <v>4337</v>
      </c>
      <c r="C132" s="10" t="s">
        <v>4338</v>
      </c>
      <c r="D132" s="11" t="s">
        <v>1184</v>
      </c>
      <c r="E132" s="1"/>
      <c r="F132" s="1"/>
    </row>
    <row r="133" spans="1:6" x14ac:dyDescent="0.25">
      <c r="A133" s="10">
        <f t="shared" si="1"/>
        <v>130</v>
      </c>
      <c r="B133" s="11" t="s">
        <v>1049</v>
      </c>
      <c r="C133" s="10" t="s">
        <v>1109</v>
      </c>
      <c r="D133" s="11" t="s">
        <v>1184</v>
      </c>
      <c r="E133" s="11"/>
      <c r="F133" s="21"/>
    </row>
    <row r="134" spans="1:6" x14ac:dyDescent="0.25">
      <c r="A134" s="10">
        <f t="shared" ref="A134:A197" si="4">A133+1</f>
        <v>131</v>
      </c>
      <c r="B134" s="10" t="s">
        <v>1134</v>
      </c>
      <c r="C134" s="10" t="s">
        <v>824</v>
      </c>
      <c r="D134" s="10" t="s">
        <v>1184</v>
      </c>
      <c r="E134" s="10"/>
      <c r="F134" s="21"/>
    </row>
    <row r="135" spans="1:6" x14ac:dyDescent="0.25">
      <c r="A135" s="10">
        <f t="shared" si="4"/>
        <v>132</v>
      </c>
      <c r="B135" s="21" t="s">
        <v>3377</v>
      </c>
      <c r="C135" s="10" t="s">
        <v>832</v>
      </c>
      <c r="D135" s="10" t="s">
        <v>1184</v>
      </c>
      <c r="E135" s="14" t="s">
        <v>3378</v>
      </c>
      <c r="F135" s="10"/>
    </row>
    <row r="136" spans="1:6" x14ac:dyDescent="0.25">
      <c r="A136" s="10">
        <f t="shared" si="4"/>
        <v>133</v>
      </c>
      <c r="B136" s="10" t="s">
        <v>5904</v>
      </c>
      <c r="C136" s="10" t="s">
        <v>2283</v>
      </c>
      <c r="D136" s="11" t="s">
        <v>1184</v>
      </c>
      <c r="E136" s="1" t="s">
        <v>1888</v>
      </c>
      <c r="F136" s="1"/>
    </row>
    <row r="137" spans="1:6" x14ac:dyDescent="0.25">
      <c r="A137" s="10">
        <f t="shared" si="4"/>
        <v>134</v>
      </c>
      <c r="B137" s="10" t="s">
        <v>256</v>
      </c>
      <c r="C137" s="10" t="s">
        <v>825</v>
      </c>
      <c r="D137" s="10" t="s">
        <v>1183</v>
      </c>
      <c r="E137" s="10" t="s">
        <v>1888</v>
      </c>
      <c r="F137" s="21" t="s">
        <v>2041</v>
      </c>
    </row>
    <row r="138" spans="1:6" x14ac:dyDescent="0.25">
      <c r="A138" s="10">
        <f t="shared" si="4"/>
        <v>135</v>
      </c>
      <c r="B138" s="10" t="s">
        <v>2042</v>
      </c>
      <c r="C138" s="10" t="s">
        <v>1227</v>
      </c>
      <c r="D138" s="10" t="s">
        <v>1184</v>
      </c>
      <c r="E138" s="21"/>
      <c r="F138" s="21" t="s">
        <v>2041</v>
      </c>
    </row>
    <row r="139" spans="1:6" x14ac:dyDescent="0.25">
      <c r="A139" s="10">
        <f t="shared" si="4"/>
        <v>136</v>
      </c>
      <c r="B139" s="10" t="s">
        <v>6311</v>
      </c>
      <c r="C139" s="10" t="s">
        <v>823</v>
      </c>
      <c r="D139" s="11" t="s">
        <v>1184</v>
      </c>
      <c r="E139" s="1"/>
      <c r="F139" s="1"/>
    </row>
    <row r="140" spans="1:6" x14ac:dyDescent="0.25">
      <c r="A140" s="10">
        <f t="shared" si="4"/>
        <v>137</v>
      </c>
      <c r="B140" s="11" t="s">
        <v>1050</v>
      </c>
      <c r="C140" s="10" t="s">
        <v>825</v>
      </c>
      <c r="D140" s="11" t="s">
        <v>1183</v>
      </c>
      <c r="E140" s="11"/>
      <c r="F140" s="21"/>
    </row>
    <row r="141" spans="1:6" x14ac:dyDescent="0.25">
      <c r="A141" s="10">
        <f t="shared" si="4"/>
        <v>138</v>
      </c>
      <c r="B141" s="10" t="s">
        <v>91</v>
      </c>
      <c r="C141" s="10" t="s">
        <v>1110</v>
      </c>
      <c r="D141" s="10" t="s">
        <v>1184</v>
      </c>
      <c r="E141" s="10"/>
      <c r="F141" s="21"/>
    </row>
    <row r="142" spans="1:6" x14ac:dyDescent="0.25">
      <c r="A142" s="10">
        <f t="shared" si="4"/>
        <v>139</v>
      </c>
      <c r="B142" s="10" t="s">
        <v>5033</v>
      </c>
      <c r="C142" s="10" t="s">
        <v>5038</v>
      </c>
      <c r="D142" s="11" t="s">
        <v>1184</v>
      </c>
      <c r="E142" s="1"/>
      <c r="F142" s="1"/>
    </row>
    <row r="143" spans="1:6" x14ac:dyDescent="0.25">
      <c r="A143" s="10">
        <f t="shared" si="4"/>
        <v>140</v>
      </c>
      <c r="B143" s="10" t="s">
        <v>1051</v>
      </c>
      <c r="C143" s="10" t="s">
        <v>825</v>
      </c>
      <c r="D143" s="10" t="s">
        <v>1183</v>
      </c>
      <c r="E143" s="10"/>
      <c r="F143" s="21"/>
    </row>
    <row r="144" spans="1:6" x14ac:dyDescent="0.25">
      <c r="A144" s="10">
        <f t="shared" si="4"/>
        <v>141</v>
      </c>
      <c r="B144" s="11" t="s">
        <v>1052</v>
      </c>
      <c r="C144" s="10" t="s">
        <v>1111</v>
      </c>
      <c r="D144" s="11" t="s">
        <v>1184</v>
      </c>
      <c r="E144" s="11"/>
      <c r="F144" s="21"/>
    </row>
    <row r="145" spans="1:6" x14ac:dyDescent="0.25">
      <c r="A145" s="10">
        <f t="shared" si="4"/>
        <v>142</v>
      </c>
      <c r="B145" s="10" t="s">
        <v>5572</v>
      </c>
      <c r="C145" s="10" t="s">
        <v>1107</v>
      </c>
      <c r="D145" s="11" t="s">
        <v>1184</v>
      </c>
      <c r="E145" s="1"/>
      <c r="F145" s="1"/>
    </row>
    <row r="146" spans="1:6" x14ac:dyDescent="0.25">
      <c r="A146" s="10">
        <f t="shared" si="4"/>
        <v>143</v>
      </c>
      <c r="B146" s="10" t="s">
        <v>1053</v>
      </c>
      <c r="C146" s="10" t="s">
        <v>827</v>
      </c>
      <c r="D146" s="10" t="s">
        <v>1184</v>
      </c>
      <c r="E146" s="10" t="s">
        <v>1893</v>
      </c>
      <c r="F146" s="21" t="s">
        <v>2041</v>
      </c>
    </row>
    <row r="147" spans="1:6" x14ac:dyDescent="0.25">
      <c r="A147" s="10">
        <f t="shared" si="4"/>
        <v>144</v>
      </c>
      <c r="B147" s="10" t="s">
        <v>1054</v>
      </c>
      <c r="C147" s="10" t="s">
        <v>823</v>
      </c>
      <c r="D147" s="10" t="s">
        <v>1184</v>
      </c>
      <c r="E147" s="10"/>
      <c r="F147" s="21"/>
    </row>
    <row r="148" spans="1:6" x14ac:dyDescent="0.25">
      <c r="A148" s="10">
        <f t="shared" si="4"/>
        <v>145</v>
      </c>
      <c r="B148" s="10" t="s">
        <v>105</v>
      </c>
      <c r="C148" s="10" t="s">
        <v>822</v>
      </c>
      <c r="D148" s="10" t="s">
        <v>1184</v>
      </c>
      <c r="E148" s="10" t="s">
        <v>2368</v>
      </c>
      <c r="F148" s="21" t="s">
        <v>2043</v>
      </c>
    </row>
    <row r="149" spans="1:6" x14ac:dyDescent="0.25">
      <c r="A149" s="10">
        <f t="shared" si="4"/>
        <v>146</v>
      </c>
      <c r="B149" s="10" t="s">
        <v>262</v>
      </c>
      <c r="C149" s="10" t="s">
        <v>825</v>
      </c>
      <c r="D149" s="10" t="s">
        <v>1183</v>
      </c>
      <c r="E149" s="10"/>
      <c r="F149" s="21"/>
    </row>
    <row r="150" spans="1:6" x14ac:dyDescent="0.25">
      <c r="A150" s="10">
        <f t="shared" si="4"/>
        <v>147</v>
      </c>
      <c r="B150" s="10" t="s">
        <v>252</v>
      </c>
      <c r="C150" s="10" t="s">
        <v>1112</v>
      </c>
      <c r="D150" s="10" t="s">
        <v>1184</v>
      </c>
      <c r="E150" s="10" t="s">
        <v>1888</v>
      </c>
      <c r="F150" s="21"/>
    </row>
    <row r="151" spans="1:6" x14ac:dyDescent="0.25">
      <c r="A151" s="10">
        <f t="shared" si="4"/>
        <v>148</v>
      </c>
      <c r="B151" s="11" t="s">
        <v>2280</v>
      </c>
      <c r="C151" s="10" t="s">
        <v>2285</v>
      </c>
      <c r="D151" s="11" t="s">
        <v>1184</v>
      </c>
      <c r="E151" s="11"/>
      <c r="F151" s="21"/>
    </row>
    <row r="152" spans="1:6" x14ac:dyDescent="0.25">
      <c r="A152" s="10">
        <f t="shared" si="4"/>
        <v>149</v>
      </c>
      <c r="B152" s="10" t="s">
        <v>133</v>
      </c>
      <c r="C152" s="10" t="s">
        <v>828</v>
      </c>
      <c r="D152" s="10" t="s">
        <v>1184</v>
      </c>
      <c r="E152" s="10"/>
      <c r="F152" s="21"/>
    </row>
    <row r="153" spans="1:6" x14ac:dyDescent="0.25">
      <c r="A153" s="10">
        <f t="shared" si="4"/>
        <v>150</v>
      </c>
      <c r="B153" s="10" t="s">
        <v>1055</v>
      </c>
      <c r="C153" s="10" t="s">
        <v>825</v>
      </c>
      <c r="D153" s="10" t="s">
        <v>1183</v>
      </c>
      <c r="E153" s="10" t="s">
        <v>1890</v>
      </c>
      <c r="F153" s="21" t="s">
        <v>2367</v>
      </c>
    </row>
    <row r="154" spans="1:6" x14ac:dyDescent="0.25">
      <c r="A154" s="10">
        <f t="shared" si="4"/>
        <v>151</v>
      </c>
      <c r="B154" s="10" t="s">
        <v>3712</v>
      </c>
      <c r="C154" s="10" t="s">
        <v>3564</v>
      </c>
      <c r="D154" s="11" t="s">
        <v>1184</v>
      </c>
      <c r="E154" s="1"/>
      <c r="F154" s="1"/>
    </row>
    <row r="155" spans="1:6" x14ac:dyDescent="0.25">
      <c r="A155" s="10">
        <f t="shared" si="4"/>
        <v>152</v>
      </c>
      <c r="B155" s="10" t="s">
        <v>775</v>
      </c>
      <c r="C155" s="10" t="s">
        <v>831</v>
      </c>
      <c r="D155" s="10" t="s">
        <v>1184</v>
      </c>
      <c r="E155" s="10"/>
      <c r="F155" s="21"/>
    </row>
    <row r="156" spans="1:6" x14ac:dyDescent="0.25">
      <c r="A156" s="10">
        <f t="shared" si="4"/>
        <v>153</v>
      </c>
      <c r="B156" s="11" t="s">
        <v>2155</v>
      </c>
      <c r="C156" s="10" t="s">
        <v>1165</v>
      </c>
      <c r="D156" s="11" t="s">
        <v>1183</v>
      </c>
      <c r="E156" s="11"/>
      <c r="F156" s="21" t="s">
        <v>2043</v>
      </c>
    </row>
    <row r="157" spans="1:6" x14ac:dyDescent="0.25">
      <c r="A157" s="10">
        <f t="shared" si="4"/>
        <v>154</v>
      </c>
      <c r="B157" s="10" t="s">
        <v>146</v>
      </c>
      <c r="C157" s="10" t="s">
        <v>825</v>
      </c>
      <c r="D157" s="10" t="s">
        <v>1183</v>
      </c>
      <c r="E157" s="10"/>
      <c r="F157" s="21"/>
    </row>
    <row r="158" spans="1:6" x14ac:dyDescent="0.25">
      <c r="A158" s="10">
        <f t="shared" si="4"/>
        <v>155</v>
      </c>
      <c r="B158" s="10" t="s">
        <v>149</v>
      </c>
      <c r="C158" s="10" t="s">
        <v>823</v>
      </c>
      <c r="D158" s="10" t="s">
        <v>1184</v>
      </c>
      <c r="E158" s="10"/>
      <c r="F158" s="21"/>
    </row>
    <row r="159" spans="1:6" x14ac:dyDescent="0.25">
      <c r="A159" s="10">
        <f t="shared" si="4"/>
        <v>156</v>
      </c>
      <c r="B159" s="10" t="s">
        <v>1056</v>
      </c>
      <c r="C159" s="10" t="s">
        <v>1113</v>
      </c>
      <c r="D159" s="10" t="s">
        <v>1183</v>
      </c>
      <c r="E159" s="10"/>
      <c r="F159" s="21"/>
    </row>
    <row r="160" spans="1:6" x14ac:dyDescent="0.25">
      <c r="A160" s="10">
        <f t="shared" si="4"/>
        <v>157</v>
      </c>
      <c r="B160" s="10" t="s">
        <v>1057</v>
      </c>
      <c r="C160" s="10" t="s">
        <v>823</v>
      </c>
      <c r="D160" s="10" t="s">
        <v>1184</v>
      </c>
      <c r="E160" s="10"/>
      <c r="F160" s="21"/>
    </row>
    <row r="161" spans="1:6" x14ac:dyDescent="0.25">
      <c r="A161" s="10">
        <f t="shared" si="4"/>
        <v>158</v>
      </c>
      <c r="B161" s="10" t="s">
        <v>1058</v>
      </c>
      <c r="C161" s="10" t="s">
        <v>843</v>
      </c>
      <c r="D161" s="10" t="s">
        <v>1184</v>
      </c>
      <c r="E161" s="10"/>
      <c r="F161" s="21"/>
    </row>
    <row r="162" spans="1:6" x14ac:dyDescent="0.25">
      <c r="A162" s="10">
        <f t="shared" si="4"/>
        <v>159</v>
      </c>
      <c r="B162" s="21" t="s">
        <v>2580</v>
      </c>
      <c r="C162" s="10" t="s">
        <v>1165</v>
      </c>
      <c r="D162" s="11" t="s">
        <v>1183</v>
      </c>
      <c r="E162" s="21"/>
      <c r="F162" s="21"/>
    </row>
    <row r="163" spans="1:6" x14ac:dyDescent="0.25">
      <c r="A163" s="10">
        <f t="shared" si="4"/>
        <v>160</v>
      </c>
      <c r="B163" s="10" t="s">
        <v>1059</v>
      </c>
      <c r="C163" s="10" t="s">
        <v>834</v>
      </c>
      <c r="D163" s="10" t="s">
        <v>1184</v>
      </c>
      <c r="E163" s="10"/>
      <c r="F163" s="21"/>
    </row>
    <row r="164" spans="1:6" x14ac:dyDescent="0.25">
      <c r="A164" s="10">
        <f t="shared" si="4"/>
        <v>161</v>
      </c>
      <c r="B164" s="10" t="s">
        <v>1060</v>
      </c>
      <c r="C164" s="10" t="s">
        <v>824</v>
      </c>
      <c r="D164" s="10" t="s">
        <v>1184</v>
      </c>
      <c r="E164" s="10" t="s">
        <v>1889</v>
      </c>
      <c r="F164" s="21"/>
    </row>
    <row r="165" spans="1:6" x14ac:dyDescent="0.25">
      <c r="A165" s="10">
        <f t="shared" si="4"/>
        <v>162</v>
      </c>
      <c r="B165" s="10" t="s">
        <v>1061</v>
      </c>
      <c r="C165" s="10" t="s">
        <v>1107</v>
      </c>
      <c r="D165" s="10" t="s">
        <v>1184</v>
      </c>
      <c r="E165" s="10"/>
      <c r="F165" s="21" t="s">
        <v>2041</v>
      </c>
    </row>
    <row r="166" spans="1:6" x14ac:dyDescent="0.25">
      <c r="A166" s="10">
        <f t="shared" si="4"/>
        <v>163</v>
      </c>
      <c r="B166" s="10" t="s">
        <v>6165</v>
      </c>
      <c r="C166" s="10" t="s">
        <v>832</v>
      </c>
      <c r="D166" s="11" t="s">
        <v>1184</v>
      </c>
      <c r="E166" s="1"/>
      <c r="F166" s="1" t="s">
        <v>2762</v>
      </c>
    </row>
    <row r="167" spans="1:6" x14ac:dyDescent="0.25">
      <c r="A167" s="10">
        <f t="shared" si="4"/>
        <v>164</v>
      </c>
      <c r="B167" s="10" t="s">
        <v>1062</v>
      </c>
      <c r="C167" s="10" t="s">
        <v>828</v>
      </c>
      <c r="D167" s="10" t="s">
        <v>1184</v>
      </c>
      <c r="E167" s="10" t="s">
        <v>1892</v>
      </c>
      <c r="F167" s="21" t="s">
        <v>2367</v>
      </c>
    </row>
    <row r="168" spans="1:6" x14ac:dyDescent="0.25">
      <c r="A168" s="10">
        <f t="shared" si="4"/>
        <v>165</v>
      </c>
      <c r="B168" s="10" t="s">
        <v>1063</v>
      </c>
      <c r="C168" s="10" t="s">
        <v>1114</v>
      </c>
      <c r="D168" s="10" t="s">
        <v>1184</v>
      </c>
      <c r="E168" s="10" t="s">
        <v>1893</v>
      </c>
      <c r="F168" s="21" t="s">
        <v>2367</v>
      </c>
    </row>
    <row r="169" spans="1:6" x14ac:dyDescent="0.25">
      <c r="A169" s="10">
        <f t="shared" si="4"/>
        <v>166</v>
      </c>
      <c r="B169" s="10" t="s">
        <v>1064</v>
      </c>
      <c r="C169" s="10" t="s">
        <v>825</v>
      </c>
      <c r="D169" s="10" t="s">
        <v>1183</v>
      </c>
      <c r="E169" s="10"/>
      <c r="F169" s="21"/>
    </row>
    <row r="170" spans="1:6" x14ac:dyDescent="0.25">
      <c r="A170" s="10">
        <f t="shared" si="4"/>
        <v>167</v>
      </c>
      <c r="B170" s="10" t="s">
        <v>3591</v>
      </c>
      <c r="C170" s="10" t="s">
        <v>824</v>
      </c>
      <c r="D170" s="11" t="s">
        <v>1184</v>
      </c>
      <c r="E170" s="1" t="s">
        <v>1900</v>
      </c>
      <c r="F170" s="1"/>
    </row>
    <row r="171" spans="1:6" x14ac:dyDescent="0.25">
      <c r="A171" s="10">
        <f t="shared" si="4"/>
        <v>168</v>
      </c>
      <c r="B171" s="10" t="s">
        <v>1135</v>
      </c>
      <c r="C171" s="10" t="s">
        <v>823</v>
      </c>
      <c r="D171" s="10" t="s">
        <v>1184</v>
      </c>
      <c r="E171" s="10"/>
      <c r="F171" s="21"/>
    </row>
    <row r="172" spans="1:6" x14ac:dyDescent="0.25">
      <c r="A172" s="10">
        <f t="shared" si="4"/>
        <v>169</v>
      </c>
      <c r="B172" s="10" t="s">
        <v>1065</v>
      </c>
      <c r="C172" s="10" t="s">
        <v>825</v>
      </c>
      <c r="D172" s="10" t="s">
        <v>1183</v>
      </c>
      <c r="E172" s="10"/>
      <c r="F172" s="21"/>
    </row>
    <row r="173" spans="1:6" x14ac:dyDescent="0.25">
      <c r="A173" s="10">
        <f t="shared" si="4"/>
        <v>170</v>
      </c>
      <c r="B173" s="10" t="s">
        <v>1066</v>
      </c>
      <c r="C173" s="10" t="s">
        <v>828</v>
      </c>
      <c r="D173" s="10" t="s">
        <v>1184</v>
      </c>
      <c r="E173" s="10"/>
      <c r="F173" s="21"/>
    </row>
    <row r="174" spans="1:6" x14ac:dyDescent="0.25">
      <c r="A174" s="10">
        <f t="shared" si="4"/>
        <v>171</v>
      </c>
      <c r="B174" s="10" t="s">
        <v>3684</v>
      </c>
      <c r="C174" s="10" t="s">
        <v>1165</v>
      </c>
      <c r="D174" s="11" t="s">
        <v>1183</v>
      </c>
      <c r="E174" s="1"/>
      <c r="F174" s="1"/>
    </row>
    <row r="175" spans="1:6" x14ac:dyDescent="0.25">
      <c r="A175" s="10">
        <f t="shared" si="4"/>
        <v>172</v>
      </c>
      <c r="B175" s="10" t="s">
        <v>1067</v>
      </c>
      <c r="C175" s="10" t="s">
        <v>824</v>
      </c>
      <c r="D175" s="10" t="s">
        <v>1184</v>
      </c>
      <c r="E175" s="10"/>
      <c r="F175" s="21"/>
    </row>
    <row r="176" spans="1:6" x14ac:dyDescent="0.25">
      <c r="A176" s="10">
        <f t="shared" si="4"/>
        <v>173</v>
      </c>
      <c r="B176" s="10" t="s">
        <v>1068</v>
      </c>
      <c r="C176" s="10" t="s">
        <v>843</v>
      </c>
      <c r="D176" s="10" t="s">
        <v>1184</v>
      </c>
      <c r="E176" s="10" t="s">
        <v>1900</v>
      </c>
      <c r="F176" s="21"/>
    </row>
    <row r="177" spans="1:6" x14ac:dyDescent="0.25">
      <c r="A177" s="10">
        <f t="shared" si="4"/>
        <v>174</v>
      </c>
      <c r="B177" s="10" t="s">
        <v>5420</v>
      </c>
      <c r="C177" s="10" t="s">
        <v>823</v>
      </c>
      <c r="D177" s="11" t="s">
        <v>1184</v>
      </c>
      <c r="E177" s="1"/>
      <c r="F177" s="1"/>
    </row>
    <row r="178" spans="1:6" x14ac:dyDescent="0.25">
      <c r="A178" s="10">
        <f t="shared" si="4"/>
        <v>175</v>
      </c>
      <c r="B178" s="10" t="s">
        <v>3281</v>
      </c>
      <c r="C178" s="10" t="s">
        <v>823</v>
      </c>
      <c r="D178" s="11" t="s">
        <v>1184</v>
      </c>
      <c r="E178" s="21" t="s">
        <v>1889</v>
      </c>
      <c r="F178" s="21"/>
    </row>
    <row r="179" spans="1:6" x14ac:dyDescent="0.25">
      <c r="A179" s="10">
        <f t="shared" si="4"/>
        <v>176</v>
      </c>
      <c r="B179" s="10" t="s">
        <v>1101</v>
      </c>
      <c r="C179" s="10" t="s">
        <v>823</v>
      </c>
      <c r="D179" s="10" t="s">
        <v>1184</v>
      </c>
      <c r="E179" s="10" t="s">
        <v>1889</v>
      </c>
      <c r="F179" s="21" t="s">
        <v>2367</v>
      </c>
    </row>
    <row r="180" spans="1:6" x14ac:dyDescent="0.25">
      <c r="A180" s="10">
        <f t="shared" si="4"/>
        <v>177</v>
      </c>
      <c r="B180" s="10" t="s">
        <v>840</v>
      </c>
      <c r="C180" s="10" t="s">
        <v>825</v>
      </c>
      <c r="D180" s="10" t="s">
        <v>1183</v>
      </c>
      <c r="E180" s="10"/>
      <c r="F180" s="21"/>
    </row>
    <row r="181" spans="1:6" x14ac:dyDescent="0.25">
      <c r="A181" s="10">
        <f t="shared" si="4"/>
        <v>178</v>
      </c>
      <c r="B181" s="21" t="s">
        <v>3420</v>
      </c>
      <c r="C181" s="10" t="s">
        <v>1165</v>
      </c>
      <c r="D181" s="11" t="s">
        <v>1183</v>
      </c>
      <c r="E181" s="21"/>
      <c r="F181" s="21"/>
    </row>
    <row r="182" spans="1:6" x14ac:dyDescent="0.25">
      <c r="A182" s="10">
        <f t="shared" si="4"/>
        <v>179</v>
      </c>
      <c r="B182" s="10" t="s">
        <v>800</v>
      </c>
      <c r="C182" s="10" t="s">
        <v>2025</v>
      </c>
      <c r="D182" s="10" t="s">
        <v>2025</v>
      </c>
      <c r="E182" s="10"/>
      <c r="F182" s="21"/>
    </row>
    <row r="183" spans="1:6" x14ac:dyDescent="0.25">
      <c r="A183" s="10">
        <f t="shared" si="4"/>
        <v>180</v>
      </c>
      <c r="B183" s="10" t="s">
        <v>2390</v>
      </c>
      <c r="C183" s="10" t="s">
        <v>2391</v>
      </c>
      <c r="D183" s="11" t="s">
        <v>1184</v>
      </c>
      <c r="E183" s="21"/>
      <c r="F183" s="21"/>
    </row>
    <row r="184" spans="1:6" x14ac:dyDescent="0.25">
      <c r="A184" s="10">
        <f t="shared" si="4"/>
        <v>181</v>
      </c>
      <c r="B184" s="11" t="s">
        <v>2278</v>
      </c>
      <c r="C184" s="10" t="s">
        <v>2284</v>
      </c>
      <c r="D184" s="11" t="s">
        <v>1183</v>
      </c>
      <c r="E184" s="11"/>
      <c r="F184" s="21"/>
    </row>
    <row r="185" spans="1:6" x14ac:dyDescent="0.25">
      <c r="A185" s="10">
        <f t="shared" si="4"/>
        <v>182</v>
      </c>
      <c r="B185" s="10" t="s">
        <v>13</v>
      </c>
      <c r="C185" s="10" t="s">
        <v>2025</v>
      </c>
      <c r="D185" s="10" t="s">
        <v>2025</v>
      </c>
      <c r="E185" s="10"/>
      <c r="F185" s="21"/>
    </row>
    <row r="186" spans="1:6" x14ac:dyDescent="0.25">
      <c r="A186" s="10">
        <f t="shared" si="4"/>
        <v>183</v>
      </c>
      <c r="B186" s="10" t="s">
        <v>1069</v>
      </c>
      <c r="C186" s="10" t="s">
        <v>852</v>
      </c>
      <c r="D186" s="10" t="s">
        <v>1184</v>
      </c>
      <c r="E186" s="10"/>
      <c r="F186" s="21"/>
    </row>
    <row r="187" spans="1:6" x14ac:dyDescent="0.25">
      <c r="A187" s="10">
        <f t="shared" si="4"/>
        <v>184</v>
      </c>
      <c r="B187" s="11" t="s">
        <v>2069</v>
      </c>
      <c r="C187" s="10" t="s">
        <v>827</v>
      </c>
      <c r="D187" s="11" t="s">
        <v>1184</v>
      </c>
      <c r="E187" s="11"/>
      <c r="F187" s="21"/>
    </row>
    <row r="188" spans="1:6" x14ac:dyDescent="0.25">
      <c r="A188" s="10">
        <f t="shared" si="4"/>
        <v>185</v>
      </c>
      <c r="B188" s="10" t="s">
        <v>1897</v>
      </c>
      <c r="C188" s="10" t="s">
        <v>1898</v>
      </c>
      <c r="D188" s="10" t="s">
        <v>1183</v>
      </c>
      <c r="E188" s="10" t="s">
        <v>1890</v>
      </c>
      <c r="F188" s="21"/>
    </row>
    <row r="189" spans="1:6" x14ac:dyDescent="0.25">
      <c r="A189" s="10">
        <f t="shared" si="4"/>
        <v>186</v>
      </c>
      <c r="B189" s="10" t="s">
        <v>1070</v>
      </c>
      <c r="C189" s="10" t="s">
        <v>828</v>
      </c>
      <c r="D189" s="10" t="s">
        <v>1184</v>
      </c>
      <c r="E189" s="10"/>
      <c r="F189" s="21"/>
    </row>
    <row r="190" spans="1:6" x14ac:dyDescent="0.25">
      <c r="A190" s="10">
        <f t="shared" si="4"/>
        <v>187</v>
      </c>
      <c r="B190" s="10" t="s">
        <v>3582</v>
      </c>
      <c r="C190" s="10" t="s">
        <v>824</v>
      </c>
      <c r="D190" s="11" t="s">
        <v>1184</v>
      </c>
      <c r="E190" s="21"/>
      <c r="F190" s="21"/>
    </row>
    <row r="191" spans="1:6" x14ac:dyDescent="0.25">
      <c r="A191" s="10">
        <f t="shared" si="4"/>
        <v>188</v>
      </c>
      <c r="B191" s="10" t="s">
        <v>1103</v>
      </c>
      <c r="C191" s="10" t="s">
        <v>1118</v>
      </c>
      <c r="D191" s="10" t="s">
        <v>1184</v>
      </c>
      <c r="E191" s="10"/>
      <c r="F191" s="21"/>
    </row>
    <row r="192" spans="1:6" x14ac:dyDescent="0.25">
      <c r="A192" s="10">
        <f t="shared" si="4"/>
        <v>189</v>
      </c>
      <c r="B192" s="11" t="s">
        <v>2153</v>
      </c>
      <c r="C192" s="10" t="s">
        <v>2154</v>
      </c>
      <c r="D192" s="11" t="s">
        <v>1184</v>
      </c>
      <c r="E192" s="11"/>
      <c r="F192" s="21" t="s">
        <v>2043</v>
      </c>
    </row>
    <row r="193" spans="1:6" x14ac:dyDescent="0.25">
      <c r="A193" s="10">
        <f t="shared" si="4"/>
        <v>190</v>
      </c>
      <c r="B193" s="10" t="s">
        <v>1071</v>
      </c>
      <c r="C193" s="10" t="s">
        <v>1115</v>
      </c>
      <c r="D193" s="10" t="s">
        <v>1184</v>
      </c>
      <c r="E193" s="10" t="s">
        <v>1892</v>
      </c>
      <c r="F193" s="21" t="s">
        <v>2367</v>
      </c>
    </row>
    <row r="194" spans="1:6" x14ac:dyDescent="0.25">
      <c r="A194" s="10">
        <f t="shared" si="4"/>
        <v>191</v>
      </c>
      <c r="B194" s="10" t="s">
        <v>1072</v>
      </c>
      <c r="C194" s="10" t="s">
        <v>1113</v>
      </c>
      <c r="D194" s="10" t="s">
        <v>1183</v>
      </c>
      <c r="E194" s="10"/>
      <c r="F194" s="21"/>
    </row>
    <row r="195" spans="1:6" x14ac:dyDescent="0.25">
      <c r="A195" s="10">
        <f t="shared" si="4"/>
        <v>192</v>
      </c>
      <c r="B195" s="10" t="s">
        <v>637</v>
      </c>
      <c r="C195" s="10" t="s">
        <v>825</v>
      </c>
      <c r="D195" s="11" t="s">
        <v>1183</v>
      </c>
      <c r="E195" s="21"/>
      <c r="F195" s="21"/>
    </row>
    <row r="196" spans="1:6" x14ac:dyDescent="0.25">
      <c r="A196" s="10">
        <f t="shared" si="4"/>
        <v>193</v>
      </c>
      <c r="B196" s="21" t="s">
        <v>5439</v>
      </c>
      <c r="C196" s="10" t="s">
        <v>3676</v>
      </c>
      <c r="D196" s="11" t="s">
        <v>1184</v>
      </c>
      <c r="E196" s="1"/>
      <c r="F196" s="1"/>
    </row>
    <row r="197" spans="1:6" x14ac:dyDescent="0.25">
      <c r="A197" s="10">
        <f t="shared" si="4"/>
        <v>194</v>
      </c>
      <c r="B197" s="21" t="s">
        <v>5661</v>
      </c>
      <c r="C197" s="10" t="s">
        <v>835</v>
      </c>
      <c r="D197" s="11" t="s">
        <v>1184</v>
      </c>
      <c r="E197" s="1"/>
      <c r="F197" s="1"/>
    </row>
    <row r="198" spans="1:6" x14ac:dyDescent="0.25">
      <c r="A198" s="10">
        <f t="shared" ref="A198:A262" si="5">A197+1</f>
        <v>195</v>
      </c>
      <c r="B198" s="10" t="s">
        <v>5213</v>
      </c>
      <c r="C198" s="10" t="s">
        <v>5214</v>
      </c>
      <c r="D198" s="11" t="s">
        <v>1184</v>
      </c>
      <c r="E198" s="1"/>
      <c r="F198" s="1"/>
    </row>
    <row r="199" spans="1:6" x14ac:dyDescent="0.25">
      <c r="A199" s="10">
        <f t="shared" si="5"/>
        <v>196</v>
      </c>
      <c r="B199" s="10" t="s">
        <v>1073</v>
      </c>
      <c r="C199" s="10" t="s">
        <v>825</v>
      </c>
      <c r="D199" s="10" t="s">
        <v>1183</v>
      </c>
      <c r="E199" s="10" t="s">
        <v>1890</v>
      </c>
      <c r="F199" s="21" t="s">
        <v>2367</v>
      </c>
    </row>
    <row r="200" spans="1:6" x14ac:dyDescent="0.25">
      <c r="A200" s="10">
        <f t="shared" si="5"/>
        <v>197</v>
      </c>
      <c r="B200" s="10" t="s">
        <v>1074</v>
      </c>
      <c r="C200" s="10" t="s">
        <v>824</v>
      </c>
      <c r="D200" s="10" t="s">
        <v>1184</v>
      </c>
      <c r="E200" s="10"/>
      <c r="F200" s="21"/>
    </row>
    <row r="201" spans="1:6" x14ac:dyDescent="0.25">
      <c r="A201" s="10">
        <f t="shared" si="5"/>
        <v>198</v>
      </c>
      <c r="B201" s="11" t="s">
        <v>1075</v>
      </c>
      <c r="C201" s="10" t="s">
        <v>824</v>
      </c>
      <c r="D201" s="11" t="s">
        <v>1184</v>
      </c>
      <c r="E201" s="11"/>
      <c r="F201" s="21"/>
    </row>
    <row r="202" spans="1:6" x14ac:dyDescent="0.25">
      <c r="A202" s="10">
        <f t="shared" si="5"/>
        <v>199</v>
      </c>
      <c r="B202" s="11" t="s">
        <v>1076</v>
      </c>
      <c r="C202" s="10" t="s">
        <v>822</v>
      </c>
      <c r="D202" s="11" t="s">
        <v>1184</v>
      </c>
      <c r="E202" s="11"/>
      <c r="F202" s="21"/>
    </row>
    <row r="203" spans="1:6" x14ac:dyDescent="0.25">
      <c r="A203" s="10">
        <f t="shared" si="5"/>
        <v>200</v>
      </c>
      <c r="B203" s="10" t="s">
        <v>1077</v>
      </c>
      <c r="C203" s="10" t="s">
        <v>822</v>
      </c>
      <c r="D203" s="10" t="s">
        <v>1184</v>
      </c>
      <c r="E203" s="10"/>
      <c r="F203" s="21"/>
    </row>
    <row r="204" spans="1:6" x14ac:dyDescent="0.25">
      <c r="A204" s="10">
        <f t="shared" si="5"/>
        <v>201</v>
      </c>
      <c r="B204" s="10" t="s">
        <v>1078</v>
      </c>
      <c r="C204" s="10" t="s">
        <v>831</v>
      </c>
      <c r="D204" s="10" t="s">
        <v>1184</v>
      </c>
      <c r="E204" s="10" t="s">
        <v>1899</v>
      </c>
      <c r="F204" s="21" t="s">
        <v>2041</v>
      </c>
    </row>
    <row r="205" spans="1:6" x14ac:dyDescent="0.25">
      <c r="A205" s="10">
        <f t="shared" si="5"/>
        <v>202</v>
      </c>
      <c r="B205" s="10" t="s">
        <v>1133</v>
      </c>
      <c r="C205" s="10" t="s">
        <v>1107</v>
      </c>
      <c r="D205" s="10" t="s">
        <v>1184</v>
      </c>
      <c r="E205" s="10"/>
      <c r="F205" s="21"/>
    </row>
    <row r="206" spans="1:6" x14ac:dyDescent="0.25">
      <c r="A206" s="10">
        <f t="shared" si="5"/>
        <v>203</v>
      </c>
      <c r="B206" s="10" t="s">
        <v>2732</v>
      </c>
      <c r="C206" s="10" t="s">
        <v>824</v>
      </c>
      <c r="D206" s="11" t="s">
        <v>1184</v>
      </c>
      <c r="E206" s="21"/>
      <c r="F206" s="21"/>
    </row>
    <row r="207" spans="1:6" x14ac:dyDescent="0.25">
      <c r="A207" s="10">
        <f t="shared" si="5"/>
        <v>204</v>
      </c>
      <c r="B207" s="11" t="s">
        <v>1079</v>
      </c>
      <c r="C207" s="10" t="s">
        <v>1116</v>
      </c>
      <c r="D207" s="11" t="s">
        <v>1184</v>
      </c>
      <c r="E207" s="11"/>
      <c r="F207" s="21"/>
    </row>
    <row r="208" spans="1:6" x14ac:dyDescent="0.25">
      <c r="A208" s="10">
        <f t="shared" si="5"/>
        <v>205</v>
      </c>
      <c r="B208" s="10" t="s">
        <v>516</v>
      </c>
      <c r="C208" s="10" t="s">
        <v>828</v>
      </c>
      <c r="D208" s="10" t="s">
        <v>1184</v>
      </c>
      <c r="E208" s="10" t="s">
        <v>1888</v>
      </c>
      <c r="F208" s="21" t="s">
        <v>2367</v>
      </c>
    </row>
    <row r="209" spans="1:6" x14ac:dyDescent="0.25">
      <c r="A209" s="10">
        <f t="shared" si="5"/>
        <v>206</v>
      </c>
      <c r="B209" s="10" t="s">
        <v>5116</v>
      </c>
      <c r="C209" s="10" t="s">
        <v>2391</v>
      </c>
      <c r="D209" s="10" t="s">
        <v>1184</v>
      </c>
      <c r="E209" s="10" t="s">
        <v>1888</v>
      </c>
      <c r="F209" s="21" t="s">
        <v>2367</v>
      </c>
    </row>
    <row r="210" spans="1:6" x14ac:dyDescent="0.25">
      <c r="A210" s="10">
        <f t="shared" si="5"/>
        <v>207</v>
      </c>
      <c r="B210" s="10" t="s">
        <v>5902</v>
      </c>
      <c r="C210" s="10" t="s">
        <v>5905</v>
      </c>
      <c r="D210" s="11" t="s">
        <v>1184</v>
      </c>
      <c r="E210" s="1" t="s">
        <v>1888</v>
      </c>
      <c r="F210" s="1"/>
    </row>
    <row r="211" spans="1:6" x14ac:dyDescent="0.25">
      <c r="A211" s="10">
        <f t="shared" si="5"/>
        <v>208</v>
      </c>
      <c r="B211" s="10" t="s">
        <v>2523</v>
      </c>
      <c r="C211" s="10" t="s">
        <v>2524</v>
      </c>
      <c r="D211" s="11" t="s">
        <v>1184</v>
      </c>
      <c r="E211" s="21"/>
      <c r="F211" s="21"/>
    </row>
    <row r="212" spans="1:6" x14ac:dyDescent="0.25">
      <c r="A212" s="10">
        <f t="shared" si="5"/>
        <v>209</v>
      </c>
      <c r="B212" s="21" t="s">
        <v>3415</v>
      </c>
      <c r="C212" s="10" t="s">
        <v>3416</v>
      </c>
      <c r="D212" s="11" t="s">
        <v>1183</v>
      </c>
      <c r="E212" s="21" t="s">
        <v>3417</v>
      </c>
      <c r="F212" s="21"/>
    </row>
    <row r="213" spans="1:6" x14ac:dyDescent="0.25">
      <c r="A213" s="10">
        <f t="shared" si="5"/>
        <v>210</v>
      </c>
      <c r="B213" s="11" t="s">
        <v>2264</v>
      </c>
      <c r="C213" s="10" t="s">
        <v>833</v>
      </c>
      <c r="D213" s="11" t="s">
        <v>1183</v>
      </c>
      <c r="E213" s="11"/>
      <c r="F213" s="21"/>
    </row>
    <row r="214" spans="1:6" x14ac:dyDescent="0.25">
      <c r="A214" s="10">
        <f t="shared" si="5"/>
        <v>211</v>
      </c>
      <c r="B214" s="10" t="s">
        <v>3362</v>
      </c>
      <c r="C214" s="10" t="s">
        <v>843</v>
      </c>
      <c r="D214" s="11" t="s">
        <v>1184</v>
      </c>
      <c r="E214" s="21"/>
      <c r="F214" s="21"/>
    </row>
    <row r="215" spans="1:6" x14ac:dyDescent="0.25">
      <c r="A215" s="10">
        <f t="shared" si="5"/>
        <v>212</v>
      </c>
      <c r="B215" s="10" t="s">
        <v>1121</v>
      </c>
      <c r="C215" s="10" t="s">
        <v>829</v>
      </c>
      <c r="D215" s="10" t="s">
        <v>1184</v>
      </c>
      <c r="E215" s="10"/>
      <c r="F215" s="21"/>
    </row>
    <row r="216" spans="1:6" x14ac:dyDescent="0.25">
      <c r="A216" s="10">
        <f t="shared" si="5"/>
        <v>213</v>
      </c>
      <c r="B216" s="21" t="s">
        <v>2489</v>
      </c>
      <c r="C216" s="10" t="s">
        <v>825</v>
      </c>
      <c r="D216" s="11" t="s">
        <v>1183</v>
      </c>
      <c r="E216" s="21"/>
      <c r="F216" s="21"/>
    </row>
    <row r="217" spans="1:6" x14ac:dyDescent="0.25">
      <c r="A217" s="10">
        <f t="shared" si="5"/>
        <v>214</v>
      </c>
      <c r="B217" s="10" t="s">
        <v>3670</v>
      </c>
      <c r="C217" s="10" t="s">
        <v>832</v>
      </c>
      <c r="D217" s="11" t="s">
        <v>1184</v>
      </c>
      <c r="E217" s="1"/>
      <c r="F217" s="1"/>
    </row>
    <row r="218" spans="1:6" x14ac:dyDescent="0.25">
      <c r="A218" s="10">
        <f t="shared" si="5"/>
        <v>215</v>
      </c>
      <c r="B218" s="10" t="s">
        <v>1080</v>
      </c>
      <c r="C218" s="10" t="s">
        <v>831</v>
      </c>
      <c r="D218" s="10" t="s">
        <v>1184</v>
      </c>
      <c r="E218" s="10"/>
      <c r="F218" s="21"/>
    </row>
    <row r="219" spans="1:6" x14ac:dyDescent="0.25">
      <c r="A219" s="10">
        <f t="shared" si="5"/>
        <v>216</v>
      </c>
      <c r="B219" s="10" t="s">
        <v>6406</v>
      </c>
      <c r="C219" s="10" t="s">
        <v>6415</v>
      </c>
      <c r="D219" s="11" t="s">
        <v>1184</v>
      </c>
      <c r="E219" s="1"/>
      <c r="F219" s="1"/>
    </row>
    <row r="220" spans="1:6" x14ac:dyDescent="0.25">
      <c r="A220" s="10">
        <f t="shared" si="5"/>
        <v>217</v>
      </c>
      <c r="B220" s="10" t="s">
        <v>1081</v>
      </c>
      <c r="C220" s="10" t="s">
        <v>837</v>
      </c>
      <c r="D220" s="10" t="s">
        <v>1184</v>
      </c>
      <c r="E220" s="10"/>
      <c r="F220" s="21"/>
    </row>
    <row r="221" spans="1:6" x14ac:dyDescent="0.25">
      <c r="A221" s="10">
        <f t="shared" si="5"/>
        <v>218</v>
      </c>
      <c r="B221" s="10" t="s">
        <v>127</v>
      </c>
      <c r="C221" s="10" t="s">
        <v>844</v>
      </c>
      <c r="D221" s="10" t="s">
        <v>1184</v>
      </c>
      <c r="E221" s="10"/>
      <c r="F221" s="21"/>
    </row>
    <row r="222" spans="1:6" x14ac:dyDescent="0.25">
      <c r="A222" s="10">
        <f t="shared" si="5"/>
        <v>219</v>
      </c>
      <c r="B222" s="10" t="s">
        <v>3563</v>
      </c>
      <c r="C222" s="10" t="s">
        <v>3564</v>
      </c>
      <c r="D222" s="11" t="s">
        <v>1184</v>
      </c>
      <c r="E222" s="21" t="s">
        <v>1888</v>
      </c>
      <c r="F222" s="21"/>
    </row>
    <row r="223" spans="1:6" x14ac:dyDescent="0.25">
      <c r="A223" s="10">
        <f t="shared" si="5"/>
        <v>220</v>
      </c>
      <c r="B223" s="10" t="s">
        <v>1082</v>
      </c>
      <c r="C223" s="10" t="s">
        <v>830</v>
      </c>
      <c r="D223" s="10" t="s">
        <v>1183</v>
      </c>
      <c r="E223" s="10" t="s">
        <v>1146</v>
      </c>
      <c r="F223" s="21"/>
    </row>
    <row r="224" spans="1:6" x14ac:dyDescent="0.25">
      <c r="A224" s="10">
        <f t="shared" si="5"/>
        <v>221</v>
      </c>
      <c r="B224" s="10" t="s">
        <v>1083</v>
      </c>
      <c r="C224" s="10" t="s">
        <v>844</v>
      </c>
      <c r="D224" s="10" t="s">
        <v>1184</v>
      </c>
      <c r="E224" s="10"/>
      <c r="F224" s="21"/>
    </row>
    <row r="225" spans="1:6" x14ac:dyDescent="0.25">
      <c r="A225" s="10">
        <f t="shared" si="5"/>
        <v>222</v>
      </c>
      <c r="B225" s="10" t="s">
        <v>1084</v>
      </c>
      <c r="C225" s="10" t="s">
        <v>829</v>
      </c>
      <c r="D225" s="10" t="s">
        <v>1184</v>
      </c>
      <c r="E225" s="10"/>
      <c r="F225" s="21"/>
    </row>
    <row r="226" spans="1:6" x14ac:dyDescent="0.25">
      <c r="A226" s="10">
        <f t="shared" si="5"/>
        <v>223</v>
      </c>
      <c r="B226" s="21" t="s">
        <v>3422</v>
      </c>
      <c r="C226" s="10" t="s">
        <v>1165</v>
      </c>
      <c r="D226" s="11" t="s">
        <v>1183</v>
      </c>
      <c r="E226" s="21"/>
      <c r="F226" s="21"/>
    </row>
    <row r="227" spans="1:6" x14ac:dyDescent="0.25">
      <c r="A227" s="10">
        <f t="shared" si="5"/>
        <v>224</v>
      </c>
      <c r="B227" s="10" t="s">
        <v>3457</v>
      </c>
      <c r="C227" s="10" t="s">
        <v>3463</v>
      </c>
      <c r="D227" s="11" t="s">
        <v>1184</v>
      </c>
      <c r="E227" s="21" t="s">
        <v>1900</v>
      </c>
      <c r="F227" s="21"/>
    </row>
    <row r="228" spans="1:6" x14ac:dyDescent="0.25">
      <c r="A228" s="10">
        <f t="shared" si="5"/>
        <v>225</v>
      </c>
      <c r="B228" s="10" t="s">
        <v>1085</v>
      </c>
      <c r="C228" s="10" t="s">
        <v>825</v>
      </c>
      <c r="D228" s="10" t="s">
        <v>1183</v>
      </c>
      <c r="E228" s="10"/>
      <c r="F228" s="21"/>
    </row>
    <row r="229" spans="1:6" x14ac:dyDescent="0.25">
      <c r="A229" s="10">
        <f t="shared" si="5"/>
        <v>226</v>
      </c>
      <c r="B229" s="11" t="s">
        <v>1086</v>
      </c>
      <c r="C229" s="10" t="s">
        <v>837</v>
      </c>
      <c r="D229" s="11" t="s">
        <v>1184</v>
      </c>
      <c r="E229" s="11"/>
      <c r="F229" s="21"/>
    </row>
    <row r="230" spans="1:6" x14ac:dyDescent="0.25">
      <c r="A230" s="10">
        <f t="shared" si="5"/>
        <v>227</v>
      </c>
      <c r="B230" s="10" t="s">
        <v>1100</v>
      </c>
      <c r="C230" s="10" t="s">
        <v>837</v>
      </c>
      <c r="D230" s="10" t="s">
        <v>1184</v>
      </c>
      <c r="E230" s="10"/>
      <c r="F230" s="21"/>
    </row>
    <row r="231" spans="1:6" x14ac:dyDescent="0.25">
      <c r="A231" s="10">
        <f t="shared" si="5"/>
        <v>228</v>
      </c>
      <c r="B231" s="10" t="s">
        <v>1087</v>
      </c>
      <c r="C231" s="10" t="s">
        <v>837</v>
      </c>
      <c r="D231" s="10" t="s">
        <v>1184</v>
      </c>
      <c r="E231" s="10"/>
      <c r="F231" s="21"/>
    </row>
    <row r="232" spans="1:6" x14ac:dyDescent="0.25">
      <c r="A232" s="10">
        <f t="shared" si="5"/>
        <v>229</v>
      </c>
      <c r="B232" s="10" t="s">
        <v>2017</v>
      </c>
      <c r="C232" s="10" t="s">
        <v>2025</v>
      </c>
      <c r="D232" s="10" t="s">
        <v>2025</v>
      </c>
      <c r="E232" s="21"/>
      <c r="F232" s="21"/>
    </row>
    <row r="233" spans="1:6" x14ac:dyDescent="0.25">
      <c r="A233" s="10">
        <f t="shared" si="5"/>
        <v>230</v>
      </c>
      <c r="B233" s="10" t="s">
        <v>1088</v>
      </c>
      <c r="C233" s="10" t="s">
        <v>853</v>
      </c>
      <c r="D233" s="10" t="s">
        <v>1184</v>
      </c>
      <c r="E233" s="10"/>
      <c r="F233" s="21"/>
    </row>
    <row r="234" spans="1:6" x14ac:dyDescent="0.25">
      <c r="A234" s="10">
        <f t="shared" si="5"/>
        <v>231</v>
      </c>
      <c r="B234" s="10" t="s">
        <v>370</v>
      </c>
      <c r="C234" s="10" t="s">
        <v>1112</v>
      </c>
      <c r="D234" s="10" t="s">
        <v>1184</v>
      </c>
      <c r="E234" s="10" t="s">
        <v>1888</v>
      </c>
      <c r="F234" s="21"/>
    </row>
    <row r="235" spans="1:6" x14ac:dyDescent="0.25">
      <c r="A235" s="10">
        <f t="shared" si="5"/>
        <v>232</v>
      </c>
      <c r="B235" s="10" t="s">
        <v>4979</v>
      </c>
      <c r="C235" s="10" t="s">
        <v>4980</v>
      </c>
      <c r="D235" s="11" t="s">
        <v>1184</v>
      </c>
      <c r="E235" s="1"/>
      <c r="F235" s="1"/>
    </row>
    <row r="236" spans="1:6" x14ac:dyDescent="0.25">
      <c r="A236" s="10">
        <f t="shared" si="5"/>
        <v>233</v>
      </c>
      <c r="B236" s="10" t="s">
        <v>4840</v>
      </c>
      <c r="C236" s="10" t="s">
        <v>824</v>
      </c>
      <c r="D236" s="11" t="s">
        <v>1184</v>
      </c>
      <c r="E236" s="1"/>
      <c r="F236" s="1"/>
    </row>
    <row r="237" spans="1:6" x14ac:dyDescent="0.25">
      <c r="A237" s="10">
        <f t="shared" si="5"/>
        <v>234</v>
      </c>
      <c r="B237" s="10" t="s">
        <v>5719</v>
      </c>
      <c r="C237" s="10" t="s">
        <v>1165</v>
      </c>
      <c r="D237" s="11" t="s">
        <v>1183</v>
      </c>
      <c r="E237" s="1"/>
      <c r="F237" s="1"/>
    </row>
    <row r="238" spans="1:6" x14ac:dyDescent="0.25">
      <c r="A238" s="10">
        <f t="shared" si="5"/>
        <v>235</v>
      </c>
      <c r="B238" s="10" t="s">
        <v>1089</v>
      </c>
      <c r="C238" s="10" t="s">
        <v>828</v>
      </c>
      <c r="D238" s="10" t="s">
        <v>1184</v>
      </c>
      <c r="E238" s="10"/>
      <c r="F238" s="21"/>
    </row>
    <row r="239" spans="1:6" x14ac:dyDescent="0.25">
      <c r="A239" s="10">
        <f t="shared" si="5"/>
        <v>236</v>
      </c>
      <c r="B239" s="10" t="s">
        <v>1891</v>
      </c>
      <c r="C239" s="10" t="s">
        <v>1111</v>
      </c>
      <c r="D239" s="10" t="s">
        <v>1184</v>
      </c>
      <c r="E239" s="10" t="s">
        <v>1888</v>
      </c>
      <c r="F239" s="21"/>
    </row>
    <row r="240" spans="1:6" x14ac:dyDescent="0.25">
      <c r="A240" s="10">
        <f t="shared" si="5"/>
        <v>237</v>
      </c>
      <c r="B240" s="10" t="s">
        <v>567</v>
      </c>
      <c r="C240" s="10" t="s">
        <v>823</v>
      </c>
      <c r="D240" s="10" t="s">
        <v>1184</v>
      </c>
      <c r="E240" s="10"/>
      <c r="F240" s="21"/>
    </row>
    <row r="241" spans="1:6" x14ac:dyDescent="0.25">
      <c r="A241" s="10">
        <f t="shared" si="5"/>
        <v>238</v>
      </c>
      <c r="B241" s="10" t="s">
        <v>2481</v>
      </c>
      <c r="C241" s="10" t="s">
        <v>827</v>
      </c>
      <c r="D241" s="11" t="s">
        <v>1184</v>
      </c>
      <c r="E241" s="21"/>
      <c r="F241" s="21"/>
    </row>
    <row r="242" spans="1:6" x14ac:dyDescent="0.25">
      <c r="A242" s="10">
        <f t="shared" si="5"/>
        <v>239</v>
      </c>
      <c r="B242" s="10" t="s">
        <v>1090</v>
      </c>
      <c r="C242" s="10" t="s">
        <v>1112</v>
      </c>
      <c r="D242" s="10" t="s">
        <v>1184</v>
      </c>
      <c r="E242" s="10"/>
      <c r="F242" s="21" t="s">
        <v>2043</v>
      </c>
    </row>
    <row r="243" spans="1:6" x14ac:dyDescent="0.25">
      <c r="A243" s="10">
        <f t="shared" si="5"/>
        <v>240</v>
      </c>
      <c r="B243" s="10" t="s">
        <v>1091</v>
      </c>
      <c r="C243" s="10" t="s">
        <v>827</v>
      </c>
      <c r="D243" s="10" t="s">
        <v>1184</v>
      </c>
      <c r="E243" s="10"/>
      <c r="F243" s="21"/>
    </row>
    <row r="244" spans="1:6" x14ac:dyDescent="0.25">
      <c r="A244" s="10">
        <f t="shared" si="5"/>
        <v>241</v>
      </c>
      <c r="B244" s="10" t="s">
        <v>1092</v>
      </c>
      <c r="C244" s="10" t="s">
        <v>833</v>
      </c>
      <c r="D244" s="10" t="s">
        <v>1183</v>
      </c>
      <c r="E244" s="10" t="s">
        <v>1890</v>
      </c>
      <c r="F244" s="21" t="s">
        <v>2367</v>
      </c>
    </row>
    <row r="245" spans="1:6" x14ac:dyDescent="0.25">
      <c r="A245" s="10">
        <f t="shared" si="5"/>
        <v>242</v>
      </c>
      <c r="B245" s="11" t="s">
        <v>2363</v>
      </c>
      <c r="C245" s="10" t="s">
        <v>828</v>
      </c>
      <c r="D245" s="11" t="s">
        <v>1184</v>
      </c>
      <c r="E245" s="11" t="s">
        <v>1892</v>
      </c>
      <c r="F245" s="21" t="s">
        <v>2367</v>
      </c>
    </row>
    <row r="246" spans="1:6" x14ac:dyDescent="0.25">
      <c r="A246" s="10">
        <f t="shared" si="5"/>
        <v>243</v>
      </c>
      <c r="B246" s="10" t="s">
        <v>1093</v>
      </c>
      <c r="C246" s="10" t="s">
        <v>823</v>
      </c>
      <c r="D246" s="10" t="s">
        <v>1184</v>
      </c>
      <c r="E246" s="10"/>
      <c r="F246" s="21"/>
    </row>
    <row r="247" spans="1:6" x14ac:dyDescent="0.25">
      <c r="A247" s="10">
        <f t="shared" si="5"/>
        <v>244</v>
      </c>
      <c r="B247" s="10" t="s">
        <v>5106</v>
      </c>
      <c r="C247" s="10" t="s">
        <v>825</v>
      </c>
      <c r="D247" s="11" t="s">
        <v>1183</v>
      </c>
      <c r="E247" s="1"/>
      <c r="F247" s="1"/>
    </row>
    <row r="248" spans="1:6" x14ac:dyDescent="0.25">
      <c r="A248" s="10">
        <f t="shared" si="5"/>
        <v>245</v>
      </c>
      <c r="B248" s="10" t="s">
        <v>3686</v>
      </c>
      <c r="C248" s="10" t="s">
        <v>3686</v>
      </c>
      <c r="D248" s="11" t="s">
        <v>3686</v>
      </c>
      <c r="E248" s="1"/>
      <c r="F248" s="1"/>
    </row>
    <row r="249" spans="1:6" x14ac:dyDescent="0.25">
      <c r="A249" s="10">
        <f t="shared" si="5"/>
        <v>246</v>
      </c>
      <c r="B249" s="10" t="s">
        <v>1989</v>
      </c>
      <c r="C249" s="10" t="s">
        <v>1898</v>
      </c>
      <c r="D249" s="10" t="s">
        <v>1993</v>
      </c>
      <c r="E249" s="21"/>
      <c r="F249" s="21"/>
    </row>
    <row r="250" spans="1:6" x14ac:dyDescent="0.25">
      <c r="A250" s="10">
        <f t="shared" si="5"/>
        <v>247</v>
      </c>
      <c r="B250" s="10" t="s">
        <v>2201</v>
      </c>
      <c r="C250" s="10" t="s">
        <v>5530</v>
      </c>
      <c r="D250" s="11" t="s">
        <v>1184</v>
      </c>
      <c r="E250" s="1" t="s">
        <v>1890</v>
      </c>
      <c r="F250" s="1"/>
    </row>
    <row r="251" spans="1:6" x14ac:dyDescent="0.25">
      <c r="A251" s="10">
        <f t="shared" si="5"/>
        <v>248</v>
      </c>
      <c r="B251" s="10" t="s">
        <v>1094</v>
      </c>
      <c r="C251" s="10" t="s">
        <v>826</v>
      </c>
      <c r="D251" s="10" t="s">
        <v>1184</v>
      </c>
      <c r="E251" s="10"/>
      <c r="F251" s="21"/>
    </row>
    <row r="252" spans="1:6" x14ac:dyDescent="0.25">
      <c r="A252" s="10">
        <f t="shared" si="5"/>
        <v>249</v>
      </c>
      <c r="B252" s="10" t="s">
        <v>1139</v>
      </c>
      <c r="C252" s="10" t="s">
        <v>828</v>
      </c>
      <c r="D252" s="10" t="s">
        <v>1184</v>
      </c>
      <c r="E252" s="10"/>
      <c r="F252" s="21" t="s">
        <v>2043</v>
      </c>
    </row>
    <row r="253" spans="1:6" x14ac:dyDescent="0.25">
      <c r="A253" s="10">
        <f t="shared" si="5"/>
        <v>250</v>
      </c>
      <c r="B253" s="10" t="s">
        <v>1095</v>
      </c>
      <c r="C253" s="10" t="s">
        <v>824</v>
      </c>
      <c r="D253" s="10" t="s">
        <v>1184</v>
      </c>
      <c r="E253" s="10"/>
      <c r="F253" s="21"/>
    </row>
    <row r="254" spans="1:6" x14ac:dyDescent="0.25">
      <c r="A254" s="10">
        <f t="shared" si="5"/>
        <v>251</v>
      </c>
      <c r="B254" s="10" t="s">
        <v>2034</v>
      </c>
      <c r="C254" s="10" t="s">
        <v>2035</v>
      </c>
      <c r="D254" s="10" t="s">
        <v>1184</v>
      </c>
      <c r="E254" s="21"/>
      <c r="F254" s="21"/>
    </row>
    <row r="255" spans="1:6" x14ac:dyDescent="0.25">
      <c r="A255" s="10">
        <f t="shared" si="5"/>
        <v>252</v>
      </c>
      <c r="B255" s="10" t="s">
        <v>2368</v>
      </c>
      <c r="C255" s="10" t="s">
        <v>830</v>
      </c>
      <c r="D255" s="11" t="s">
        <v>1183</v>
      </c>
      <c r="E255" s="21"/>
      <c r="F255" s="21"/>
    </row>
    <row r="256" spans="1:6" x14ac:dyDescent="0.25">
      <c r="A256" s="10">
        <f t="shared" si="5"/>
        <v>253</v>
      </c>
      <c r="B256" s="10" t="s">
        <v>2386</v>
      </c>
      <c r="C256" s="10" t="s">
        <v>2392</v>
      </c>
      <c r="D256" s="11" t="s">
        <v>1184</v>
      </c>
      <c r="E256" s="21"/>
      <c r="F256" s="21"/>
    </row>
    <row r="257" spans="1:6" x14ac:dyDescent="0.25">
      <c r="A257" s="10">
        <f t="shared" si="5"/>
        <v>254</v>
      </c>
      <c r="B257" s="10" t="s">
        <v>2733</v>
      </c>
      <c r="C257" s="10" t="s">
        <v>1165</v>
      </c>
      <c r="D257" s="11" t="s">
        <v>1183</v>
      </c>
      <c r="E257" s="21"/>
      <c r="F257" s="21"/>
    </row>
    <row r="258" spans="1:6" x14ac:dyDescent="0.25">
      <c r="A258" s="10">
        <f t="shared" si="5"/>
        <v>255</v>
      </c>
      <c r="B258" s="11" t="s">
        <v>1096</v>
      </c>
      <c r="C258" s="10" t="s">
        <v>827</v>
      </c>
      <c r="D258" s="11" t="s">
        <v>1184</v>
      </c>
      <c r="E258" s="11"/>
      <c r="F258" s="21"/>
    </row>
    <row r="259" spans="1:6" x14ac:dyDescent="0.25">
      <c r="A259" s="10">
        <f t="shared" si="5"/>
        <v>256</v>
      </c>
      <c r="B259" s="10" t="s">
        <v>4684</v>
      </c>
      <c r="C259" s="10" t="s">
        <v>824</v>
      </c>
      <c r="D259" s="11" t="s">
        <v>1184</v>
      </c>
      <c r="E259" s="1"/>
      <c r="F259" s="1"/>
    </row>
    <row r="260" spans="1:6" x14ac:dyDescent="0.25">
      <c r="A260" s="10">
        <f t="shared" si="5"/>
        <v>257</v>
      </c>
      <c r="B260" s="11" t="s">
        <v>1097</v>
      </c>
      <c r="C260" s="10" t="s">
        <v>843</v>
      </c>
      <c r="D260" s="11" t="s">
        <v>1184</v>
      </c>
      <c r="E260" s="11"/>
      <c r="F260" s="21"/>
    </row>
    <row r="261" spans="1:6" x14ac:dyDescent="0.25">
      <c r="A261" s="10">
        <f t="shared" si="5"/>
        <v>258</v>
      </c>
      <c r="B261" s="11" t="s">
        <v>1098</v>
      </c>
      <c r="C261" s="10" t="s">
        <v>1117</v>
      </c>
      <c r="D261" s="11" t="s">
        <v>1184</v>
      </c>
      <c r="E261" s="11"/>
      <c r="F261" s="21"/>
    </row>
    <row r="262" spans="1:6" x14ac:dyDescent="0.25">
      <c r="A262" s="10">
        <f t="shared" si="5"/>
        <v>259</v>
      </c>
      <c r="B262" s="10" t="s">
        <v>6459</v>
      </c>
      <c r="C262" s="10" t="s">
        <v>823</v>
      </c>
      <c r="D262" s="11" t="s">
        <v>1184</v>
      </c>
      <c r="E262" s="1" t="s">
        <v>1888</v>
      </c>
      <c r="F262" s="1" t="s">
        <v>2762</v>
      </c>
    </row>
    <row r="263" spans="1:6" x14ac:dyDescent="0.25">
      <c r="A263" s="10">
        <f t="shared" ref="A263:A268" si="6">A262+1</f>
        <v>260</v>
      </c>
      <c r="B263" s="10" t="s">
        <v>6460</v>
      </c>
      <c r="C263" s="10" t="s">
        <v>825</v>
      </c>
      <c r="D263" s="11" t="s">
        <v>1183</v>
      </c>
      <c r="E263" s="1" t="s">
        <v>1888</v>
      </c>
      <c r="F263" s="1" t="s">
        <v>2762</v>
      </c>
    </row>
    <row r="264" spans="1:6" x14ac:dyDescent="0.25">
      <c r="A264" s="10">
        <f t="shared" si="6"/>
        <v>261</v>
      </c>
      <c r="B264" s="10" t="s">
        <v>6461</v>
      </c>
      <c r="C264" s="10" t="s">
        <v>832</v>
      </c>
      <c r="D264" s="11" t="s">
        <v>1184</v>
      </c>
      <c r="E264" s="1"/>
      <c r="F264" s="1"/>
    </row>
    <row r="265" spans="1:6" x14ac:dyDescent="0.25">
      <c r="A265" s="10">
        <f t="shared" si="6"/>
        <v>262</v>
      </c>
      <c r="B265" s="10" t="s">
        <v>3683</v>
      </c>
      <c r="C265" s="10" t="s">
        <v>1165</v>
      </c>
      <c r="D265" s="11" t="s">
        <v>1183</v>
      </c>
      <c r="E265" s="1"/>
      <c r="F265" s="1"/>
    </row>
    <row r="266" spans="1:6" x14ac:dyDescent="0.25">
      <c r="A266" s="10">
        <f t="shared" si="6"/>
        <v>263</v>
      </c>
      <c r="B266" s="10" t="s">
        <v>6462</v>
      </c>
      <c r="C266" s="10" t="s">
        <v>3329</v>
      </c>
      <c r="D266" s="11" t="s">
        <v>1184</v>
      </c>
      <c r="E266" s="1"/>
      <c r="F266" s="1"/>
    </row>
    <row r="267" spans="1:6" x14ac:dyDescent="0.25">
      <c r="A267" s="10">
        <f t="shared" si="6"/>
        <v>264</v>
      </c>
      <c r="B267" s="10" t="s">
        <v>6463</v>
      </c>
      <c r="C267" s="10" t="s">
        <v>6464</v>
      </c>
      <c r="D267" s="11" t="s">
        <v>1184</v>
      </c>
      <c r="E267" s="1"/>
      <c r="F267" s="1"/>
    </row>
    <row r="268" spans="1:6" x14ac:dyDescent="0.25">
      <c r="A268" s="10">
        <f t="shared" si="6"/>
        <v>265</v>
      </c>
      <c r="B268" s="10" t="s">
        <v>6595</v>
      </c>
      <c r="C268" s="10" t="s">
        <v>1165</v>
      </c>
      <c r="D268" s="11" t="s">
        <v>1183</v>
      </c>
      <c r="E268" s="1"/>
      <c r="F268" s="1"/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</sheetData>
  <conditionalFormatting sqref="B1:B236 B23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1048576">
    <cfRule type="duplicateValues" dxfId="3" priority="18"/>
  </conditionalFormatting>
  <conditionalFormatting sqref="B177 B179:B187 B190 B197:B236 B1:B175 B239:B1048576">
    <cfRule type="duplicateValues" dxfId="2" priority="5"/>
    <cfRule type="duplicateValues" dxfId="1" priority="16"/>
    <cfRule type="duplicateValues" dxfId="0" priority="17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00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2" t="s">
        <v>1195</v>
      </c>
      <c r="I1" s="63"/>
      <c r="J1" s="63"/>
      <c r="K1" s="64"/>
      <c r="O1" s="17" t="s">
        <v>5044</v>
      </c>
      <c r="P1" s="17">
        <v>46001</v>
      </c>
      <c r="Q1" s="17">
        <v>46001</v>
      </c>
      <c r="R1" s="6"/>
      <c r="S1" s="6" t="s">
        <v>6108</v>
      </c>
    </row>
    <row r="2" spans="1:21" x14ac:dyDescent="0.25">
      <c r="A2" s="2">
        <f>_xlfn.XLOOKUP(B2,MasterSheet!Q:Q,MasterSheet!N:N," ")</f>
        <v>45825</v>
      </c>
      <c r="B2" s="1" cm="1">
        <f t="array" ref="B2:B700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5">_xlfn._xlws.SORT(
  _xlfn._xlws.FILTER(
    (A:D),
    (C:C = 0) * (C:C &lt;&gt; "")
  ),
  1, TRUE
)</f>
        <v>46001</v>
      </c>
      <c r="I3" s="1">
        <v>58159194413</v>
      </c>
      <c r="J3" s="1">
        <v>0</v>
      </c>
      <c r="K3" s="1" t="str">
        <v>CREYON</v>
      </c>
      <c r="L3" s="20"/>
      <c r="M3" t="str" cm="1">
        <f t="array" ref="M3">_xlfn._xlws.SORT(_xlfn.TEXTJOIN(",", TRUE, _xlfn._xlws.FILTER(I:I, ISNUMBER(--LEFT(I:I,1)))))</f>
        <v>58159194413,58159196491,58159196815</v>
      </c>
      <c r="O3" s="2" cm="1">
        <f t="array" ref="O3:R12">_xlfn._xlws.SORT(_xlfn._xlws.FILTER(A:D, (A:A &gt;= $P$1) * (A:A &lt;= $Q$1) * (A:A &lt;&gt; $S$1)), 1, TRUE)</f>
        <v>46001</v>
      </c>
      <c r="P3" s="1">
        <v>58159193120</v>
      </c>
      <c r="Q3" s="1" t="str">
        <v>delivered</v>
      </c>
      <c r="R3" s="1" t="str">
        <v>AURIGINE ONCO</v>
      </c>
      <c r="S3" s="2">
        <f>IFERROR(IF(ISBLANK(VLOOKUP(P3,MasterSheet!Q:X,8,FALSE)), "", VLOOKUP(P3,MasterSheet!Q:X,8,FALSE))," ")</f>
        <v>46002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46001</v>
      </c>
      <c r="I4" s="1">
        <v>58159196491</v>
      </c>
      <c r="J4" s="1">
        <v>0</v>
      </c>
      <c r="K4" s="1" t="str">
        <v>RG SONS</v>
      </c>
      <c r="L4" s="20"/>
      <c r="O4" s="2">
        <v>46001</v>
      </c>
      <c r="P4" s="1">
        <v>58159193481</v>
      </c>
      <c r="Q4" s="1" t="str">
        <v>delivered</v>
      </c>
      <c r="R4" s="1" t="str">
        <v>SAI LIFE</v>
      </c>
      <c r="S4" s="2">
        <f>IFERROR(IF(ISBLANK(VLOOKUP(P4,MasterSheet!Q:X,8,FALSE)), "", VLOOKUP(P4,MasterSheet!Q:X,8,FALSE))," ")</f>
        <v>46002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46001</v>
      </c>
      <c r="I5" s="1">
        <v>58159196815</v>
      </c>
      <c r="J5" s="1">
        <v>0</v>
      </c>
      <c r="K5" s="1" t="str">
        <v>JSP BIOTECH</v>
      </c>
      <c r="L5" s="20"/>
      <c r="O5" s="2">
        <v>46001</v>
      </c>
      <c r="P5" s="1">
        <v>58159193912</v>
      </c>
      <c r="Q5" s="1" t="str">
        <v>delivered</v>
      </c>
      <c r="R5" s="1" t="str">
        <v>ABHI BIO</v>
      </c>
      <c r="S5" s="2">
        <f>IFERROR(IF(ISBLANK(VLOOKUP(P5,MasterSheet!Q:X,8,FALSE)), "", VLOOKUP(P5,MasterSheet!Q:X,8,FALSE))," ")</f>
        <v>46002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46001</v>
      </c>
      <c r="P6">
        <v>58159194413</v>
      </c>
      <c r="Q6" s="1">
        <v>0</v>
      </c>
      <c r="R6" s="1" t="str">
        <v>CREYON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46001</v>
      </c>
      <c r="P7" s="1">
        <v>58159195603</v>
      </c>
      <c r="Q7" s="1" t="str">
        <v>delivered</v>
      </c>
      <c r="R7" s="1" t="str">
        <v>ACTREC</v>
      </c>
      <c r="S7" s="2">
        <f>IFERROR(IF(ISBLANK(VLOOKUP(P7,MasterSheet!Q:X,8,FALSE)), "", VLOOKUP(P7,MasterSheet!Q:X,8,FALSE))," ")</f>
        <v>46002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46001</v>
      </c>
      <c r="P8" s="1">
        <v>58159196491</v>
      </c>
      <c r="Q8" s="1">
        <v>0</v>
      </c>
      <c r="R8" s="1" t="str">
        <v>RG SONS</v>
      </c>
      <c r="S8" s="2" t="str">
        <f>IFERROR(IF(ISBLANK(VLOOKUP(P8,MasterSheet!Q:X,8,FALSE)), "", VLOOKUP(P8,MasterSheet!Q:X,8,FALSE))," ")</f>
        <v/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46001</v>
      </c>
      <c r="P9" s="1">
        <v>58159196815</v>
      </c>
      <c r="Q9" s="1">
        <v>0</v>
      </c>
      <c r="R9" s="1" t="str">
        <v>JSP BIOTECH</v>
      </c>
      <c r="S9" s="2" t="str">
        <f>IFERROR(IF(ISBLANK(VLOOKUP(P9,MasterSheet!Q:X,8,FALSE)), "", VLOOKUP(P9,MasterSheet!Q:X,8,FALSE))," ")</f>
        <v/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46001</v>
      </c>
      <c r="P10" s="1">
        <v>58159197132</v>
      </c>
      <c r="Q10" s="1" t="str">
        <v>delivered</v>
      </c>
      <c r="R10" s="1" t="str">
        <v>TCG</v>
      </c>
      <c r="S10" s="2">
        <f>IFERROR(IF(ISBLANK(VLOOKUP(P10,MasterSheet!Q:X,8,FALSE)), "", VLOOKUP(P10,MasterSheet!Q:X,8,FALSE))," ")</f>
        <v>46002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46001</v>
      </c>
      <c r="P11" s="1">
        <v>58159197762</v>
      </c>
      <c r="Q11" s="1" t="str">
        <v>delivered</v>
      </c>
      <c r="R11" s="1" t="str">
        <v>SHUBH SALES</v>
      </c>
      <c r="S11" s="2">
        <f>IFERROR(IF(ISBLANK(VLOOKUP(P11,MasterSheet!Q:X,8,FALSE)), "", VLOOKUP(P11,MasterSheet!Q:X,8,FALSE))," ")</f>
        <v>46002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46001</v>
      </c>
      <c r="P12" s="1">
        <v>58159199000</v>
      </c>
      <c r="Q12" s="1" t="str">
        <v>delivered</v>
      </c>
      <c r="R12" s="1" t="str">
        <v>TRINITY</v>
      </c>
      <c r="S12" s="2">
        <f>IFERROR(IF(ISBLANK(VLOOKUP(P12,MasterSheet!Q:X,8,FALSE)), "", VLOOKUP(P12,MasterSheet!Q:X,8,FALSE))," ")</f>
        <v>46002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 s="1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 s="1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 s="1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 s="1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 s="1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 s="1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 s="1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 s="1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 s="1">
        <v>58158802026</v>
      </c>
      <c r="C602" s="1" t="str">
        <f>IFERROR(VLOOKUP(B602,MasterSheet!Q:R,2,)," ")</f>
        <v>delivered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 s="1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 s="1">
        <v>58158881664</v>
      </c>
      <c r="C604" s="1" t="str">
        <f>IFERROR(VLOOKUP(B604,MasterSheet!Q:R,2,)," ")</f>
        <v>delivered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 s="1">
        <v>58158881815</v>
      </c>
      <c r="C605" s="1" t="str">
        <f>IFERROR(VLOOKUP(B605,MasterSheet!Q:R,2,)," ")</f>
        <v>delivered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58158881970</v>
      </c>
      <c r="C606" s="1" t="str">
        <f>IFERROR(VLOOKUP(B606,MasterSheet!Q:R,2,)," ")</f>
        <v>delivered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58158882250</v>
      </c>
      <c r="C607" s="1" t="str">
        <f>IFERROR(VLOOKUP(B607,MasterSheet!Q:R,2,)," ")</f>
        <v>delivered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58158882423</v>
      </c>
      <c r="C608" s="1" t="str">
        <f>IFERROR(VLOOKUP(B608,MasterSheet!Q:R,2,)," ")</f>
        <v>delivered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58158882725</v>
      </c>
      <c r="C609" s="1" t="str">
        <f>IFERROR(VLOOKUP(B609,MasterSheet!Q:R,2,)," ")</f>
        <v>delivered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58158883252</v>
      </c>
      <c r="C610" s="1" t="str">
        <f>IFERROR(VLOOKUP(B610,MasterSheet!Q:R,2,)," ")</f>
        <v>delivered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58158883425</v>
      </c>
      <c r="C611" s="1" t="str">
        <f>IFERROR(VLOOKUP(B611,MasterSheet!Q:R,2,)," ")</f>
        <v>delivered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58158883576</v>
      </c>
      <c r="C612" s="1" t="str">
        <f>IFERROR(VLOOKUP(B612,MasterSheet!Q:R,2,)," ")</f>
        <v>delivered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58158883661</v>
      </c>
      <c r="C613" s="1" t="str">
        <f>IFERROR(VLOOKUP(B613,MasterSheet!Q:R,2,)," ")</f>
        <v>delivered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58158883882</v>
      </c>
      <c r="C614" s="1" t="str">
        <f>IFERROR(VLOOKUP(B614,MasterSheet!Q:R,2,)," ")</f>
        <v>delivered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45997</v>
      </c>
      <c r="B615" s="1">
        <v>58159040015</v>
      </c>
      <c r="C615" s="1" t="str">
        <f>IFERROR(VLOOKUP(B615,MasterSheet!Q:R,2,)," ")</f>
        <v>DELIVERED</v>
      </c>
      <c r="D615" s="1" t="str">
        <f>_xlfn.XLOOKUP(B615,MasterSheet!Q:Q,MasterSheet!P:P)</f>
        <v>POPVAX</v>
      </c>
      <c r="E615" s="1" t="str">
        <f t="shared" si="20"/>
        <v>Bluedart</v>
      </c>
      <c r="F615" s="1" t="str">
        <f t="shared" si="21"/>
        <v>Saturday</v>
      </c>
    </row>
    <row r="616" spans="1:6" x14ac:dyDescent="0.25">
      <c r="A616" s="2">
        <f>_xlfn.XLOOKUP(B616,MasterSheet!Q:Q,MasterSheet!N:N," ")</f>
        <v>45997</v>
      </c>
      <c r="B616" s="1">
        <v>58159040376</v>
      </c>
      <c r="C616" s="1" t="str">
        <f>IFERROR(VLOOKUP(B616,MasterSheet!Q:R,2,)," ")</f>
        <v>delivered</v>
      </c>
      <c r="D616" s="1" t="str">
        <f>_xlfn.XLOOKUP(B616,MasterSheet!Q:Q,MasterSheet!P:P)</f>
        <v>SHARMA BROS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58159040903</v>
      </c>
      <c r="C617" s="1" t="str">
        <f>IFERROR(VLOOKUP(B617,MasterSheet!Q:R,2,)," ")</f>
        <v>DELIVERED</v>
      </c>
      <c r="D617" s="1" t="str">
        <f>_xlfn.XLOOKUP(B617,MasterSheet!Q:Q,MasterSheet!P:P)</f>
        <v>SUN PHARMA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58159043084</v>
      </c>
      <c r="C618" s="1" t="str">
        <f>IFERROR(VLOOKUP(B618,MasterSheet!Q:R,2,)," ")</f>
        <v>DELIVERED</v>
      </c>
      <c r="D618" s="1" t="str">
        <f>_xlfn.XLOOKUP(B618,MasterSheet!Q:Q,MasterSheet!P:P)</f>
        <v>SOHST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58159043526</v>
      </c>
      <c r="C619" s="1" t="str">
        <f>IFERROR(VLOOKUP(B619,MasterSheet!Q:R,2,)," ")</f>
        <v>DELIVERED</v>
      </c>
      <c r="D619" s="1" t="str">
        <f>_xlfn.XLOOKUP(B619,MasterSheet!Q:Q,MasterSheet!P:P)</f>
        <v>RGCB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58159043961</v>
      </c>
      <c r="C620" s="1" t="str">
        <f>IFERROR(VLOOKUP(B620,MasterSheet!Q:R,2,)," ")</f>
        <v>DELIVERED</v>
      </c>
      <c r="D620" s="1" t="str">
        <f>_xlfn.XLOOKUP(B620,MasterSheet!Q:Q,MasterSheet!P:P)</f>
        <v>IIT KHARAGPUR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58159044635</v>
      </c>
      <c r="C621" s="1" t="str">
        <f>IFERROR(VLOOKUP(B621,MasterSheet!Q:R,2,)," ")</f>
        <v>DELIVERED</v>
      </c>
      <c r="D621" s="1" t="str">
        <f>_xlfn.XLOOKUP(B621,MasterSheet!Q:Q,MasterSheet!P:P)</f>
        <v>ABHI BIO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58159045685</v>
      </c>
      <c r="C622" s="1" t="str">
        <f>IFERROR(VLOOKUP(B622,MasterSheet!Q:R,2,)," ")</f>
        <v>DELIVERED</v>
      </c>
      <c r="D622" s="1" t="str">
        <f>_xlfn.XLOOKUP(B622,MasterSheet!Q:Q,MasterSheet!P:P)</f>
        <v>SYNGENE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46000</v>
      </c>
      <c r="B623" s="1">
        <v>58159141541</v>
      </c>
      <c r="C623" s="1" t="str">
        <f>IFERROR(VLOOKUP(B623,MasterSheet!Q:R,2,)," ")</f>
        <v>delivered</v>
      </c>
      <c r="D623" s="1" t="str">
        <f>_xlfn.XLOOKUP(B623,MasterSheet!Q:Q,MasterSheet!P:P)</f>
        <v>GENEFUSION</v>
      </c>
      <c r="E623" s="1" t="str">
        <f t="shared" si="20"/>
        <v>Bluedart</v>
      </c>
      <c r="F623" s="1" t="str">
        <f t="shared" si="21"/>
        <v>Tuesday</v>
      </c>
    </row>
    <row r="624" spans="1:6" x14ac:dyDescent="0.25">
      <c r="A624" s="2">
        <f>_xlfn.XLOOKUP(B624,MasterSheet!Q:Q,MasterSheet!N:N," ")</f>
        <v>46000</v>
      </c>
      <c r="B624" s="1">
        <v>58159141692</v>
      </c>
      <c r="C624" s="1" t="str">
        <f>IFERROR(VLOOKUP(B624,MasterSheet!Q:R,2,)," ")</f>
        <v>delivered</v>
      </c>
      <c r="D624" s="1" t="str">
        <f>_xlfn.XLOOKUP(B624,MasterSheet!Q:Q,MasterSheet!P:P)</f>
        <v>INSTEM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58159141972</v>
      </c>
      <c r="C625" s="1" t="str">
        <f>IFERROR(VLOOKUP(B625,MasterSheet!Q:R,2,)," ")</f>
        <v>delivered</v>
      </c>
      <c r="D625" s="1" t="str">
        <f>_xlfn.XLOOKUP(B625,MasterSheet!Q:Q,MasterSheet!P:P)</f>
        <v>LAURAS BIO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46001</v>
      </c>
      <c r="B626" s="1">
        <v>58159193120</v>
      </c>
      <c r="C626" s="1" t="str">
        <f>IFERROR(VLOOKUP(B626,MasterSheet!Q:R,2,)," ")</f>
        <v>delivered</v>
      </c>
      <c r="D626" s="1" t="str">
        <f>_xlfn.XLOOKUP(B626,MasterSheet!Q:Q,MasterSheet!P:P)</f>
        <v>AURIGINE ONCO</v>
      </c>
      <c r="E626" s="1" t="str">
        <f t="shared" si="20"/>
        <v>Bluedart</v>
      </c>
      <c r="F626" s="1" t="str">
        <f t="shared" si="21"/>
        <v>Wednesday</v>
      </c>
    </row>
    <row r="627" spans="1:6" x14ac:dyDescent="0.25">
      <c r="A627" s="2">
        <f>_xlfn.XLOOKUP(B627,MasterSheet!Q:Q,MasterSheet!N:N," ")</f>
        <v>46001</v>
      </c>
      <c r="B627" s="1">
        <v>58159193481</v>
      </c>
      <c r="C627" s="1" t="str">
        <f>IFERROR(VLOOKUP(B627,MasterSheet!Q:R,2,)," ")</f>
        <v>delivered</v>
      </c>
      <c r="D627" s="1" t="str">
        <f>_xlfn.XLOOKUP(B627,MasterSheet!Q:Q,MasterSheet!P:P)</f>
        <v>SAI LIFE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58159193912</v>
      </c>
      <c r="C628" s="1" t="str">
        <f>IFERROR(VLOOKUP(B628,MasterSheet!Q:R,2,)," ")</f>
        <v>delivered</v>
      </c>
      <c r="D628" s="1" t="str">
        <f>_xlfn.XLOOKUP(B628,MasterSheet!Q:Q,MasterSheet!P:P)</f>
        <v>ABHI BIO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58159194413</v>
      </c>
      <c r="C629" s="1">
        <f>IFERROR(VLOOKUP(B629,MasterSheet!Q:R,2,)," ")</f>
        <v>0</v>
      </c>
      <c r="D629" s="1" t="str">
        <f>_xlfn.XLOOKUP(B629,MasterSheet!Q:Q,MasterSheet!P:P)</f>
        <v>CREYON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58159195603</v>
      </c>
      <c r="C630" s="1" t="str">
        <f>IFERROR(VLOOKUP(B630,MasterSheet!Q:R,2,)," ")</f>
        <v>delivered</v>
      </c>
      <c r="D630" s="1" t="str">
        <f>_xlfn.XLOOKUP(B630,MasterSheet!Q:Q,MasterSheet!P:P)</f>
        <v>ACTREC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58159196491</v>
      </c>
      <c r="C631" s="1">
        <f>IFERROR(VLOOKUP(B631,MasterSheet!Q:R,2,)," ")</f>
        <v>0</v>
      </c>
      <c r="D631" s="1" t="str">
        <f>_xlfn.XLOOKUP(B631,MasterSheet!Q:Q,MasterSheet!P:P)</f>
        <v>RG SONS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58159196815</v>
      </c>
      <c r="C632" s="1">
        <f>IFERROR(VLOOKUP(B632,MasterSheet!Q:R,2,)," ")</f>
        <v>0</v>
      </c>
      <c r="D632" s="1" t="str">
        <f>_xlfn.XLOOKUP(B632,MasterSheet!Q:Q,MasterSheet!P:P)</f>
        <v>JSP BIOTECH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58159197132</v>
      </c>
      <c r="C633" s="1" t="str">
        <f>IFERROR(VLOOKUP(B633,MasterSheet!Q:R,2,)," ")</f>
        <v>delivered</v>
      </c>
      <c r="D633" s="1" t="str">
        <f>_xlfn.XLOOKUP(B633,MasterSheet!Q:Q,MasterSheet!P:P)</f>
        <v>TCG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58159197762</v>
      </c>
      <c r="C634" s="1" t="str">
        <f>IFERROR(VLOOKUP(B634,MasterSheet!Q:R,2,)," ")</f>
        <v>delivered</v>
      </c>
      <c r="D634" s="1" t="str">
        <f>_xlfn.XLOOKUP(B634,MasterSheet!Q:Q,MasterSheet!P:P)</f>
        <v>SHUBH SALES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58159199000</v>
      </c>
      <c r="C635" s="1" t="str">
        <f>IFERROR(VLOOKUP(B635,MasterSheet!Q:R,2,)," ")</f>
        <v>delivered</v>
      </c>
      <c r="D635" s="1" t="str">
        <f>_xlfn.XLOOKUP(B635,MasterSheet!Q:Q,MasterSheet!P:P)</f>
        <v>TRINITY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 t="str">
        <f>_xlfn.XLOOKUP(B636,MasterSheet!Q:Q,MasterSheet!N:N," ")</f>
        <v>Dispatch Date</v>
      </c>
      <c r="B636" s="1" t="str">
        <v>Awb Number</v>
      </c>
      <c r="C636" s="1" t="str">
        <f>IFERROR(VLOOKUP(B636,MasterSheet!Q:R,2,)," ")</f>
        <v>Docket Status</v>
      </c>
      <c r="D636" s="1" t="str">
        <f>_xlfn.XLOOKUP(B636,MasterSheet!Q:Q,MasterSheet!P:P)</f>
        <v>Customer name</v>
      </c>
      <c r="E636" s="1" t="str">
        <f t="shared" si="22"/>
        <v>Other</v>
      </c>
      <c r="F636" s="1" t="str">
        <f t="shared" si="23"/>
        <v>Dispatch Date</v>
      </c>
    </row>
    <row r="637" spans="1:6" x14ac:dyDescent="0.25">
      <c r="A637" s="2">
        <f>_xlfn.XLOOKUP(B637,MasterSheet!Q:Q,MasterSheet!N:N," ")</f>
        <v>45955</v>
      </c>
      <c r="B637" s="1" t="str">
        <v>BY  HAND</v>
      </c>
      <c r="C637" s="1" t="str">
        <f>IFERROR(VLOOKUP(B637,MasterSheet!Q:R,2,)," ")</f>
        <v>COMPANY PERSON</v>
      </c>
      <c r="D637" s="1" t="str">
        <f>_xlfn.XLOOKUP(B637,MasterSheet!Q:Q,MasterSheet!P:P)</f>
        <v>SYMBIO SCEINTIFIC</v>
      </c>
      <c r="E637" s="1" t="str">
        <f t="shared" si="22"/>
        <v>Other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45812</v>
      </c>
      <c r="B638" s="1" t="str">
        <v>BY HAND</v>
      </c>
      <c r="C638" s="1" t="str">
        <f>IFERROR(VLOOKUP(B638,MasterSheet!Q:R,2,)," ")</f>
        <v>PRIYANKA MADAM</v>
      </c>
      <c r="D638" s="1" t="str">
        <f>_xlfn.XLOOKUP(B638,MasterSheet!Q:Q,MasterSheet!P:P)</f>
        <v>ICGEB</v>
      </c>
      <c r="E638" s="1" t="str">
        <f t="shared" ref="E638:E664" si="24">IF(LEFT(B638,1)="D","DTDC",IF(ISNUMBER(--LEFT(B638,1)),"Bluedart","Other"))</f>
        <v>Other</v>
      </c>
      <c r="F638" s="1" t="str">
        <f t="shared" ref="F638:F664" si="25">TEXT(A638, "dddd")</f>
        <v>Wednesday</v>
      </c>
    </row>
    <row r="639" spans="1:6" x14ac:dyDescent="0.25">
      <c r="A639" s="2">
        <f>_xlfn.XLOOKUP(B639,MasterSheet!Q:Q,MasterSheet!N:N," ")</f>
        <v>45840</v>
      </c>
      <c r="B639" s="1" t="str">
        <v>BY PORTER</v>
      </c>
      <c r="C639" s="1" t="str">
        <f>IFERROR(VLOOKUP(B639,MasterSheet!Q:R,2,)," ")</f>
        <v>BY PORTER</v>
      </c>
      <c r="D639" s="1" t="str">
        <f>_xlfn.XLOOKUP(B639,MasterSheet!Q:Q,MasterSheet!P:P)</f>
        <v>NDTL</v>
      </c>
      <c r="E639" s="1" t="str">
        <f t="shared" si="24"/>
        <v>Other</v>
      </c>
      <c r="F639" s="1" t="str">
        <f t="shared" si="25"/>
        <v>Wednesday</v>
      </c>
    </row>
    <row r="640" spans="1:6" x14ac:dyDescent="0.25">
      <c r="A640" s="2">
        <f>_xlfn.XLOOKUP(B640,MasterSheet!Q:Q,MasterSheet!N:N," ")</f>
        <v>45894</v>
      </c>
      <c r="B640" s="1" t="str">
        <v>D3001955194</v>
      </c>
      <c r="C640" s="1" t="str">
        <f>IFERROR(VLOOKUP(B640,MasterSheet!Q:R,2,)," ")</f>
        <v>Delivered</v>
      </c>
      <c r="D640" s="1" t="str">
        <f>_xlfn.XLOOKUP(B640,MasterSheet!Q:Q,MasterSheet!P:P)</f>
        <v>IISER MOHALI</v>
      </c>
      <c r="E640" s="1" t="str">
        <f t="shared" si="24"/>
        <v>DTDC</v>
      </c>
      <c r="F640" s="1" t="str">
        <f t="shared" si="25"/>
        <v>Monday</v>
      </c>
    </row>
    <row r="641" spans="1:6" x14ac:dyDescent="0.25">
      <c r="A641" s="2">
        <f>_xlfn.XLOOKUP(B641,MasterSheet!Q:Q,MasterSheet!N:N," ")</f>
        <v>45846</v>
      </c>
      <c r="B641" s="1" t="str">
        <v>D3001996933</v>
      </c>
      <c r="C641" s="1" t="str">
        <f>IFERROR(VLOOKUP(B641,MasterSheet!Q:R,2,)," ")</f>
        <v>Delivered</v>
      </c>
      <c r="D641" s="1" t="str">
        <f>_xlfn.XLOOKUP(B641,MasterSheet!Q:Q,MasterSheet!P:P)</f>
        <v>VECTOR</v>
      </c>
      <c r="E641" s="1" t="str">
        <f t="shared" si="24"/>
        <v>DTDC</v>
      </c>
      <c r="F641" s="1" t="str">
        <f t="shared" si="25"/>
        <v>Tuesday</v>
      </c>
    </row>
    <row r="642" spans="1:6" x14ac:dyDescent="0.25">
      <c r="A642" s="2">
        <f>_xlfn.XLOOKUP(B642,MasterSheet!Q:Q,MasterSheet!N:N," ")</f>
        <v>45846</v>
      </c>
      <c r="B642" s="1" t="str">
        <v>D3001996934</v>
      </c>
      <c r="C642" s="1" t="str">
        <f>IFERROR(VLOOKUP(B642,MasterSheet!Q:R,2,)," ")</f>
        <v>Delivered</v>
      </c>
      <c r="D642" s="1" t="str">
        <f>_xlfn.XLOOKUP(B642,MasterSheet!Q:Q,MasterSheet!P:P)</f>
        <v>BIO SYSTEMS</v>
      </c>
      <c r="E642" s="1" t="str">
        <f t="shared" si="24"/>
        <v>DTDC</v>
      </c>
      <c r="F642" s="1" t="str">
        <f t="shared" si="25"/>
        <v>Tuesday</v>
      </c>
    </row>
    <row r="643" spans="1:6" x14ac:dyDescent="0.25">
      <c r="A643" s="2">
        <f>_xlfn.XLOOKUP(B643,MasterSheet!Q:Q,MasterSheet!N:N," ")</f>
        <v>45846</v>
      </c>
      <c r="B643" s="1" t="str">
        <v>D3001996935</v>
      </c>
      <c r="C643" s="1" t="str">
        <f>IFERROR(VLOOKUP(B643,MasterSheet!Q:R,2,)," ")</f>
        <v>Delivered</v>
      </c>
      <c r="D643" s="1" t="str">
        <f>_xlfn.XLOOKUP(B643,MasterSheet!Q:Q,MasterSheet!P:P)</f>
        <v>Medlife</v>
      </c>
      <c r="E643" s="1" t="str">
        <f t="shared" si="24"/>
        <v>DTDC</v>
      </c>
      <c r="F643" s="1" t="str">
        <f t="shared" si="25"/>
        <v>Tuesday</v>
      </c>
    </row>
    <row r="644" spans="1:6" x14ac:dyDescent="0.25">
      <c r="A644" s="2">
        <f>_xlfn.XLOOKUP(B644,MasterSheet!Q:Q,MasterSheet!N:N," ")</f>
        <v>45880</v>
      </c>
      <c r="B644" s="1" t="str">
        <v>D3001997013</v>
      </c>
      <c r="C644" s="1" t="str">
        <f>IFERROR(VLOOKUP(B644,MasterSheet!Q:R,2,)," ")</f>
        <v>Delivered</v>
      </c>
      <c r="D644" s="1" t="str">
        <f>_xlfn.XLOOKUP(B644,MasterSheet!Q:Q,MasterSheet!P:P)</f>
        <v>RESEARCH WORLD</v>
      </c>
      <c r="E644" s="1" t="str">
        <f t="shared" si="24"/>
        <v>DTDC</v>
      </c>
      <c r="F644" s="1" t="str">
        <f t="shared" si="25"/>
        <v>Monday</v>
      </c>
    </row>
    <row r="645" spans="1:6" x14ac:dyDescent="0.25">
      <c r="A645" s="2">
        <f>_xlfn.XLOOKUP(B645,MasterSheet!Q:Q,MasterSheet!N:N," ")</f>
        <v>45880</v>
      </c>
      <c r="B645" s="1" t="str">
        <v>D3001997014</v>
      </c>
      <c r="C645" s="1" t="str">
        <f>IFERROR(VLOOKUP(B645,MasterSheet!Q:R,2,)," ")</f>
        <v>Delivered</v>
      </c>
      <c r="D645" s="1" t="str">
        <f>_xlfn.XLOOKUP(B645,MasterSheet!Q:Q,MasterSheet!P:P)</f>
        <v>IMTECH</v>
      </c>
      <c r="E645" s="1" t="str">
        <f t="shared" si="24"/>
        <v>DTDC</v>
      </c>
      <c r="F645" s="1" t="str">
        <f t="shared" si="25"/>
        <v>Monday</v>
      </c>
    </row>
    <row r="646" spans="1:6" x14ac:dyDescent="0.25">
      <c r="A646" s="2">
        <f>_xlfn.XLOOKUP(B646,MasterSheet!Q:Q,MasterSheet!N:N," ")</f>
        <v>45880</v>
      </c>
      <c r="B646" s="1" t="str">
        <v>D3001997015</v>
      </c>
      <c r="C646" s="1" t="str">
        <f>IFERROR(VLOOKUP(B646,MasterSheet!Q:R,2,)," ")</f>
        <v>Delivered</v>
      </c>
      <c r="D646" s="1" t="str">
        <f>_xlfn.XLOOKUP(B646,MasterSheet!Q:Q,MasterSheet!P:P)</f>
        <v>IIT-ROORKE</v>
      </c>
      <c r="E646" s="1" t="str">
        <f t="shared" si="24"/>
        <v>DTDC</v>
      </c>
      <c r="F646" s="1" t="str">
        <f t="shared" si="25"/>
        <v>Monday</v>
      </c>
    </row>
    <row r="647" spans="1:6" x14ac:dyDescent="0.25">
      <c r="A647" s="2">
        <f>_xlfn.XLOOKUP(B647,MasterSheet!Q:Q,MasterSheet!N:N," ")</f>
        <v>45887</v>
      </c>
      <c r="B647" s="1" t="str">
        <v>D3001997017</v>
      </c>
      <c r="C647" s="1" t="str">
        <f>IFERROR(VLOOKUP(B647,MasterSheet!Q:R,2,)," ")</f>
        <v>Delivered</v>
      </c>
      <c r="D647" s="1" t="str">
        <f>_xlfn.XLOOKUP(B647,MasterSheet!Q:Q,MasterSheet!P:P)</f>
        <v>Essence</v>
      </c>
      <c r="E647" s="1" t="str">
        <f t="shared" si="24"/>
        <v>DTDC</v>
      </c>
      <c r="F647" s="1" t="str">
        <f t="shared" si="25"/>
        <v>Monday</v>
      </c>
    </row>
    <row r="648" spans="1:6" x14ac:dyDescent="0.25">
      <c r="A648" s="2">
        <f>_xlfn.XLOOKUP(B648,MasterSheet!Q:Q,MasterSheet!N:N," ")</f>
        <v>45887</v>
      </c>
      <c r="B648" s="1" t="str">
        <v>D3001997018</v>
      </c>
      <c r="C648" s="1" t="str">
        <f>IFERROR(VLOOKUP(B648,MasterSheet!Q:R,2,)," ")</f>
        <v>Delivered</v>
      </c>
      <c r="D648" s="1" t="str">
        <f>_xlfn.XLOOKUP(B648,MasterSheet!Q:Q,MasterSheet!P:P)</f>
        <v>MEDLIFE</v>
      </c>
      <c r="E648" s="1" t="str">
        <f t="shared" si="24"/>
        <v>DTDC</v>
      </c>
      <c r="F648" s="1" t="str">
        <f t="shared" si="25"/>
        <v>Monday</v>
      </c>
    </row>
    <row r="649" spans="1:6" x14ac:dyDescent="0.25">
      <c r="A649" s="2">
        <f>_xlfn.XLOOKUP(B649,MasterSheet!Q:Q,MasterSheet!N:N," ")</f>
        <v>45836</v>
      </c>
      <c r="B649" s="1" t="str">
        <v>D3002213696</v>
      </c>
      <c r="C649" s="1" t="str">
        <f>IFERROR(VLOOKUP(B649,MasterSheet!Q:R,2,)," ")</f>
        <v>Delivered</v>
      </c>
      <c r="D649" s="1" t="str">
        <f>_xlfn.XLOOKUP(B649,MasterSheet!Q:Q,MasterSheet!P:P)</f>
        <v>SOHST</v>
      </c>
      <c r="E649" s="1" t="str">
        <f t="shared" si="24"/>
        <v>DTDC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45846</v>
      </c>
      <c r="B650" s="1" t="str">
        <v>D3002213697</v>
      </c>
      <c r="C650" s="1" t="str">
        <f>IFERROR(VLOOKUP(B650,MasterSheet!Q:R,2,)," ")</f>
        <v>Delivered</v>
      </c>
      <c r="D650" s="1" t="str">
        <f>_xlfn.XLOOKUP(B650,MasterSheet!Q:Q,MasterSheet!P:P)</f>
        <v>RESEARCH</v>
      </c>
      <c r="E650" s="1" t="str">
        <f t="shared" si="24"/>
        <v>DTDC</v>
      </c>
      <c r="F650" s="1" t="str">
        <f t="shared" si="25"/>
        <v>Tuesday</v>
      </c>
    </row>
    <row r="651" spans="1:6" x14ac:dyDescent="0.25">
      <c r="A651" s="2">
        <f>_xlfn.XLOOKUP(B651,MasterSheet!Q:Q,MasterSheet!N:N," ")</f>
        <v>45832</v>
      </c>
      <c r="B651" s="1" t="str">
        <v>D3002213704</v>
      </c>
      <c r="C651" s="1" t="str">
        <f>IFERROR(VLOOKUP(B651,MasterSheet!Q:R,2,)," ")</f>
        <v>Delivered</v>
      </c>
      <c r="D651" s="1" t="str">
        <f>_xlfn.XLOOKUP(B651,MasterSheet!Q:Q,MasterSheet!P:P)</f>
        <v>MEDLIFE</v>
      </c>
      <c r="E651" s="1" t="str">
        <f t="shared" si="24"/>
        <v>DTDC</v>
      </c>
      <c r="F651" s="1" t="str">
        <f t="shared" si="25"/>
        <v>Tuesday</v>
      </c>
    </row>
    <row r="652" spans="1:6" x14ac:dyDescent="0.25">
      <c r="A652" s="2">
        <f>_xlfn.XLOOKUP(B652,MasterSheet!Q:Q,MasterSheet!N:N," ")</f>
        <v>45829</v>
      </c>
      <c r="B652" s="1" t="str">
        <v>D3002213705</v>
      </c>
      <c r="C652" s="1" t="str">
        <f>IFERROR(VLOOKUP(B652,MasterSheet!Q:R,2,)," ")</f>
        <v>Delivered</v>
      </c>
      <c r="D652" s="1" t="str">
        <f>_xlfn.XLOOKUP(B652,MasterSheet!Q:Q,MasterSheet!P:P)</f>
        <v>Imtech</v>
      </c>
      <c r="E652" s="1" t="str">
        <f t="shared" si="24"/>
        <v>DTDC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45867</v>
      </c>
      <c r="B653" s="1" t="str">
        <v>D3002709220</v>
      </c>
      <c r="C653" s="1" t="str">
        <f>IFERROR(VLOOKUP(B653,MasterSheet!Q:R,2,)," ")</f>
        <v>Delivered</v>
      </c>
      <c r="D653" s="1" t="str">
        <f>_xlfn.XLOOKUP(B653,MasterSheet!Q:Q,MasterSheet!P:P)</f>
        <v>IMTECH</v>
      </c>
      <c r="E653" s="1" t="str">
        <f t="shared" si="24"/>
        <v>DTDC</v>
      </c>
      <c r="F653" s="1" t="str">
        <f t="shared" si="25"/>
        <v>Tuesday</v>
      </c>
    </row>
    <row r="654" spans="1:6" x14ac:dyDescent="0.25">
      <c r="A654" s="2">
        <f>_xlfn.XLOOKUP(B654,MasterSheet!Q:Q,MasterSheet!N:N," ")</f>
        <v>45852</v>
      </c>
      <c r="B654" s="1" t="str">
        <v>D3002709675</v>
      </c>
      <c r="C654" s="1" t="str">
        <f>IFERROR(VLOOKUP(B654,MasterSheet!Q:R,2,)," ")</f>
        <v>Delivered</v>
      </c>
      <c r="D654" s="1" t="str">
        <f>_xlfn.XLOOKUP(B654,MasterSheet!Q:Q,MasterSheet!P:P)</f>
        <v>Medlife</v>
      </c>
      <c r="E654" s="1" t="str">
        <f t="shared" si="24"/>
        <v>DTDC</v>
      </c>
      <c r="F654" s="1" t="str">
        <f t="shared" si="25"/>
        <v>Monday</v>
      </c>
    </row>
    <row r="655" spans="1:6" x14ac:dyDescent="0.25">
      <c r="A655" s="2">
        <f>_xlfn.XLOOKUP(B655,MasterSheet!Q:Q,MasterSheet!N:N," ")</f>
        <v>45852</v>
      </c>
      <c r="B655" s="1" t="str">
        <v>D3002709676</v>
      </c>
      <c r="C655" s="1" t="str">
        <f>IFERROR(VLOOKUP(B655,MasterSheet!Q:R,2,)," ")</f>
        <v>Delivered</v>
      </c>
      <c r="D655" s="1" t="str">
        <f>_xlfn.XLOOKUP(B655,MasterSheet!Q:Q,MasterSheet!P:P)</f>
        <v>IMTECH</v>
      </c>
      <c r="E655" s="1" t="str">
        <f t="shared" si="24"/>
        <v>DTDC</v>
      </c>
      <c r="F655" s="1" t="str">
        <f t="shared" si="25"/>
        <v>Monday</v>
      </c>
    </row>
    <row r="656" spans="1:6" x14ac:dyDescent="0.25">
      <c r="A656" s="2">
        <f>_xlfn.XLOOKUP(B656,MasterSheet!Q:Q,MasterSheet!N:N," ")</f>
        <v>45860</v>
      </c>
      <c r="B656" s="1" t="str">
        <v>D3002709684</v>
      </c>
      <c r="C656" s="1" t="str">
        <f>IFERROR(VLOOKUP(B656,MasterSheet!Q:R,2,)," ")</f>
        <v>Delivered</v>
      </c>
      <c r="D656" s="1" t="str">
        <f>_xlfn.XLOOKUP(B656,MasterSheet!Q:Q,MasterSheet!P:P)</f>
        <v>IMTECH</v>
      </c>
      <c r="E656" s="1" t="str">
        <f t="shared" si="24"/>
        <v>DTDC</v>
      </c>
      <c r="F656" s="1" t="str">
        <f t="shared" si="25"/>
        <v>Tuesday</v>
      </c>
    </row>
    <row r="657" spans="1:6" x14ac:dyDescent="0.25">
      <c r="A657" s="2">
        <f>_xlfn.XLOOKUP(B657,MasterSheet!Q:Q,MasterSheet!N:N," ")</f>
        <v>45860</v>
      </c>
      <c r="B657" s="1" t="str">
        <v>D3002709685</v>
      </c>
      <c r="C657" s="1" t="str">
        <f>IFERROR(VLOOKUP(B657,MasterSheet!Q:R,2,)," ")</f>
        <v>Delivered</v>
      </c>
      <c r="D657" s="1" t="str">
        <f>_xlfn.XLOOKUP(B657,MasterSheet!Q:Q,MasterSheet!P:P)</f>
        <v>Essence</v>
      </c>
      <c r="E657" s="1" t="str">
        <f t="shared" si="24"/>
        <v>DTDC</v>
      </c>
      <c r="F657" s="1" t="str">
        <f t="shared" si="25"/>
        <v>Tuesday</v>
      </c>
    </row>
    <row r="658" spans="1:6" x14ac:dyDescent="0.25">
      <c r="A658" s="2">
        <f>_xlfn.XLOOKUP(B658,MasterSheet!Q:Q,MasterSheet!N:N," ")</f>
        <v>45867</v>
      </c>
      <c r="B658" s="1" t="str">
        <v>D3002864036</v>
      </c>
      <c r="C658" s="1" t="str">
        <f>IFERROR(VLOOKUP(B658,MasterSheet!Q:R,2,)," ")</f>
        <v>Delivered</v>
      </c>
      <c r="D658" s="1" t="str">
        <f>_xlfn.XLOOKUP(B658,MasterSheet!Q:Q,MasterSheet!P:P)</f>
        <v>MEDLIFE</v>
      </c>
      <c r="E658" s="1" t="str">
        <f t="shared" si="24"/>
        <v>DTDC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45867</v>
      </c>
      <c r="B659" s="1" t="str">
        <v>D3002864037</v>
      </c>
      <c r="C659" s="1" t="str">
        <f>IFERROR(VLOOKUP(B659,MasterSheet!Q:R,2,)," ")</f>
        <v>Delivered</v>
      </c>
      <c r="D659" s="1" t="str">
        <f>_xlfn.XLOOKUP(B659,MasterSheet!Q:Q,MasterSheet!P:P)</f>
        <v>IMTECH</v>
      </c>
      <c r="E659" s="1" t="str">
        <f t="shared" si="24"/>
        <v>DTDC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45873</v>
      </c>
      <c r="B660" s="1" t="str">
        <v>D3002864041</v>
      </c>
      <c r="C660" s="1" t="str">
        <f>IFERROR(VLOOKUP(B660,MasterSheet!Q:R,2,)," ")</f>
        <v>Delivered</v>
      </c>
      <c r="D660" s="1" t="str">
        <f>_xlfn.XLOOKUP(B660,MasterSheet!Q:Q,MasterSheet!P:P)</f>
        <v>POOJA TRADERS</v>
      </c>
      <c r="E660" s="1" t="str">
        <f t="shared" si="24"/>
        <v>DTDC</v>
      </c>
      <c r="F660" s="1" t="str">
        <f t="shared" si="25"/>
        <v>Monday</v>
      </c>
    </row>
    <row r="661" spans="1:6" x14ac:dyDescent="0.25">
      <c r="A661" s="2">
        <f>_xlfn.XLOOKUP(B661,MasterSheet!Q:Q,MasterSheet!N:N," ")</f>
        <v>45871</v>
      </c>
      <c r="B661" s="1" t="str">
        <v>D3002864042</v>
      </c>
      <c r="C661" s="1" t="str">
        <f>IFERROR(VLOOKUP(B661,MasterSheet!Q:R,2,)," ")</f>
        <v>Delivered</v>
      </c>
      <c r="D661" s="1" t="str">
        <f>_xlfn.XLOOKUP(B661,MasterSheet!Q:Q,MasterSheet!P:P)</f>
        <v>Medlife</v>
      </c>
      <c r="E661" s="1" t="str">
        <f t="shared" si="24"/>
        <v>DTDC</v>
      </c>
      <c r="F661" s="1" t="str">
        <f t="shared" si="25"/>
        <v>Saturday</v>
      </c>
    </row>
    <row r="662" spans="1:6" x14ac:dyDescent="0.25">
      <c r="A662" s="2">
        <f>_xlfn.XLOOKUP(B662,MasterSheet!Q:Q,MasterSheet!N:N," ")</f>
        <v>45875</v>
      </c>
      <c r="B662" s="1" t="str">
        <v>D3002864046</v>
      </c>
      <c r="C662" s="1" t="str">
        <f>IFERROR(VLOOKUP(B662,MasterSheet!Q:R,2,)," ")</f>
        <v>Delivered</v>
      </c>
      <c r="D662" s="1" t="str">
        <f>_xlfn.XLOOKUP(B662,MasterSheet!Q:Q,MasterSheet!P:P)</f>
        <v>MEDLIFE</v>
      </c>
      <c r="E662" s="1" t="str">
        <f t="shared" si="24"/>
        <v>DTDC</v>
      </c>
      <c r="F662" s="1" t="str">
        <f t="shared" si="25"/>
        <v>Wednesday</v>
      </c>
    </row>
    <row r="663" spans="1:6" x14ac:dyDescent="0.25">
      <c r="A663" s="2">
        <f>_xlfn.XLOOKUP(B663,MasterSheet!Q:Q,MasterSheet!N:N," ")</f>
        <v>45901</v>
      </c>
      <c r="B663" s="1" t="str">
        <v>D3002950334</v>
      </c>
      <c r="C663" s="1" t="str">
        <f>IFERROR(VLOOKUP(B663,MasterSheet!Q:R,2,)," ")</f>
        <v>Delivered</v>
      </c>
      <c r="D663" s="1" t="str">
        <f>_xlfn.XLOOKUP(B663,MasterSheet!Q:Q,MasterSheet!P:P)</f>
        <v>IISER MOHALI</v>
      </c>
      <c r="E663" s="1" t="str">
        <f t="shared" si="24"/>
        <v>DTDC</v>
      </c>
      <c r="F663" s="1" t="str">
        <f t="shared" si="25"/>
        <v>Monday</v>
      </c>
    </row>
    <row r="664" spans="1:6" x14ac:dyDescent="0.25">
      <c r="A664" s="2">
        <f>_xlfn.XLOOKUP(B664,MasterSheet!Q:Q,MasterSheet!N:N," ")</f>
        <v>45908</v>
      </c>
      <c r="B664" s="1" t="str">
        <v>D3002950414</v>
      </c>
      <c r="C664" s="1" t="str">
        <f>IFERROR(VLOOKUP(B664,MasterSheet!Q:R,2,)," ")</f>
        <v>Delivered</v>
      </c>
      <c r="D664" s="1" t="str">
        <f>_xlfn.XLOOKUP(B664,MasterSheet!Q:Q,MasterSheet!P:P)</f>
        <v>RESEARCH</v>
      </c>
      <c r="E664" s="1" t="str">
        <f t="shared" si="24"/>
        <v>DTDC</v>
      </c>
      <c r="F664" s="1" t="str">
        <f t="shared" si="25"/>
        <v>Monday</v>
      </c>
    </row>
    <row r="665" spans="1:6" x14ac:dyDescent="0.25">
      <c r="A665" s="2">
        <f>_xlfn.XLOOKUP(B665,MasterSheet!Q:Q,MasterSheet!N:N," ")</f>
        <v>45908</v>
      </c>
      <c r="B665" s="1" t="str">
        <v>D3002950415</v>
      </c>
      <c r="C665" s="1" t="str">
        <f>IFERROR(VLOOKUP(B665,MasterSheet!Q:R,2,)," ")</f>
        <v>Delivered</v>
      </c>
      <c r="D665" s="1" t="str">
        <f>_xlfn.XLOOKUP(B665,MasterSheet!Q:Q,MasterSheet!P:P)</f>
        <v>IISER MOHALI</v>
      </c>
      <c r="E665" s="1" t="str">
        <f t="shared" ref="E665:E677" si="26">IF(LEFT(B665,1)="D","DTDC",IF(ISNUMBER(--LEFT(B665,1)),"Bluedart","Other"))</f>
        <v>DTDC</v>
      </c>
      <c r="F665" s="1" t="str">
        <f t="shared" ref="F665:F677" si="27">TEXT(A665, "dddd")</f>
        <v>Monday</v>
      </c>
    </row>
    <row r="666" spans="1:6" x14ac:dyDescent="0.25">
      <c r="A666" s="2">
        <f>_xlfn.XLOOKUP(B666,MasterSheet!Q:Q,MasterSheet!N:N," ")</f>
        <v>45908</v>
      </c>
      <c r="B666" s="1" t="str">
        <v>D3002950416</v>
      </c>
      <c r="C666" s="1" t="str">
        <f>IFERROR(VLOOKUP(B666,MasterSheet!Q:R,2,)," ")</f>
        <v>Delivered</v>
      </c>
      <c r="D666" s="1" t="str">
        <f>_xlfn.XLOOKUP(B666,MasterSheet!Q:Q,MasterSheet!P:P)</f>
        <v>VECTOR</v>
      </c>
      <c r="E666" s="1" t="str">
        <f t="shared" si="26"/>
        <v>DTDC</v>
      </c>
      <c r="F666" s="1" t="str">
        <f t="shared" si="27"/>
        <v>Monday</v>
      </c>
    </row>
    <row r="667" spans="1:6" x14ac:dyDescent="0.25">
      <c r="A667" s="2">
        <f>_xlfn.XLOOKUP(B667,MasterSheet!Q:Q,MasterSheet!N:N," ")</f>
        <v>45908</v>
      </c>
      <c r="B667" s="1" t="str">
        <v>D3002950417</v>
      </c>
      <c r="C667" s="1" t="str">
        <f>IFERROR(VLOOKUP(B667,MasterSheet!Q:R,2,)," ")</f>
        <v>Delivered</v>
      </c>
      <c r="D667" s="1" t="str">
        <f>_xlfn.XLOOKUP(B667,MasterSheet!Q:Q,MasterSheet!P:P)</f>
        <v>ESSENCE</v>
      </c>
      <c r="E667" s="1" t="str">
        <f t="shared" si="26"/>
        <v>DTDC</v>
      </c>
      <c r="F667" s="1" t="str">
        <f t="shared" si="27"/>
        <v>Monday</v>
      </c>
    </row>
    <row r="668" spans="1:6" x14ac:dyDescent="0.25">
      <c r="A668" s="2">
        <f>_xlfn.XLOOKUP(B668,MasterSheet!Q:Q,MasterSheet!N:N," ")</f>
        <v>45913</v>
      </c>
      <c r="B668" s="1" t="str">
        <v>D3003568451</v>
      </c>
      <c r="C668" s="1" t="str">
        <f>IFERROR(VLOOKUP(B668,MasterSheet!Q:R,2,)," ")</f>
        <v>Delivered</v>
      </c>
      <c r="D668" s="1" t="str">
        <f>_xlfn.XLOOKUP(B668,MasterSheet!Q:Q,MasterSheet!P:P)</f>
        <v>MEDLIFE</v>
      </c>
      <c r="E668" s="1" t="str">
        <f t="shared" si="26"/>
        <v>DTDC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45915</v>
      </c>
      <c r="B669" s="1" t="str">
        <v>D3003568486</v>
      </c>
      <c r="C669" s="1" t="str">
        <f>IFERROR(VLOOKUP(B669,MasterSheet!Q:R,2,)," ")</f>
        <v>Delivered</v>
      </c>
      <c r="D669" s="1" t="str">
        <f>_xlfn.XLOOKUP(B669,MasterSheet!Q:Q,MasterSheet!P:P)</f>
        <v>IMTECH</v>
      </c>
      <c r="E669" s="1" t="str">
        <f t="shared" si="26"/>
        <v>DTDC</v>
      </c>
      <c r="F669" s="1" t="str">
        <f t="shared" si="27"/>
        <v>Monday</v>
      </c>
    </row>
    <row r="670" spans="1:6" x14ac:dyDescent="0.25">
      <c r="A670" s="2">
        <f>_xlfn.XLOOKUP(B670,MasterSheet!Q:Q,MasterSheet!N:N," ")</f>
        <v>45915</v>
      </c>
      <c r="B670" s="1" t="str">
        <v>D3003568487</v>
      </c>
      <c r="C670" s="1" t="str">
        <f>IFERROR(VLOOKUP(B670,MasterSheet!Q:R,2,)," ")</f>
        <v>Delivered</v>
      </c>
      <c r="D670" s="1" t="str">
        <f>_xlfn.XLOOKUP(B670,MasterSheet!Q:Q,MasterSheet!P:P)</f>
        <v>RESEARCH</v>
      </c>
      <c r="E670" s="1" t="str">
        <f t="shared" si="26"/>
        <v>DTDC</v>
      </c>
      <c r="F670" s="1" t="str">
        <f t="shared" si="27"/>
        <v>Monday</v>
      </c>
    </row>
    <row r="671" spans="1:6" x14ac:dyDescent="0.25">
      <c r="A671" s="2">
        <f>_xlfn.XLOOKUP(B671,MasterSheet!Q:Q,MasterSheet!N:N," ")</f>
        <v>45915</v>
      </c>
      <c r="B671" s="1" t="str">
        <v>D3003568488</v>
      </c>
      <c r="C671" s="1" t="str">
        <f>IFERROR(VLOOKUP(B671,MasterSheet!Q:R,2,)," ")</f>
        <v>Delivered</v>
      </c>
      <c r="D671" s="1" t="str">
        <f>_xlfn.XLOOKUP(B671,MasterSheet!Q:Q,MasterSheet!P:P)</f>
        <v>VECTOR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45927</v>
      </c>
      <c r="B672" s="1" t="str">
        <v>D3003710005</v>
      </c>
      <c r="C672" s="1" t="str">
        <f>IFERROR(VLOOKUP(B672,MasterSheet!Q:R,2,)," ")</f>
        <v>Delivered</v>
      </c>
      <c r="D672" s="1" t="str">
        <f>_xlfn.XLOOKUP(B672,MasterSheet!Q:Q,MasterSheet!P:P)</f>
        <v>INFINITY</v>
      </c>
      <c r="E672" s="1" t="str">
        <f t="shared" si="26"/>
        <v>DTDC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45927</v>
      </c>
      <c r="B673" s="1" t="str">
        <v>D3003710006</v>
      </c>
      <c r="C673" s="1" t="str">
        <f>IFERROR(VLOOKUP(B673,MasterSheet!Q:R,2,)," ")</f>
        <v>Delivered</v>
      </c>
      <c r="D673" s="1" t="str">
        <f>_xlfn.XLOOKUP(B673,MasterSheet!Q:Q,MasterSheet!P:P)</f>
        <v>MEDLIFE</v>
      </c>
      <c r="E673" s="1" t="str">
        <f t="shared" si="26"/>
        <v>DTDC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45934</v>
      </c>
      <c r="B674" s="1" t="str">
        <v>D3003710010</v>
      </c>
      <c r="C674" s="1" t="str">
        <f>IFERROR(VLOOKUP(B674,MasterSheet!Q:R,2,)," ")</f>
        <v>Delivered</v>
      </c>
      <c r="D674" s="1" t="str">
        <f>_xlfn.XLOOKUP(B674,MasterSheet!Q:Q,MasterSheet!P:P)</f>
        <v>Vector</v>
      </c>
      <c r="E674" s="1" t="str">
        <f t="shared" si="26"/>
        <v>DTDC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45937</v>
      </c>
      <c r="B675" s="1" t="str">
        <v>D3003710012</v>
      </c>
      <c r="C675" s="1" t="str">
        <f>IFERROR(VLOOKUP(B675,MasterSheet!Q:R,2,)," ")</f>
        <v>Delivered</v>
      </c>
      <c r="D675" s="1" t="str">
        <f>_xlfn.XLOOKUP(B675,MasterSheet!Q:Q,MasterSheet!P:P)</f>
        <v>PATANJALI</v>
      </c>
      <c r="E675" s="1" t="str">
        <f t="shared" si="26"/>
        <v>DTDC</v>
      </c>
      <c r="F675" s="1" t="str">
        <f t="shared" si="27"/>
        <v>Tuesday</v>
      </c>
    </row>
    <row r="676" spans="1:6" x14ac:dyDescent="0.25">
      <c r="A676" s="2">
        <f>_xlfn.XLOOKUP(B676,MasterSheet!Q:Q,MasterSheet!N:N," ")</f>
        <v>45937</v>
      </c>
      <c r="B676" s="1" t="str">
        <v>D3003710013</v>
      </c>
      <c r="C676" s="1" t="str">
        <f>IFERROR(VLOOKUP(B676,MasterSheet!Q:R,2,)," ")</f>
        <v>Delivered</v>
      </c>
      <c r="D676" s="1" t="str">
        <f>_xlfn.XLOOKUP(B676,MasterSheet!Q:Q,MasterSheet!P:P)</f>
        <v>MEDLIFE</v>
      </c>
      <c r="E676" s="1" t="str">
        <f t="shared" si="26"/>
        <v>DTDC</v>
      </c>
      <c r="F676" s="1" t="str">
        <f t="shared" si="27"/>
        <v>Tuesday</v>
      </c>
    </row>
    <row r="677" spans="1:6" x14ac:dyDescent="0.25">
      <c r="A677" s="2">
        <f>_xlfn.XLOOKUP(B677,MasterSheet!Q:Q,MasterSheet!N:N," ")</f>
        <v>45936</v>
      </c>
      <c r="B677" s="1" t="str">
        <v>D3003710017</v>
      </c>
      <c r="C677" s="1" t="str">
        <f>IFERROR(VLOOKUP(B677,MasterSheet!Q:R,2,)," ")</f>
        <v>Delivered</v>
      </c>
      <c r="D677" s="1" t="str">
        <f>_xlfn.XLOOKUP(B677,MasterSheet!Q:Q,MasterSheet!P:P)</f>
        <v>IISER MOHALI</v>
      </c>
      <c r="E677" s="1" t="str">
        <f t="shared" si="26"/>
        <v>DTDC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45933</v>
      </c>
      <c r="B678" s="1" t="str">
        <v>D3003710018</v>
      </c>
      <c r="C678" s="1" t="str">
        <f>IFERROR(VLOOKUP(B678,MasterSheet!Q:R,2,)," ")</f>
        <v>Delivered</v>
      </c>
      <c r="D678" s="1" t="str">
        <f>_xlfn.XLOOKUP(B678,MasterSheet!Q:Q,MasterSheet!P:P)</f>
        <v>Aiims Bhatinda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Friday</v>
      </c>
    </row>
    <row r="679" spans="1:6" x14ac:dyDescent="0.25">
      <c r="A679" s="2">
        <f>_xlfn.XLOOKUP(B679,MasterSheet!Q:Q,MasterSheet!N:N," ")</f>
        <v>45957</v>
      </c>
      <c r="B679" s="1" t="str">
        <v>D3003908734</v>
      </c>
      <c r="C679" s="1" t="str">
        <f>IFERROR(VLOOKUP(B679,MasterSheet!Q:R,2,)," ")</f>
        <v>Delivered</v>
      </c>
      <c r="D679" s="1" t="str">
        <f>_xlfn.XLOOKUP(B679,MasterSheet!Q:Q,MasterSheet!P:P)</f>
        <v>Vector</v>
      </c>
      <c r="E679" s="1" t="str">
        <f t="shared" si="28"/>
        <v>DTDC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45957</v>
      </c>
      <c r="B680" s="1" t="str">
        <v>D3003908735</v>
      </c>
      <c r="C680" s="1" t="str">
        <f>IFERROR(VLOOKUP(B680,MasterSheet!Q:R,2,)," ")</f>
        <v>Delivered</v>
      </c>
      <c r="D680" s="1" t="str">
        <f>_xlfn.XLOOKUP(B680,MasterSheet!Q:Q,MasterSheet!P:P)</f>
        <v>IMTECH</v>
      </c>
      <c r="E680" s="1" t="str">
        <f t="shared" si="28"/>
        <v>DTDC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45958</v>
      </c>
      <c r="B681" s="1" t="str">
        <v>D3003908739</v>
      </c>
      <c r="C681" s="1" t="str">
        <f>IFERROR(VLOOKUP(B681,MasterSheet!Q:R,2,)," ")</f>
        <v>Delivered</v>
      </c>
      <c r="D681" s="1" t="str">
        <f>_xlfn.XLOOKUP(B681,MasterSheet!Q:Q,MasterSheet!P:P)</f>
        <v>MEDLIFE</v>
      </c>
      <c r="E681" s="1" t="str">
        <f t="shared" si="28"/>
        <v>DTDC</v>
      </c>
      <c r="F681" s="1" t="str">
        <f t="shared" si="29"/>
        <v>Tuesday</v>
      </c>
    </row>
    <row r="682" spans="1:6" x14ac:dyDescent="0.25">
      <c r="A682" s="2">
        <f>_xlfn.XLOOKUP(B682,MasterSheet!Q:Q,MasterSheet!N:N," ")</f>
        <v>45958</v>
      </c>
      <c r="B682" s="1" t="str">
        <v>D3003908740</v>
      </c>
      <c r="C682" s="1" t="str">
        <f>IFERROR(VLOOKUP(B682,MasterSheet!Q:R,2,)," ")</f>
        <v>Delivered</v>
      </c>
      <c r="D682" s="1" t="str">
        <f>_xlfn.XLOOKUP(B682,MasterSheet!Q:Q,MasterSheet!P:P)</f>
        <v>IMTECH</v>
      </c>
      <c r="E682" s="1" t="str">
        <f t="shared" si="28"/>
        <v>DTDC</v>
      </c>
      <c r="F682" s="1" t="str">
        <f t="shared" si="29"/>
        <v>Tuesday</v>
      </c>
    </row>
    <row r="683" spans="1:6" x14ac:dyDescent="0.25">
      <c r="A683" s="2">
        <f>_xlfn.XLOOKUP(B683,MasterSheet!Q:Q,MasterSheet!N:N," ")</f>
        <v>45975</v>
      </c>
      <c r="B683" s="1" t="str">
        <v>D3004714410</v>
      </c>
      <c r="C683" s="1" t="str">
        <f>IFERROR(VLOOKUP(B683,MasterSheet!Q:R,2,)," ")</f>
        <v>DELIVERED</v>
      </c>
      <c r="D683" s="1" t="str">
        <f>_xlfn.XLOOKUP(B683,MasterSheet!Q:Q,MasterSheet!P:P)</f>
        <v>MEDLIFE</v>
      </c>
      <c r="E683" s="1" t="str">
        <f t="shared" si="28"/>
        <v>DTDC</v>
      </c>
      <c r="F683" s="1" t="str">
        <f t="shared" si="29"/>
        <v>Friday</v>
      </c>
    </row>
    <row r="684" spans="1:6" x14ac:dyDescent="0.25">
      <c r="A684" s="2">
        <f>_xlfn.XLOOKUP(B684,MasterSheet!Q:Q,MasterSheet!N:N," ")</f>
        <v>45978</v>
      </c>
      <c r="B684" s="1" t="str">
        <v>D3004714414</v>
      </c>
      <c r="C684" s="1" t="str">
        <f>IFERROR(VLOOKUP(B684,MasterSheet!Q:R,2,)," ")</f>
        <v>DELIVERED</v>
      </c>
      <c r="D684" s="1" t="str">
        <f>_xlfn.XLOOKUP(B684,MasterSheet!Q:Q,MasterSheet!P:P)</f>
        <v>IIT ROORKE</v>
      </c>
      <c r="E684" s="1" t="str">
        <f t="shared" si="28"/>
        <v>DTDC</v>
      </c>
      <c r="F684" s="1" t="str">
        <f t="shared" si="29"/>
        <v>Monday</v>
      </c>
    </row>
    <row r="685" spans="1:6" x14ac:dyDescent="0.25">
      <c r="A685" s="2">
        <f>_xlfn.XLOOKUP(B685,MasterSheet!Q:Q,MasterSheet!N:N," ")</f>
        <v>45978</v>
      </c>
      <c r="B685" s="1" t="str">
        <v>D3004714415</v>
      </c>
      <c r="C685" s="1" t="str">
        <f>IFERROR(VLOOKUP(B685,MasterSheet!Q:R,2,)," ")</f>
        <v>DELIVERED</v>
      </c>
      <c r="D685" s="1" t="str">
        <f>_xlfn.XLOOKUP(B685,MasterSheet!Q:Q,MasterSheet!P:P)</f>
        <v>ESSENCE</v>
      </c>
      <c r="E685" s="1" t="str">
        <f t="shared" si="28"/>
        <v>DTDC</v>
      </c>
      <c r="F685" s="1" t="str">
        <f t="shared" si="29"/>
        <v>Monday</v>
      </c>
    </row>
    <row r="686" spans="1:6" x14ac:dyDescent="0.25">
      <c r="A686" s="2">
        <f>_xlfn.XLOOKUP(B686,MasterSheet!Q:Q,MasterSheet!N:N," ")</f>
        <v>45990</v>
      </c>
      <c r="B686" s="1" t="str">
        <v>D3005213372</v>
      </c>
      <c r="C686" s="1" t="str">
        <f>IFERROR(VLOOKUP(B686,MasterSheet!Q:R,2,)," ")</f>
        <v>delivered</v>
      </c>
      <c r="D686" s="1" t="str">
        <f>_xlfn.XLOOKUP(B686,MasterSheet!Q:Q,MasterSheet!P:P)</f>
        <v>VECTOR</v>
      </c>
      <c r="E686" s="1" t="str">
        <f t="shared" si="28"/>
        <v>DTDC</v>
      </c>
      <c r="F686" s="1" t="str">
        <f t="shared" si="29"/>
        <v>Saturday</v>
      </c>
    </row>
    <row r="687" spans="1:6" x14ac:dyDescent="0.25">
      <c r="A687" s="2">
        <f>_xlfn.XLOOKUP(B687,MasterSheet!Q:Q,MasterSheet!N:N," ")</f>
        <v>45983</v>
      </c>
      <c r="B687" t="str">
        <v>D3005213404</v>
      </c>
      <c r="C687" s="1" t="str">
        <f>IFERROR(VLOOKUP(B687,MasterSheet!Q:R,2,)," ")</f>
        <v>DELIVERED</v>
      </c>
      <c r="D687" s="1" t="str">
        <f>_xlfn.XLOOKUP(B687,MasterSheet!Q:Q,MasterSheet!P:P)</f>
        <v>IMTECH</v>
      </c>
      <c r="E687" s="1" t="str">
        <f t="shared" ref="E687:E689" si="30">IF(LEFT(B687,1)="D","DTDC",IF(ISNUMBER(--LEFT(B687,1)),"Bluedart","Other"))</f>
        <v>DTDC</v>
      </c>
      <c r="F687" s="1" t="str">
        <f t="shared" ref="F687:F689" si="31">TEXT(A687, "dddd")</f>
        <v>Saturday</v>
      </c>
    </row>
    <row r="688" spans="1:6" x14ac:dyDescent="0.25">
      <c r="A688" s="2">
        <f>_xlfn.XLOOKUP(B688,MasterSheet!Q:Q,MasterSheet!N:N," ")</f>
        <v>45983</v>
      </c>
      <c r="B688" t="str">
        <v>D3005213405</v>
      </c>
      <c r="C688" s="1" t="str">
        <f>IFERROR(VLOOKUP(B688,MasterSheet!Q:R,2,)," ")</f>
        <v>DELIVERED</v>
      </c>
      <c r="D688" s="1" t="str">
        <f>_xlfn.XLOOKUP(B688,MasterSheet!Q:Q,MasterSheet!P:P)</f>
        <v>ESSENCE</v>
      </c>
      <c r="E688" s="1" t="str">
        <f t="shared" si="30"/>
        <v>DTDC</v>
      </c>
      <c r="F688" s="1" t="str">
        <f t="shared" si="31"/>
        <v>Saturday</v>
      </c>
    </row>
    <row r="689" spans="1:6" x14ac:dyDescent="0.25">
      <c r="A689" s="2">
        <f>_xlfn.XLOOKUP(B689,MasterSheet!Q:Q,MasterSheet!N:N," ")</f>
        <v>45983</v>
      </c>
      <c r="B689" t="str">
        <v>D3005213406</v>
      </c>
      <c r="C689" s="1" t="str">
        <f>IFERROR(VLOOKUP(B689,MasterSheet!Q:R,2,)," ")</f>
        <v>DELIVERED</v>
      </c>
      <c r="D689" s="1" t="str">
        <f>_xlfn.XLOOKUP(B689,MasterSheet!Q:Q,MasterSheet!P:P)</f>
        <v>MEDLIFE</v>
      </c>
      <c r="E689" s="1" t="str">
        <f t="shared" si="30"/>
        <v>DTDC</v>
      </c>
      <c r="F689" s="1" t="str">
        <f t="shared" si="31"/>
        <v>Saturday</v>
      </c>
    </row>
    <row r="690" spans="1:6" x14ac:dyDescent="0.25">
      <c r="B690" t="str">
        <v>D3005213407</v>
      </c>
    </row>
    <row r="691" spans="1:6" x14ac:dyDescent="0.25">
      <c r="B691" t="str">
        <v>D3005213408</v>
      </c>
    </row>
    <row r="692" spans="1:6" x14ac:dyDescent="0.25">
      <c r="B692" t="str">
        <v>D3005213409</v>
      </c>
    </row>
    <row r="693" spans="1:6" x14ac:dyDescent="0.25">
      <c r="B693" t="str">
        <v>D3005213612</v>
      </c>
    </row>
    <row r="694" spans="1:6" x14ac:dyDescent="0.25">
      <c r="B694" t="str">
        <v>D3005213617</v>
      </c>
    </row>
    <row r="695" spans="1:6" x14ac:dyDescent="0.25">
      <c r="B695" t="str">
        <v>D3005213678</v>
      </c>
    </row>
    <row r="696" spans="1:6" x14ac:dyDescent="0.25">
      <c r="B696" t="str">
        <v>Expired</v>
      </c>
    </row>
    <row r="697" spans="1:6" x14ac:dyDescent="0.25">
      <c r="B697" t="str">
        <v>PORTER</v>
      </c>
    </row>
    <row r="698" spans="1:6" x14ac:dyDescent="0.25">
      <c r="B698" t="str">
        <v>WILL BE BILLED</v>
      </c>
    </row>
    <row r="699" spans="1:6" x14ac:dyDescent="0.25">
      <c r="B699" t="str">
        <v>with M Bio</v>
      </c>
    </row>
    <row r="700" spans="1:6" x14ac:dyDescent="0.25">
      <c r="B700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81"/>
  <sheetViews>
    <sheetView topLeftCell="K1" zoomScale="85" zoomScaleNormal="85" workbookViewId="0">
      <selection activeCell="M1" sqref="M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6.7109375" style="23" bestFit="1" customWidth="1"/>
    <col min="23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96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hidden="1" x14ac:dyDescent="0.25">
      <c r="A2" s="21" cm="1">
        <f t="array" ref="A2:I38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304803</v>
      </c>
      <c r="B2" s="21">
        <v>1</v>
      </c>
      <c r="C2" s="21" t="str">
        <v>ABHI BIO</v>
      </c>
      <c r="D2" s="21">
        <v>4</v>
      </c>
      <c r="E2" s="21" t="str">
        <v>BioLegend</v>
      </c>
      <c r="F2" s="21">
        <v>0</v>
      </c>
      <c r="G2" s="21" t="str">
        <v>Kolkata</v>
      </c>
      <c r="H2" s="21">
        <v>0</v>
      </c>
      <c r="I2" s="21" t="str">
        <v>OutStation</v>
      </c>
      <c r="K2" s="21">
        <f t="shared" ref="K2:K33" si="0">SUMIFS(B:B,C:C, L2,D:D, M2,E:E, N2,F:F, O2,G:G, P2,H:H, Q2)</f>
        <v>5</v>
      </c>
      <c r="L2" s="21" t="str">
        <v>ABHI BIO</v>
      </c>
      <c r="M2" s="21">
        <v>4</v>
      </c>
      <c r="N2" s="21" t="str">
        <v>BioLegend</v>
      </c>
      <c r="O2" s="21">
        <v>0</v>
      </c>
      <c r="P2" s="21" t="str">
        <v>Kolkata</v>
      </c>
      <c r="Q2" s="21">
        <v>0</v>
      </c>
      <c r="R2" s="21" t="str">
        <v>OutStation</v>
      </c>
      <c r="S2" s="21">
        <f t="shared" ref="S2:S33" si="1">SUMIFS(B:B,C:C, L2,D:D, M2,E:E, N2,F:F, O2,G:G, P2,H:H, Q2)</f>
        <v>5</v>
      </c>
    </row>
    <row r="3" spans="1:19" hidden="1" x14ac:dyDescent="0.25">
      <c r="A3" s="21">
        <v>317333</v>
      </c>
      <c r="B3" s="21">
        <v>1</v>
      </c>
      <c r="C3" s="21" t="str">
        <v>ABHI BIO</v>
      </c>
      <c r="D3" s="21">
        <v>4</v>
      </c>
      <c r="E3" s="21" t="str">
        <v>BioLegend</v>
      </c>
      <c r="F3" s="21">
        <v>0</v>
      </c>
      <c r="G3" s="21" t="str">
        <v>Kolkata</v>
      </c>
      <c r="H3" s="21">
        <v>0</v>
      </c>
      <c r="I3" s="21" t="str">
        <v>OutStation</v>
      </c>
      <c r="K3" s="21">
        <f t="shared" si="0"/>
        <v>1</v>
      </c>
      <c r="L3" s="21" t="str">
        <v>ABHISHEK</v>
      </c>
      <c r="M3" s="21">
        <v>4</v>
      </c>
      <c r="N3" s="21" t="str">
        <v>BioLegend</v>
      </c>
      <c r="O3" s="21">
        <v>0</v>
      </c>
      <c r="P3" s="21" t="str">
        <v>Kolkata</v>
      </c>
      <c r="Q3" s="21">
        <v>0</v>
      </c>
      <c r="R3" s="21" t="str">
        <v>OutStation</v>
      </c>
      <c r="S3" s="21">
        <f t="shared" si="1"/>
        <v>1</v>
      </c>
    </row>
    <row r="4" spans="1:19" hidden="1" x14ac:dyDescent="0.25">
      <c r="A4" s="21">
        <v>344606</v>
      </c>
      <c r="B4" s="21">
        <v>1</v>
      </c>
      <c r="C4" s="21" t="str">
        <v>ABHI BIO</v>
      </c>
      <c r="D4" s="21">
        <v>4</v>
      </c>
      <c r="E4" s="21" t="str">
        <v>BioLegend</v>
      </c>
      <c r="F4" s="21">
        <v>0</v>
      </c>
      <c r="G4" s="21" t="str">
        <v>Kolkata</v>
      </c>
      <c r="H4" s="21">
        <v>0</v>
      </c>
      <c r="I4" s="21" t="str">
        <v>OutStation</v>
      </c>
      <c r="K4" s="21">
        <f t="shared" si="0"/>
        <v>1</v>
      </c>
      <c r="L4" s="21" t="str">
        <v>ACTREC</v>
      </c>
      <c r="M4" s="21">
        <v>4</v>
      </c>
      <c r="N4" s="21" t="str">
        <v>BioLegend</v>
      </c>
      <c r="O4" s="21">
        <v>0</v>
      </c>
      <c r="P4" s="21" t="str">
        <v>Mumbai</v>
      </c>
      <c r="Q4" s="21">
        <v>0</v>
      </c>
      <c r="R4" s="21" t="str">
        <v>OutStation</v>
      </c>
      <c r="S4" s="21">
        <f t="shared" si="1"/>
        <v>1</v>
      </c>
    </row>
    <row r="5" spans="1:19" hidden="1" x14ac:dyDescent="0.25">
      <c r="A5" s="21">
        <v>344703</v>
      </c>
      <c r="B5" s="21">
        <v>1</v>
      </c>
      <c r="C5" s="21" t="str">
        <v>ABHI BIO</v>
      </c>
      <c r="D5" s="21">
        <v>4</v>
      </c>
      <c r="E5" s="21" t="str">
        <v>BioLegend</v>
      </c>
      <c r="F5" s="21">
        <v>0</v>
      </c>
      <c r="G5" s="21" t="str">
        <v>Kolkata</v>
      </c>
      <c r="H5" s="21">
        <v>0</v>
      </c>
      <c r="I5" s="21" t="str">
        <v>OutStation</v>
      </c>
      <c r="K5" s="21">
        <f t="shared" si="0"/>
        <v>1</v>
      </c>
      <c r="L5" s="21" t="str">
        <v>AIIMS</v>
      </c>
      <c r="M5" s="21">
        <v>-20</v>
      </c>
      <c r="N5" s="21" t="str">
        <v>TARGETMOL</v>
      </c>
      <c r="O5" s="21">
        <v>0</v>
      </c>
      <c r="P5" s="21" t="str">
        <v>Delhi</v>
      </c>
      <c r="Q5" s="21" t="str">
        <v>Priyanka Madam</v>
      </c>
      <c r="R5" s="21" t="str">
        <v>Local</v>
      </c>
      <c r="S5" s="21">
        <f t="shared" si="1"/>
        <v>1</v>
      </c>
    </row>
    <row r="6" spans="1:19" hidden="1" x14ac:dyDescent="0.25">
      <c r="A6" s="21">
        <v>344807</v>
      </c>
      <c r="B6" s="21">
        <v>1</v>
      </c>
      <c r="C6" s="21" t="str">
        <v>ABHI BIO</v>
      </c>
      <c r="D6" s="21">
        <v>4</v>
      </c>
      <c r="E6" s="21" t="str">
        <v>BioLegend</v>
      </c>
      <c r="F6" s="21">
        <v>0</v>
      </c>
      <c r="G6" s="21" t="str">
        <v>Kolkata</v>
      </c>
      <c r="H6" s="21">
        <v>0</v>
      </c>
      <c r="I6" s="21" t="str">
        <v>OutStation</v>
      </c>
      <c r="K6" s="21">
        <f t="shared" si="0"/>
        <v>1</v>
      </c>
      <c r="L6" s="21" t="str">
        <v>AIIMS</v>
      </c>
      <c r="M6" s="21">
        <v>4</v>
      </c>
      <c r="N6" s="21" t="str">
        <v>BioLegend</v>
      </c>
      <c r="O6" s="21">
        <v>0</v>
      </c>
      <c r="P6" s="21" t="str">
        <v>Delhi</v>
      </c>
      <c r="Q6" s="21" t="str">
        <v>PRIYANKA MADAM</v>
      </c>
      <c r="R6" s="21" t="str">
        <v>Local</v>
      </c>
      <c r="S6" s="21">
        <f t="shared" si="1"/>
        <v>1</v>
      </c>
    </row>
    <row r="7" spans="1:19" hidden="1" x14ac:dyDescent="0.25">
      <c r="A7" s="21">
        <v>317417</v>
      </c>
      <c r="B7" s="21">
        <v>1</v>
      </c>
      <c r="C7" s="21" t="str">
        <v>ABHISHEK</v>
      </c>
      <c r="D7" s="21">
        <v>4</v>
      </c>
      <c r="E7" s="21" t="str">
        <v>BioLegend</v>
      </c>
      <c r="F7" s="21">
        <v>0</v>
      </c>
      <c r="G7" s="21" t="str">
        <v>Kolkata</v>
      </c>
      <c r="H7" s="21">
        <v>0</v>
      </c>
      <c r="I7" s="21" t="str">
        <v>OutStation</v>
      </c>
      <c r="K7" s="21">
        <f t="shared" si="0"/>
        <v>31</v>
      </c>
      <c r="L7" s="21" t="str">
        <v>AIIMS</v>
      </c>
      <c r="M7" s="21">
        <v>4</v>
      </c>
      <c r="N7" s="21" t="str">
        <v>BioLegend</v>
      </c>
      <c r="O7" s="21">
        <v>0</v>
      </c>
      <c r="P7" s="21" t="str">
        <v>Delhi</v>
      </c>
      <c r="Q7" s="21">
        <v>0</v>
      </c>
      <c r="R7" s="21" t="str">
        <v>Local</v>
      </c>
      <c r="S7" s="21">
        <f t="shared" si="1"/>
        <v>31</v>
      </c>
    </row>
    <row r="8" spans="1:19" hidden="1" x14ac:dyDescent="0.25">
      <c r="A8" s="21">
        <v>118227</v>
      </c>
      <c r="B8" s="21">
        <v>1</v>
      </c>
      <c r="C8" s="21" t="str">
        <v>ACTREC</v>
      </c>
      <c r="D8" s="21">
        <v>4</v>
      </c>
      <c r="E8" s="21" t="str">
        <v>BioLegend</v>
      </c>
      <c r="F8" s="21">
        <v>0</v>
      </c>
      <c r="G8" s="21" t="str">
        <v>Mumbai</v>
      </c>
      <c r="H8" s="21">
        <v>0</v>
      </c>
      <c r="I8" s="21" t="str">
        <v>OutStation</v>
      </c>
      <c r="K8" s="21">
        <f t="shared" si="0"/>
        <v>3</v>
      </c>
      <c r="L8" s="21" t="str">
        <v>AMRITA</v>
      </c>
      <c r="M8" s="21">
        <v>4</v>
      </c>
      <c r="N8" s="21" t="str">
        <v>BIOLEGEND</v>
      </c>
      <c r="O8" s="21">
        <v>0</v>
      </c>
      <c r="P8" s="21" t="str">
        <v>Faridabad</v>
      </c>
      <c r="Q8" s="21" t="str">
        <v>PRIYANKA MADAM</v>
      </c>
      <c r="R8" s="21" t="str">
        <v>Local</v>
      </c>
      <c r="S8" s="21">
        <f t="shared" si="1"/>
        <v>3</v>
      </c>
    </row>
    <row r="9" spans="1:19" hidden="1" x14ac:dyDescent="0.25">
      <c r="A9" s="21" t="str">
        <v>T1408</v>
      </c>
      <c r="B9" s="21">
        <v>1</v>
      </c>
      <c r="C9" s="21" t="str">
        <v>AIIMS</v>
      </c>
      <c r="D9" s="21">
        <v>-20</v>
      </c>
      <c r="E9" s="21" t="str">
        <v>TARGETMOL</v>
      </c>
      <c r="F9" s="21">
        <v>0</v>
      </c>
      <c r="G9" s="21" t="str">
        <v>Delhi</v>
      </c>
      <c r="H9" s="21" t="str">
        <v>Priyanka Madam</v>
      </c>
      <c r="I9" s="21" t="str">
        <v>Local</v>
      </c>
      <c r="K9" s="21">
        <f t="shared" si="0"/>
        <v>1</v>
      </c>
      <c r="L9" s="21" t="str">
        <v>AMRITA</v>
      </c>
      <c r="M9" s="21">
        <v>4</v>
      </c>
      <c r="N9" s="21" t="str">
        <v>BioLegend</v>
      </c>
      <c r="O9" s="21">
        <v>0</v>
      </c>
      <c r="P9" s="21" t="str">
        <v>Faridabad</v>
      </c>
      <c r="Q9" s="21">
        <v>0</v>
      </c>
      <c r="R9" s="21" t="str">
        <v>Local</v>
      </c>
      <c r="S9" s="21">
        <f t="shared" si="1"/>
        <v>1</v>
      </c>
    </row>
    <row r="10" spans="1:19" hidden="1" x14ac:dyDescent="0.25">
      <c r="A10" s="21">
        <v>301804</v>
      </c>
      <c r="B10" s="21">
        <v>1</v>
      </c>
      <c r="C10" s="21" t="str">
        <v>AIIMS</v>
      </c>
      <c r="D10" s="21">
        <v>4</v>
      </c>
      <c r="E10" s="21" t="str">
        <v>BioLegend</v>
      </c>
      <c r="F10" s="21">
        <v>0</v>
      </c>
      <c r="G10" s="21" t="str">
        <v>Delhi</v>
      </c>
      <c r="H10" s="21" t="str">
        <v>PRIYANKA MADAM</v>
      </c>
      <c r="I10" s="21" t="str">
        <v>Local</v>
      </c>
      <c r="K10" s="21">
        <f t="shared" si="0"/>
        <v>8</v>
      </c>
      <c r="L10" s="21" t="str">
        <v>ANKUR</v>
      </c>
      <c r="M10" s="21">
        <v>4</v>
      </c>
      <c r="N10" s="21" t="str">
        <v>BioLegend</v>
      </c>
      <c r="O10" s="21">
        <v>0</v>
      </c>
      <c r="P10" s="21" t="str">
        <v>DELHI</v>
      </c>
      <c r="Q10" s="21">
        <v>0</v>
      </c>
      <c r="R10" s="21" t="str">
        <v>Local</v>
      </c>
      <c r="S10" s="21">
        <f t="shared" si="1"/>
        <v>8</v>
      </c>
    </row>
    <row r="11" spans="1:19" hidden="1" x14ac:dyDescent="0.25">
      <c r="A11" s="21">
        <v>100714</v>
      </c>
      <c r="B11" s="21">
        <v>1</v>
      </c>
      <c r="C11" s="21" t="str">
        <v>AIIMS</v>
      </c>
      <c r="D11" s="21">
        <v>4</v>
      </c>
      <c r="E11" s="21" t="str">
        <v>BioLegend</v>
      </c>
      <c r="F11" s="21">
        <v>0</v>
      </c>
      <c r="G11" s="21" t="str">
        <v>Delhi</v>
      </c>
      <c r="H11" s="21">
        <v>0</v>
      </c>
      <c r="I11" s="21" t="str">
        <v>Local</v>
      </c>
      <c r="K11" s="21">
        <f t="shared" si="0"/>
        <v>1</v>
      </c>
      <c r="L11" s="21" t="str">
        <v>APOLLO CHENNAI</v>
      </c>
      <c r="M11" s="21">
        <v>4</v>
      </c>
      <c r="N11" s="21" t="str">
        <v>BioLegend</v>
      </c>
      <c r="O11" s="21">
        <v>0</v>
      </c>
      <c r="P11" s="21" t="str">
        <v>CHENNAI</v>
      </c>
      <c r="Q11" s="21" t="str">
        <v>Pending Purchase Order</v>
      </c>
      <c r="R11" s="21" t="str">
        <v>OutStation</v>
      </c>
      <c r="S11" s="21">
        <f t="shared" si="1"/>
        <v>1</v>
      </c>
    </row>
    <row r="12" spans="1:19" hidden="1" x14ac:dyDescent="0.25">
      <c r="A12" s="21">
        <v>101228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>
        <v>0</v>
      </c>
      <c r="I12" s="21" t="str">
        <v>Local</v>
      </c>
      <c r="K12" s="21">
        <f t="shared" si="0"/>
        <v>4</v>
      </c>
      <c r="L12" s="21" t="str">
        <v>AURIGINE SERVICE</v>
      </c>
      <c r="M12" s="21">
        <v>4</v>
      </c>
      <c r="N12" s="21" t="str">
        <v>BioLegend</v>
      </c>
      <c r="O12" s="21">
        <v>0</v>
      </c>
      <c r="P12" s="21" t="str">
        <v>Hyderabad</v>
      </c>
      <c r="Q12" s="21">
        <v>0</v>
      </c>
      <c r="R12" s="21" t="str">
        <v>OutStation</v>
      </c>
      <c r="S12" s="21">
        <f t="shared" si="1"/>
        <v>4</v>
      </c>
    </row>
    <row r="13" spans="1:19" hidden="1" x14ac:dyDescent="0.25">
      <c r="A13" s="21">
        <v>101256</v>
      </c>
      <c r="B13" s="21">
        <v>1</v>
      </c>
      <c r="C13" s="21" t="str">
        <v>AIIMS</v>
      </c>
      <c r="D13" s="21">
        <v>4</v>
      </c>
      <c r="E13" s="21" t="str">
        <v>BioLegend</v>
      </c>
      <c r="F13" s="21">
        <v>0</v>
      </c>
      <c r="G13" s="21" t="str">
        <v>Delhi</v>
      </c>
      <c r="H13" s="21">
        <v>0</v>
      </c>
      <c r="I13" s="21" t="str">
        <v>Local</v>
      </c>
      <c r="K13" s="21">
        <f t="shared" si="0"/>
        <v>18</v>
      </c>
      <c r="L13" s="21" t="str">
        <v>BIO SOLUTION</v>
      </c>
      <c r="M13" s="21">
        <v>4</v>
      </c>
      <c r="N13" s="21" t="str">
        <v>BioLegend</v>
      </c>
      <c r="O13" s="21">
        <v>0</v>
      </c>
      <c r="P13" s="21" t="str">
        <v>Hyderabad</v>
      </c>
      <c r="Q13" s="21">
        <v>0</v>
      </c>
      <c r="R13" s="21" t="str">
        <v>OutStation</v>
      </c>
      <c r="S13" s="21">
        <f t="shared" si="1"/>
        <v>18</v>
      </c>
    </row>
    <row r="14" spans="1:19" hidden="1" x14ac:dyDescent="0.25">
      <c r="A14" s="21">
        <v>103210</v>
      </c>
      <c r="B14" s="21">
        <v>1</v>
      </c>
      <c r="C14" s="21" t="str">
        <v>AIIMS</v>
      </c>
      <c r="D14" s="21">
        <v>4</v>
      </c>
      <c r="E14" s="21" t="str">
        <v>BioLegend</v>
      </c>
      <c r="F14" s="21">
        <v>0</v>
      </c>
      <c r="G14" s="21" t="str">
        <v>Delhi</v>
      </c>
      <c r="H14" s="21">
        <v>0</v>
      </c>
      <c r="I14" s="21" t="str">
        <v>Local</v>
      </c>
      <c r="K14" s="21">
        <f t="shared" si="0"/>
        <v>2</v>
      </c>
      <c r="L14" s="21" t="str">
        <v>BIOLINK</v>
      </c>
      <c r="M14" s="21">
        <v>-80</v>
      </c>
      <c r="N14" s="21" t="str">
        <v>Dharmacon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2</v>
      </c>
    </row>
    <row r="15" spans="1:19" hidden="1" x14ac:dyDescent="0.25">
      <c r="A15" s="21">
        <v>104522</v>
      </c>
      <c r="B15" s="21">
        <v>1</v>
      </c>
      <c r="C15" s="21" t="str">
        <v>AIIMS</v>
      </c>
      <c r="D15" s="21">
        <v>4</v>
      </c>
      <c r="E15" s="21" t="str">
        <v>BioLegend</v>
      </c>
      <c r="F15" s="21">
        <v>0</v>
      </c>
      <c r="G15" s="21" t="str">
        <v>Delhi</v>
      </c>
      <c r="H15" s="21">
        <v>0</v>
      </c>
      <c r="I15" s="21" t="str">
        <v>Local</v>
      </c>
      <c r="K15" s="21">
        <f t="shared" si="0"/>
        <v>1</v>
      </c>
      <c r="L15" s="21" t="str">
        <v>BIONOVA</v>
      </c>
      <c r="M15" s="21">
        <v>4</v>
      </c>
      <c r="N15" s="21" t="str">
        <v>BioLegend</v>
      </c>
      <c r="O15" s="21">
        <v>0</v>
      </c>
      <c r="P15" s="21" t="str">
        <v>Banglore</v>
      </c>
      <c r="Q15" s="21">
        <v>0</v>
      </c>
      <c r="R15" s="21" t="str">
        <v>OutStation</v>
      </c>
      <c r="S15" s="21">
        <f t="shared" si="1"/>
        <v>1</v>
      </c>
    </row>
    <row r="16" spans="1:19" hidden="1" x14ac:dyDescent="0.25">
      <c r="A16" s="21">
        <v>302830</v>
      </c>
      <c r="B16" s="21">
        <v>1</v>
      </c>
      <c r="C16" s="21" t="str">
        <v>AIIMS</v>
      </c>
      <c r="D16" s="21">
        <v>4</v>
      </c>
      <c r="E16" s="21" t="str">
        <v>BioLegend</v>
      </c>
      <c r="F16" s="21">
        <v>0</v>
      </c>
      <c r="G16" s="21" t="str">
        <v>Delhi</v>
      </c>
      <c r="H16" s="21">
        <v>0</v>
      </c>
      <c r="I16" s="21" t="str">
        <v>Local</v>
      </c>
      <c r="K16" s="21">
        <f t="shared" si="0"/>
        <v>1</v>
      </c>
      <c r="L16" s="21" t="str">
        <v>BIONOVA</v>
      </c>
      <c r="M16" s="21">
        <v>-20</v>
      </c>
      <c r="N16" s="21" t="str">
        <v>BioLegend</v>
      </c>
      <c r="O16" s="21">
        <v>0</v>
      </c>
      <c r="P16" s="21" t="str">
        <v>Banglore</v>
      </c>
      <c r="Q16" s="21">
        <v>0</v>
      </c>
      <c r="R16" s="21" t="str">
        <v>OutStation</v>
      </c>
      <c r="S16" s="21">
        <f t="shared" si="1"/>
        <v>1</v>
      </c>
    </row>
    <row r="17" spans="1:19" hidden="1" x14ac:dyDescent="0.25">
      <c r="A17" s="21">
        <v>303736</v>
      </c>
      <c r="B17" s="21">
        <v>1</v>
      </c>
      <c r="C17" s="21" t="str">
        <v>AIIMS</v>
      </c>
      <c r="D17" s="21">
        <v>4</v>
      </c>
      <c r="E17" s="21" t="str">
        <v>BioLegend</v>
      </c>
      <c r="F17" s="21">
        <v>0</v>
      </c>
      <c r="G17" s="21" t="str">
        <v>Delhi</v>
      </c>
      <c r="H17" s="21">
        <v>0</v>
      </c>
      <c r="I17" s="21" t="str">
        <v>Local</v>
      </c>
      <c r="K17" s="21">
        <f t="shared" si="0"/>
        <v>1</v>
      </c>
      <c r="L17" s="21" t="str">
        <v>CCMB</v>
      </c>
      <c r="M17" s="21">
        <v>4</v>
      </c>
      <c r="N17" s="21" t="str">
        <v>BioLegend</v>
      </c>
      <c r="O17" s="21">
        <v>0</v>
      </c>
      <c r="P17" s="21" t="str">
        <v>Hyderabad</v>
      </c>
      <c r="Q17" s="21">
        <v>0</v>
      </c>
      <c r="R17" s="21" t="str">
        <v>OutStation</v>
      </c>
      <c r="S17" s="21">
        <f t="shared" si="1"/>
        <v>1</v>
      </c>
    </row>
    <row r="18" spans="1:19" hidden="1" x14ac:dyDescent="0.25">
      <c r="A18" s="21">
        <v>303930</v>
      </c>
      <c r="B18" s="21">
        <v>1</v>
      </c>
      <c r="C18" s="21" t="str">
        <v>AIIMS</v>
      </c>
      <c r="D18" s="21">
        <v>4</v>
      </c>
      <c r="E18" s="21" t="str">
        <v>BioLegend</v>
      </c>
      <c r="F18" s="21">
        <v>0</v>
      </c>
      <c r="G18" s="21" t="str">
        <v>Delhi</v>
      </c>
      <c r="H18" s="21">
        <v>0</v>
      </c>
      <c r="I18" s="21" t="str">
        <v>Local</v>
      </c>
      <c r="K18" s="21">
        <f t="shared" si="0"/>
        <v>2</v>
      </c>
      <c r="L18" s="21" t="str">
        <v>GENECARE</v>
      </c>
      <c r="M18" s="21">
        <v>4</v>
      </c>
      <c r="N18" s="21" t="str">
        <v>BioLegend</v>
      </c>
      <c r="O18" s="21">
        <v>0</v>
      </c>
      <c r="P18" s="21" t="str">
        <v>VARANASI</v>
      </c>
      <c r="Q18" s="21" t="str">
        <v>Payment Issue (Priya)</v>
      </c>
      <c r="R18" s="21" t="str">
        <v>OutStation</v>
      </c>
      <c r="S18" s="21">
        <f t="shared" si="1"/>
        <v>2</v>
      </c>
    </row>
    <row r="19" spans="1:19" hidden="1" x14ac:dyDescent="0.25">
      <c r="A19" s="21">
        <v>304028</v>
      </c>
      <c r="B19" s="21">
        <v>2</v>
      </c>
      <c r="C19" s="21" t="str">
        <v>AIIMS</v>
      </c>
      <c r="D19" s="21">
        <v>4</v>
      </c>
      <c r="E19" s="21" t="str">
        <v>BioLegend</v>
      </c>
      <c r="F19" s="21">
        <v>0</v>
      </c>
      <c r="G19" s="21" t="str">
        <v>Delhi</v>
      </c>
      <c r="H19" s="21">
        <v>0</v>
      </c>
      <c r="I19" s="21" t="str">
        <v>Local</v>
      </c>
      <c r="K19" s="21">
        <f t="shared" si="0"/>
        <v>1</v>
      </c>
      <c r="L19" s="21" t="str">
        <v>GOLDLAKE</v>
      </c>
      <c r="M19" s="21">
        <v>4</v>
      </c>
      <c r="N19" s="21" t="str">
        <v>CYTOSKELETON</v>
      </c>
      <c r="O19" s="21">
        <v>0</v>
      </c>
      <c r="P19" s="21" t="str">
        <v>PUNE</v>
      </c>
      <c r="Q19" s="21" t="str">
        <v>Payment Issue (Anjali)</v>
      </c>
      <c r="R19" s="21" t="str">
        <v>OutStation</v>
      </c>
      <c r="S19" s="21">
        <f t="shared" si="1"/>
        <v>1</v>
      </c>
    </row>
    <row r="20" spans="1:19" hidden="1" x14ac:dyDescent="0.25">
      <c r="A20" s="21">
        <v>305022</v>
      </c>
      <c r="B20" s="21">
        <v>2</v>
      </c>
      <c r="C20" s="21" t="str">
        <v>AIIMS</v>
      </c>
      <c r="D20" s="21">
        <v>4</v>
      </c>
      <c r="E20" s="21" t="str">
        <v>BioLegend</v>
      </c>
      <c r="F20" s="21">
        <v>0</v>
      </c>
      <c r="G20" s="21" t="str">
        <v>Delhi</v>
      </c>
      <c r="H20" s="21">
        <v>0</v>
      </c>
      <c r="I20" s="21" t="str">
        <v>Local</v>
      </c>
      <c r="K20" s="21">
        <f t="shared" si="0"/>
        <v>9</v>
      </c>
      <c r="L20" s="21" t="str">
        <v>HELIX</v>
      </c>
      <c r="M20" s="21">
        <v>4</v>
      </c>
      <c r="N20" s="21" t="str">
        <v>BioLegend</v>
      </c>
      <c r="O20" s="21">
        <v>0</v>
      </c>
      <c r="P20" s="21" t="str">
        <v>Kerala</v>
      </c>
      <c r="Q20" s="21">
        <v>0</v>
      </c>
      <c r="R20" s="21" t="str">
        <v>OutStation</v>
      </c>
      <c r="S20" s="21">
        <f t="shared" si="1"/>
        <v>9</v>
      </c>
    </row>
    <row r="21" spans="1:19" hidden="1" x14ac:dyDescent="0.25">
      <c r="A21" s="21">
        <v>310838</v>
      </c>
      <c r="B21" s="21">
        <v>1</v>
      </c>
      <c r="C21" s="21" t="str">
        <v>AIIMS</v>
      </c>
      <c r="D21" s="21">
        <v>4</v>
      </c>
      <c r="E21" s="21" t="str">
        <v>BioLegend</v>
      </c>
      <c r="F21" s="21">
        <v>0</v>
      </c>
      <c r="G21" s="21" t="str">
        <v>Delhi</v>
      </c>
      <c r="H21" s="21">
        <v>0</v>
      </c>
      <c r="I21" s="21" t="str">
        <v>Local</v>
      </c>
      <c r="K21" s="21">
        <f t="shared" si="0"/>
        <v>3</v>
      </c>
      <c r="L21" s="21" t="str">
        <v>HELIX</v>
      </c>
      <c r="M21" s="21">
        <v>-20</v>
      </c>
      <c r="N21" s="21" t="str">
        <v>BioLegend</v>
      </c>
      <c r="O21" s="21">
        <v>0</v>
      </c>
      <c r="P21" s="21" t="str">
        <v>Kerala</v>
      </c>
      <c r="Q21" s="21">
        <v>0</v>
      </c>
      <c r="R21" s="21" t="str">
        <v>OutStation</v>
      </c>
      <c r="S21" s="21">
        <f t="shared" si="1"/>
        <v>3</v>
      </c>
    </row>
    <row r="22" spans="1:19" hidden="1" x14ac:dyDescent="0.25">
      <c r="A22" s="21">
        <v>317426</v>
      </c>
      <c r="B22" s="21">
        <v>1</v>
      </c>
      <c r="C22" s="21" t="str">
        <v>AIIMS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2</v>
      </c>
      <c r="L22" s="21" t="str">
        <v>ICGEB</v>
      </c>
      <c r="M22" s="21">
        <v>4</v>
      </c>
      <c r="N22" s="21" t="str">
        <v>BioLegend</v>
      </c>
      <c r="O22" s="21" t="str">
        <v>FOC ITEMS PRIYANKA MADAM</v>
      </c>
      <c r="P22" s="21" t="str">
        <v>Delhi</v>
      </c>
      <c r="Q22" s="21" t="str">
        <v>PRIYANKA MADAM (FOC)</v>
      </c>
      <c r="R22" s="21" t="str">
        <v>Local</v>
      </c>
      <c r="S22" s="21">
        <f t="shared" si="1"/>
        <v>2</v>
      </c>
    </row>
    <row r="23" spans="1:19" hidden="1" x14ac:dyDescent="0.25">
      <c r="A23" s="21">
        <v>329928</v>
      </c>
      <c r="B23" s="21">
        <v>1</v>
      </c>
      <c r="C23" s="21" t="str">
        <v>AIIMS</v>
      </c>
      <c r="D23" s="21">
        <v>4</v>
      </c>
      <c r="E23" s="21" t="str">
        <v>BioLegend</v>
      </c>
      <c r="F23" s="21">
        <v>0</v>
      </c>
      <c r="G23" s="21" t="str">
        <v>Delhi</v>
      </c>
      <c r="H23" s="21">
        <v>0</v>
      </c>
      <c r="I23" s="21" t="str">
        <v>Local</v>
      </c>
      <c r="K23" s="21">
        <f t="shared" si="0"/>
        <v>4</v>
      </c>
      <c r="L23" s="21" t="str">
        <v>ICGEB</v>
      </c>
      <c r="M23" s="21">
        <v>4</v>
      </c>
      <c r="N23" s="21" t="str">
        <v>BioLegend</v>
      </c>
      <c r="O23" s="21">
        <v>0</v>
      </c>
      <c r="P23" s="21" t="str">
        <v>Delhi</v>
      </c>
      <c r="Q23" s="21">
        <v>0</v>
      </c>
      <c r="R23" s="21" t="str">
        <v>Local</v>
      </c>
      <c r="S23" s="21">
        <f t="shared" si="1"/>
        <v>4</v>
      </c>
    </row>
    <row r="24" spans="1:19" hidden="1" x14ac:dyDescent="0.25">
      <c r="A24" s="21">
        <v>336214</v>
      </c>
      <c r="B24" s="21">
        <v>1</v>
      </c>
      <c r="C24" s="21" t="str">
        <v>AIIMS</v>
      </c>
      <c r="D24" s="21">
        <v>4</v>
      </c>
      <c r="E24" s="21" t="str">
        <v>BioLegend</v>
      </c>
      <c r="F24" s="21">
        <v>0</v>
      </c>
      <c r="G24" s="21" t="str">
        <v>Delhi</v>
      </c>
      <c r="H24" s="21">
        <v>0</v>
      </c>
      <c r="I24" s="21" t="str">
        <v>Local</v>
      </c>
      <c r="K24" s="21">
        <f t="shared" si="0"/>
        <v>1</v>
      </c>
      <c r="L24" s="21" t="str">
        <v>ICGEB</v>
      </c>
      <c r="M24" s="21">
        <v>4</v>
      </c>
      <c r="N24" s="21" t="str">
        <v>BioLegend</v>
      </c>
      <c r="O24" s="21" t="str">
        <v>FOC</v>
      </c>
      <c r="P24" s="21" t="str">
        <v>Delhi</v>
      </c>
      <c r="Q24" s="21" t="str">
        <v>PRIYANKA MADAM (FOC)</v>
      </c>
      <c r="R24" s="21" t="str">
        <v>Local</v>
      </c>
      <c r="S24" s="21">
        <f t="shared" si="1"/>
        <v>1</v>
      </c>
    </row>
    <row r="25" spans="1:19" hidden="1" x14ac:dyDescent="0.25">
      <c r="A25" s="21">
        <v>344732</v>
      </c>
      <c r="B25" s="21">
        <v>1</v>
      </c>
      <c r="C25" s="21" t="str">
        <v>AIIMS</v>
      </c>
      <c r="D25" s="21">
        <v>4</v>
      </c>
      <c r="E25" s="21" t="str">
        <v>BioLegend</v>
      </c>
      <c r="F25" s="21">
        <v>0</v>
      </c>
      <c r="G25" s="21" t="str">
        <v>Delhi</v>
      </c>
      <c r="H25" s="21">
        <v>0</v>
      </c>
      <c r="I25" s="21" t="str">
        <v>Local</v>
      </c>
      <c r="K25" s="21">
        <f t="shared" si="0"/>
        <v>1</v>
      </c>
      <c r="L25" s="21" t="str">
        <v>ICGEB</v>
      </c>
      <c r="M25" s="21" t="str">
        <v>RT</v>
      </c>
      <c r="N25" s="21" t="str">
        <v>BioLegend</v>
      </c>
      <c r="O25" s="21" t="str">
        <v>FOC</v>
      </c>
      <c r="P25" s="21" t="str">
        <v>Delhi</v>
      </c>
      <c r="Q25" s="21" t="str">
        <v>PRIYANKA MADAM (FOC)</v>
      </c>
      <c r="R25" s="21" t="str">
        <v>Local</v>
      </c>
      <c r="S25" s="21">
        <f t="shared" si="1"/>
        <v>1</v>
      </c>
    </row>
    <row r="26" spans="1:19" hidden="1" x14ac:dyDescent="0.25">
      <c r="A26" s="21">
        <v>353038</v>
      </c>
      <c r="B26" s="21">
        <v>1</v>
      </c>
      <c r="C26" s="21" t="str">
        <v>AIIMS</v>
      </c>
      <c r="D26" s="21">
        <v>4</v>
      </c>
      <c r="E26" s="21" t="str">
        <v>BioLegend</v>
      </c>
      <c r="F26" s="21">
        <v>0</v>
      </c>
      <c r="G26" s="21" t="str">
        <v>Delhi</v>
      </c>
      <c r="H26" s="21">
        <v>0</v>
      </c>
      <c r="I26" s="21" t="str">
        <v>Local</v>
      </c>
      <c r="K26" s="21">
        <f t="shared" si="0"/>
        <v>3</v>
      </c>
      <c r="L26" s="21" t="str">
        <v>IGIB</v>
      </c>
      <c r="M26" s="21">
        <v>4</v>
      </c>
      <c r="N26" s="21" t="str">
        <v>BioLegend</v>
      </c>
      <c r="O26" s="21">
        <v>0</v>
      </c>
      <c r="P26" s="21" t="str">
        <v>Delhi</v>
      </c>
      <c r="Q26" s="21">
        <v>0</v>
      </c>
      <c r="R26" s="21" t="str">
        <v>Local</v>
      </c>
      <c r="S26" s="21">
        <f t="shared" si="1"/>
        <v>3</v>
      </c>
    </row>
    <row r="27" spans="1:19" hidden="1" x14ac:dyDescent="0.25">
      <c r="A27" s="21">
        <v>369708</v>
      </c>
      <c r="B27" s="21">
        <v>1</v>
      </c>
      <c r="C27" s="21" t="str">
        <v>AIIMS</v>
      </c>
      <c r="D27" s="21">
        <v>4</v>
      </c>
      <c r="E27" s="21" t="str">
        <v>BioLegend</v>
      </c>
      <c r="F27" s="21">
        <v>0</v>
      </c>
      <c r="G27" s="21" t="str">
        <v>Delhi</v>
      </c>
      <c r="H27" s="21">
        <v>0</v>
      </c>
      <c r="I27" s="21" t="str">
        <v>Local</v>
      </c>
      <c r="K27" s="21">
        <f t="shared" si="0"/>
        <v>1</v>
      </c>
      <c r="L27" s="21" t="str">
        <v>IISC</v>
      </c>
      <c r="M27" s="21">
        <v>4</v>
      </c>
      <c r="N27" s="21" t="str">
        <v>BioLegend</v>
      </c>
      <c r="O27" s="21">
        <v>0</v>
      </c>
      <c r="P27" s="21" t="str">
        <v>Banglore</v>
      </c>
      <c r="Q27" s="21">
        <v>0</v>
      </c>
      <c r="R27" s="21" t="str">
        <v>OutStation</v>
      </c>
      <c r="S27" s="21">
        <f t="shared" si="1"/>
        <v>1</v>
      </c>
    </row>
    <row r="28" spans="1:19" hidden="1" x14ac:dyDescent="0.25">
      <c r="A28" s="21">
        <v>393610</v>
      </c>
      <c r="B28" s="21">
        <v>1</v>
      </c>
      <c r="C28" s="21" t="str">
        <v>AIIMS</v>
      </c>
      <c r="D28" s="21">
        <v>4</v>
      </c>
      <c r="E28" s="21" t="str">
        <v>BioLegend</v>
      </c>
      <c r="F28" s="21">
        <v>0</v>
      </c>
      <c r="G28" s="21" t="str">
        <v>Delhi</v>
      </c>
      <c r="H28" s="21">
        <v>0</v>
      </c>
      <c r="I28" s="21" t="str">
        <v>Local</v>
      </c>
      <c r="K28" s="21">
        <f t="shared" si="0"/>
        <v>40</v>
      </c>
      <c r="L28" s="21" t="str">
        <v>IISER BHOPAL</v>
      </c>
      <c r="M28" s="21">
        <v>4</v>
      </c>
      <c r="N28" s="21" t="str">
        <v>BIOLEGEND</v>
      </c>
      <c r="O28" s="21">
        <v>0</v>
      </c>
      <c r="P28" s="21" t="str">
        <v>Bhopal</v>
      </c>
      <c r="Q28" s="21" t="str">
        <v>On Hold (Priyanka madam)</v>
      </c>
      <c r="R28" s="21" t="str">
        <v>OutStation</v>
      </c>
      <c r="S28" s="21">
        <f t="shared" si="1"/>
        <v>40</v>
      </c>
    </row>
    <row r="29" spans="1:19" hidden="1" x14ac:dyDescent="0.25">
      <c r="A29" s="21">
        <v>420201</v>
      </c>
      <c r="B29" s="21">
        <v>1</v>
      </c>
      <c r="C29" s="21" t="str">
        <v>AIIMS</v>
      </c>
      <c r="D29" s="21">
        <v>4</v>
      </c>
      <c r="E29" s="21" t="str">
        <v>BioLegend</v>
      </c>
      <c r="F29" s="21">
        <v>0</v>
      </c>
      <c r="G29" s="21" t="str">
        <v>Delhi</v>
      </c>
      <c r="H29" s="21">
        <v>0</v>
      </c>
      <c r="I29" s="21" t="str">
        <v>Local</v>
      </c>
      <c r="K29" s="21">
        <f t="shared" si="0"/>
        <v>4</v>
      </c>
      <c r="L29" s="21" t="str">
        <v>IISER BHOPAL</v>
      </c>
      <c r="M29" s="21">
        <v>4</v>
      </c>
      <c r="N29" s="21" t="str">
        <v>BIOLEGEND</v>
      </c>
      <c r="O29" s="21" t="str">
        <v>FOC</v>
      </c>
      <c r="P29" s="21" t="str">
        <v>Bhopal</v>
      </c>
      <c r="Q29" s="21" t="str">
        <v>On Hold (Priyanka madam)</v>
      </c>
      <c r="R29" s="21" t="str">
        <v>OutStation</v>
      </c>
      <c r="S29" s="21">
        <f t="shared" si="1"/>
        <v>4</v>
      </c>
    </row>
    <row r="30" spans="1:19" hidden="1" x14ac:dyDescent="0.25">
      <c r="A30" s="21">
        <v>420404</v>
      </c>
      <c r="B30" s="21">
        <v>1</v>
      </c>
      <c r="C30" s="21" t="str">
        <v>AIIMS</v>
      </c>
      <c r="D30" s="21">
        <v>4</v>
      </c>
      <c r="E30" s="21" t="str">
        <v>BioLegend</v>
      </c>
      <c r="F30" s="21">
        <v>0</v>
      </c>
      <c r="G30" s="21" t="str">
        <v>Delhi</v>
      </c>
      <c r="H30" s="21">
        <v>0</v>
      </c>
      <c r="I30" s="21" t="str">
        <v>Local</v>
      </c>
      <c r="K30" s="21">
        <f t="shared" si="0"/>
        <v>1</v>
      </c>
      <c r="L30" s="21" t="str">
        <v>IISER BHOPAL</v>
      </c>
      <c r="M30" s="21">
        <v>-20</v>
      </c>
      <c r="N30" s="21" t="str">
        <v>BIOLEGEND</v>
      </c>
      <c r="O30" s="21">
        <v>0</v>
      </c>
      <c r="P30" s="21" t="str">
        <v>Bhopal</v>
      </c>
      <c r="Q30" s="21" t="str">
        <v>On Hold (Priyanka madam)</v>
      </c>
      <c r="R30" s="21" t="str">
        <v>OutStation</v>
      </c>
      <c r="S30" s="21">
        <f t="shared" si="1"/>
        <v>1</v>
      </c>
    </row>
    <row r="31" spans="1:19" hidden="1" x14ac:dyDescent="0.25">
      <c r="A31" s="21">
        <v>421002</v>
      </c>
      <c r="B31" s="21">
        <v>1</v>
      </c>
      <c r="C31" s="21" t="str">
        <v>AIIMS</v>
      </c>
      <c r="D31" s="21">
        <v>4</v>
      </c>
      <c r="E31" s="21" t="str">
        <v>BioLegend</v>
      </c>
      <c r="F31" s="21">
        <v>0</v>
      </c>
      <c r="G31" s="21" t="str">
        <v>Delhi</v>
      </c>
      <c r="H31" s="21">
        <v>0</v>
      </c>
      <c r="I31" s="21" t="str">
        <v>Local</v>
      </c>
      <c r="K31" s="21">
        <f t="shared" si="0"/>
        <v>1</v>
      </c>
      <c r="L31" s="21" t="str">
        <v>IIT BOMBAY</v>
      </c>
      <c r="M31" s="21">
        <v>4</v>
      </c>
      <c r="N31" s="21" t="str">
        <v>BioLegend</v>
      </c>
      <c r="O31" s="21">
        <v>0</v>
      </c>
      <c r="P31" s="21" t="str">
        <v>Mumbai</v>
      </c>
      <c r="Q31" s="21">
        <v>0</v>
      </c>
      <c r="R31" s="21" t="str">
        <v>OutStation</v>
      </c>
      <c r="S31" s="21">
        <f t="shared" si="1"/>
        <v>1</v>
      </c>
    </row>
    <row r="32" spans="1:19" hidden="1" x14ac:dyDescent="0.25">
      <c r="A32" s="21">
        <v>424601</v>
      </c>
      <c r="B32" s="21">
        <v>1</v>
      </c>
      <c r="C32" s="21" t="str">
        <v>AIIMS</v>
      </c>
      <c r="D32" s="21">
        <v>4</v>
      </c>
      <c r="E32" s="21" t="str">
        <v>BioLegend</v>
      </c>
      <c r="F32" s="21">
        <v>0</v>
      </c>
      <c r="G32" s="21" t="str">
        <v>Delhi</v>
      </c>
      <c r="H32" s="21">
        <v>0</v>
      </c>
      <c r="I32" s="21" t="str">
        <v>Local</v>
      </c>
      <c r="K32" s="21">
        <f t="shared" si="0"/>
        <v>3</v>
      </c>
      <c r="L32" s="21" t="str">
        <v>IIT KHARAGPUR</v>
      </c>
      <c r="M32" s="21">
        <v>-80</v>
      </c>
      <c r="N32" s="21" t="str">
        <v>Dharmacon</v>
      </c>
      <c r="O32" s="21">
        <v>0</v>
      </c>
      <c r="P32" s="21" t="str">
        <v>Kharagpur</v>
      </c>
      <c r="Q32" s="21" t="str">
        <v>Non Gem Certificate Required</v>
      </c>
      <c r="R32" s="21" t="str">
        <v>OutStation</v>
      </c>
      <c r="S32" s="21">
        <f t="shared" si="1"/>
        <v>3</v>
      </c>
    </row>
    <row r="33" spans="1:19" hidden="1" x14ac:dyDescent="0.25">
      <c r="A33" s="21">
        <v>505830</v>
      </c>
      <c r="B33" s="21">
        <v>1</v>
      </c>
      <c r="C33" s="21" t="str">
        <v>AIIMS</v>
      </c>
      <c r="D33" s="21">
        <v>4</v>
      </c>
      <c r="E33" s="21" t="str">
        <v>BioLegend</v>
      </c>
      <c r="F33" s="21">
        <v>0</v>
      </c>
      <c r="G33" s="21" t="str">
        <v>Delhi</v>
      </c>
      <c r="H33" s="21">
        <v>0</v>
      </c>
      <c r="I33" s="21" t="str">
        <v>Local</v>
      </c>
      <c r="K33" s="21">
        <f t="shared" si="0"/>
        <v>1</v>
      </c>
      <c r="L33" s="21" t="str">
        <v>IKESIA</v>
      </c>
      <c r="M33" s="21">
        <v>-20</v>
      </c>
      <c r="N33" s="21" t="str">
        <v>BioLegend</v>
      </c>
      <c r="O33" s="21">
        <v>0</v>
      </c>
      <c r="P33" s="21" t="str">
        <v>Banglore</v>
      </c>
      <c r="Q33" s="21" t="str">
        <v>PO Pending (Mohan Sir)</v>
      </c>
      <c r="R33" s="21" t="str">
        <v>OutStation</v>
      </c>
      <c r="S33" s="21">
        <f t="shared" si="1"/>
        <v>1</v>
      </c>
    </row>
    <row r="34" spans="1:19" hidden="1" x14ac:dyDescent="0.25">
      <c r="A34" s="21">
        <v>506933</v>
      </c>
      <c r="B34" s="21">
        <v>1</v>
      </c>
      <c r="C34" s="21" t="str">
        <v>AIIMS</v>
      </c>
      <c r="D34" s="21">
        <v>4</v>
      </c>
      <c r="E34" s="21" t="str">
        <v>BioLegend</v>
      </c>
      <c r="F34" s="21">
        <v>0</v>
      </c>
      <c r="G34" s="21" t="str">
        <v>Delhi</v>
      </c>
      <c r="H34" s="21">
        <v>0</v>
      </c>
      <c r="I34" s="21" t="str">
        <v>Local</v>
      </c>
      <c r="K34" s="21">
        <f t="shared" ref="K34:K65" si="2">SUMIFS(B:B,C:C, L34,D:D, M34,E:E, N34,F:F, O34,G:G, P34,H:H, Q34)</f>
        <v>7</v>
      </c>
      <c r="L34" s="21" t="str">
        <v>ILS</v>
      </c>
      <c r="M34" s="21">
        <v>-20</v>
      </c>
      <c r="N34" s="21" t="str">
        <v>DHARMACON</v>
      </c>
      <c r="O34" s="21">
        <v>0</v>
      </c>
      <c r="P34" s="21" t="str">
        <v>Bhuvneshwar</v>
      </c>
      <c r="Q34" s="21" t="str">
        <v>Pending Purchase Order</v>
      </c>
      <c r="R34" s="21" t="str">
        <v>OutStation</v>
      </c>
      <c r="S34" s="21">
        <f t="shared" ref="S34:S65" si="3">SUMIFS(B:B,C:C, L34,D:D, M34,E:E, N34,F:F, O34,G:G, P34,H:H, Q34)</f>
        <v>7</v>
      </c>
    </row>
    <row r="35" spans="1:19" hidden="1" x14ac:dyDescent="0.25">
      <c r="A35" s="21">
        <v>611354</v>
      </c>
      <c r="B35" s="21">
        <v>1</v>
      </c>
      <c r="C35" s="21" t="str">
        <v>AIIMS</v>
      </c>
      <c r="D35" s="21">
        <v>4</v>
      </c>
      <c r="E35" s="21" t="str">
        <v>BioLegend</v>
      </c>
      <c r="F35" s="21">
        <v>0</v>
      </c>
      <c r="G35" s="21" t="str">
        <v>Delhi</v>
      </c>
      <c r="H35" s="21">
        <v>0</v>
      </c>
      <c r="I35" s="21" t="str">
        <v>Local</v>
      </c>
      <c r="K35" s="55">
        <f t="shared" si="2"/>
        <v>18</v>
      </c>
      <c r="L35" s="55" t="str">
        <v>IMMUNEEL</v>
      </c>
      <c r="M35" s="55">
        <v>4</v>
      </c>
      <c r="N35" s="55" t="str">
        <v>BioLegend</v>
      </c>
      <c r="O35" s="55">
        <v>0</v>
      </c>
      <c r="P35" s="55" t="str">
        <v>Banglore</v>
      </c>
      <c r="Q35" s="55">
        <v>0</v>
      </c>
      <c r="R35" s="55" t="str">
        <v>OutStation</v>
      </c>
      <c r="S35" s="55">
        <f t="shared" si="3"/>
        <v>18</v>
      </c>
    </row>
    <row r="36" spans="1:19" hidden="1" x14ac:dyDescent="0.25">
      <c r="A36" s="21">
        <v>614154</v>
      </c>
      <c r="B36" s="21">
        <v>1</v>
      </c>
      <c r="C36" s="21" t="str">
        <v>AIIMS</v>
      </c>
      <c r="D36" s="21">
        <v>4</v>
      </c>
      <c r="E36" s="21" t="str">
        <v>BioLegend</v>
      </c>
      <c r="F36" s="21">
        <v>0</v>
      </c>
      <c r="G36" s="21" t="str">
        <v>Delhi</v>
      </c>
      <c r="H36" s="21">
        <v>0</v>
      </c>
      <c r="I36" s="21" t="str">
        <v>Local</v>
      </c>
      <c r="K36" s="21">
        <f t="shared" si="2"/>
        <v>9</v>
      </c>
      <c r="L36" s="21" t="str">
        <v>IMTECH</v>
      </c>
      <c r="M36" s="21">
        <v>4</v>
      </c>
      <c r="N36" s="21" t="str">
        <v>BioLegend</v>
      </c>
      <c r="O36" s="21">
        <v>0</v>
      </c>
      <c r="P36" s="21" t="str">
        <v>Chandigarh</v>
      </c>
      <c r="Q36" s="21" t="str">
        <v>Monday</v>
      </c>
      <c r="R36" s="21" t="str">
        <v>OutStation</v>
      </c>
      <c r="S36" s="21">
        <f t="shared" si="3"/>
        <v>9</v>
      </c>
    </row>
    <row r="37" spans="1:19" hidden="1" x14ac:dyDescent="0.25">
      <c r="A37" s="21">
        <v>626754</v>
      </c>
      <c r="B37" s="21">
        <v>1</v>
      </c>
      <c r="C37" s="21" t="str">
        <v>AIIMS</v>
      </c>
      <c r="D37" s="21">
        <v>4</v>
      </c>
      <c r="E37" s="21" t="str">
        <v>BioLegend</v>
      </c>
      <c r="F37" s="21">
        <v>0</v>
      </c>
      <c r="G37" s="21" t="str">
        <v>Delhi</v>
      </c>
      <c r="H37" s="21">
        <v>0</v>
      </c>
      <c r="I37" s="21" t="str">
        <v>Local</v>
      </c>
      <c r="K37" s="21">
        <f t="shared" si="2"/>
        <v>1</v>
      </c>
      <c r="L37" s="21" t="str">
        <v>INSTEM</v>
      </c>
      <c r="M37" s="21">
        <v>-20</v>
      </c>
      <c r="N37" s="21" t="str">
        <v>BioLegend</v>
      </c>
      <c r="O37" s="21">
        <v>0</v>
      </c>
      <c r="P37" s="21" t="str">
        <v>Banglore</v>
      </c>
      <c r="Q37" s="21">
        <v>0</v>
      </c>
      <c r="R37" s="21" t="str">
        <v>OutStation</v>
      </c>
      <c r="S37" s="21">
        <f t="shared" si="3"/>
        <v>1</v>
      </c>
    </row>
    <row r="38" spans="1:19" hidden="1" x14ac:dyDescent="0.25">
      <c r="A38" s="21">
        <v>626756</v>
      </c>
      <c r="B38" s="21">
        <v>1</v>
      </c>
      <c r="C38" s="21" t="str">
        <v>AIIMS</v>
      </c>
      <c r="D38" s="21">
        <v>4</v>
      </c>
      <c r="E38" s="21" t="str">
        <v>BioLegend</v>
      </c>
      <c r="F38" s="21">
        <v>0</v>
      </c>
      <c r="G38" s="21" t="str">
        <v>Delhi</v>
      </c>
      <c r="H38" s="21">
        <v>0</v>
      </c>
      <c r="I38" s="21" t="str">
        <v>Local</v>
      </c>
      <c r="K38" s="21">
        <f t="shared" si="2"/>
        <v>2</v>
      </c>
      <c r="L38" s="21" t="str">
        <v>INTAS</v>
      </c>
      <c r="M38" s="21">
        <v>-20</v>
      </c>
      <c r="N38" s="21" t="str">
        <v>BioLegend</v>
      </c>
      <c r="O38" s="21">
        <v>0</v>
      </c>
      <c r="P38" s="21" t="str">
        <v>Ahemedabad</v>
      </c>
      <c r="Q38" s="21">
        <v>0</v>
      </c>
      <c r="R38" s="21" t="str">
        <v>OutStation</v>
      </c>
      <c r="S38" s="21">
        <f t="shared" si="3"/>
        <v>2</v>
      </c>
    </row>
    <row r="39" spans="1:19" hidden="1" x14ac:dyDescent="0.25">
      <c r="A39" s="21">
        <v>640920</v>
      </c>
      <c r="B39" s="21">
        <v>1</v>
      </c>
      <c r="C39" s="21" t="str">
        <v>AIIMS</v>
      </c>
      <c r="D39" s="21">
        <v>4</v>
      </c>
      <c r="E39" s="21" t="str">
        <v>BioLegend</v>
      </c>
      <c r="F39" s="21">
        <v>0</v>
      </c>
      <c r="G39" s="21" t="str">
        <v>Delhi</v>
      </c>
      <c r="H39" s="21">
        <v>0</v>
      </c>
      <c r="I39" s="21" t="str">
        <v>Local</v>
      </c>
      <c r="K39" s="21">
        <f t="shared" si="2"/>
        <v>2</v>
      </c>
      <c r="L39" s="21" t="str">
        <v>INVITRO</v>
      </c>
      <c r="M39" s="21">
        <v>4</v>
      </c>
      <c r="N39" s="21" t="str">
        <v>BioLegend</v>
      </c>
      <c r="O39" s="21">
        <v>0</v>
      </c>
      <c r="P39" s="21" t="str">
        <v>Delhi</v>
      </c>
      <c r="Q39" s="21">
        <v>0</v>
      </c>
      <c r="R39" s="21" t="str">
        <v>Local</v>
      </c>
      <c r="S39" s="21">
        <f t="shared" si="3"/>
        <v>2</v>
      </c>
    </row>
    <row r="40" spans="1:19" hidden="1" x14ac:dyDescent="0.25">
      <c r="A40" s="21">
        <v>300554</v>
      </c>
      <c r="B40" s="21">
        <v>1</v>
      </c>
      <c r="C40" s="21" t="str">
        <v>AMRITA</v>
      </c>
      <c r="D40" s="21">
        <v>4</v>
      </c>
      <c r="E40" s="21" t="str">
        <v>BIOLEGEND</v>
      </c>
      <c r="F40" s="21">
        <v>0</v>
      </c>
      <c r="G40" s="21" t="str">
        <v>Faridabad</v>
      </c>
      <c r="H40" s="21" t="str">
        <v>PRIYANKA MADAM</v>
      </c>
      <c r="I40" s="21" t="str">
        <v>Local</v>
      </c>
      <c r="K40" s="21">
        <f t="shared" si="2"/>
        <v>17</v>
      </c>
      <c r="L40" s="21" t="str">
        <v>M BIOTECH</v>
      </c>
      <c r="M40" s="21">
        <v>4</v>
      </c>
      <c r="N40" s="21" t="str">
        <v>BioLegend</v>
      </c>
      <c r="O40" s="21">
        <v>0</v>
      </c>
      <c r="P40" s="21" t="str">
        <v>Kolkata</v>
      </c>
      <c r="Q40" s="21">
        <v>0</v>
      </c>
      <c r="R40" s="21" t="str">
        <v>OutStation</v>
      </c>
      <c r="S40" s="21">
        <f t="shared" si="3"/>
        <v>17</v>
      </c>
    </row>
    <row r="41" spans="1:19" hidden="1" x14ac:dyDescent="0.25">
      <c r="A41" s="21">
        <v>320208</v>
      </c>
      <c r="B41" s="21">
        <v>1</v>
      </c>
      <c r="C41" s="21" t="str">
        <v>AMRITA</v>
      </c>
      <c r="D41" s="21">
        <v>4</v>
      </c>
      <c r="E41" s="21" t="str">
        <v>BIOLEGEND</v>
      </c>
      <c r="F41" s="21">
        <v>0</v>
      </c>
      <c r="G41" s="21" t="str">
        <v>Faridabad</v>
      </c>
      <c r="H41" s="21" t="str">
        <v>PRIYANKA MADAM</v>
      </c>
      <c r="I41" s="21" t="str">
        <v>Local</v>
      </c>
      <c r="K41" s="21">
        <f t="shared" si="2"/>
        <v>1</v>
      </c>
      <c r="L41" s="21" t="str">
        <v>M BIOTECH</v>
      </c>
      <c r="M41" s="21">
        <v>-20</v>
      </c>
      <c r="N41" s="21" t="str">
        <v>BioLegend</v>
      </c>
      <c r="O41" s="21">
        <v>0</v>
      </c>
      <c r="P41" s="21" t="str">
        <v>Kolkata</v>
      </c>
      <c r="Q41" s="21">
        <v>0</v>
      </c>
      <c r="R41" s="21" t="str">
        <v>OutStation</v>
      </c>
      <c r="S41" s="21">
        <f t="shared" si="3"/>
        <v>1</v>
      </c>
    </row>
    <row r="42" spans="1:19" hidden="1" x14ac:dyDescent="0.25">
      <c r="A42" s="21">
        <v>356920</v>
      </c>
      <c r="B42" s="21">
        <v>1</v>
      </c>
      <c r="C42" s="21" t="str">
        <v>AMRITA</v>
      </c>
      <c r="D42" s="21">
        <v>4</v>
      </c>
      <c r="E42" s="21" t="str">
        <v>BIOLEGEND</v>
      </c>
      <c r="F42" s="21">
        <v>0</v>
      </c>
      <c r="G42" s="21" t="str">
        <v>Faridabad</v>
      </c>
      <c r="H42" s="21" t="str">
        <v>PRIYANKA MADAM</v>
      </c>
      <c r="I42" s="21" t="str">
        <v>Local</v>
      </c>
      <c r="K42" s="21">
        <f t="shared" si="2"/>
        <v>1</v>
      </c>
      <c r="L42" s="21" t="str">
        <v>MICRO DELHI</v>
      </c>
      <c r="M42" s="21">
        <v>4</v>
      </c>
      <c r="N42" s="21" t="str">
        <v>BioLegend</v>
      </c>
      <c r="O42" s="21">
        <v>0</v>
      </c>
      <c r="P42" s="21" t="str">
        <v>Delhi</v>
      </c>
      <c r="Q42" s="21">
        <v>0</v>
      </c>
      <c r="R42" s="21" t="str">
        <v>Local</v>
      </c>
      <c r="S42" s="21">
        <f t="shared" si="3"/>
        <v>1</v>
      </c>
    </row>
    <row r="43" spans="1:19" hidden="1" x14ac:dyDescent="0.25">
      <c r="A43" s="21">
        <v>740930</v>
      </c>
      <c r="B43" s="21">
        <v>1</v>
      </c>
      <c r="C43" s="21" t="str">
        <v>AMRITA</v>
      </c>
      <c r="D43" s="21">
        <v>4</v>
      </c>
      <c r="E43" s="21" t="str">
        <v>BioLegend</v>
      </c>
      <c r="F43" s="21">
        <v>0</v>
      </c>
      <c r="G43" s="21" t="str">
        <v>Faridabad</v>
      </c>
      <c r="H43" s="21">
        <v>0</v>
      </c>
      <c r="I43" s="21" t="str">
        <v>Local</v>
      </c>
      <c r="K43" s="21">
        <f t="shared" si="2"/>
        <v>2</v>
      </c>
      <c r="L43" s="21" t="str">
        <v>NCBS</v>
      </c>
      <c r="M43" s="21">
        <v>-20</v>
      </c>
      <c r="N43" s="21" t="str">
        <v>DHARMACON</v>
      </c>
      <c r="O43" s="21">
        <v>0</v>
      </c>
      <c r="P43" s="21" t="str">
        <v>Banglore</v>
      </c>
      <c r="Q43" s="21" t="str">
        <v>Pending Purchase Order</v>
      </c>
      <c r="R43" s="21" t="str">
        <v>OutStation</v>
      </c>
      <c r="S43" s="21">
        <f t="shared" si="3"/>
        <v>2</v>
      </c>
    </row>
    <row r="44" spans="1:19" hidden="1" x14ac:dyDescent="0.25">
      <c r="A44" s="21">
        <v>300408</v>
      </c>
      <c r="B44" s="21">
        <v>1</v>
      </c>
      <c r="C44" s="21" t="str">
        <v>ANKUR</v>
      </c>
      <c r="D44" s="21">
        <v>4</v>
      </c>
      <c r="E44" s="21" t="str">
        <v>BioLegend</v>
      </c>
      <c r="F44" s="21">
        <v>0</v>
      </c>
      <c r="G44" s="21" t="str">
        <v>DELHI</v>
      </c>
      <c r="H44" s="21">
        <v>0</v>
      </c>
      <c r="I44" s="21" t="str">
        <v>Local</v>
      </c>
      <c r="K44" s="21">
        <f t="shared" si="2"/>
        <v>1</v>
      </c>
      <c r="L44" s="21" t="str">
        <v>NCCS</v>
      </c>
      <c r="M44" s="21">
        <v>4</v>
      </c>
      <c r="N44" s="21" t="str">
        <v>BioLegend</v>
      </c>
      <c r="O44" s="21">
        <v>0</v>
      </c>
      <c r="P44" s="21" t="str">
        <v>Pune</v>
      </c>
      <c r="Q44" s="21">
        <v>0</v>
      </c>
      <c r="R44" s="21" t="str">
        <v>OutStation</v>
      </c>
      <c r="S44" s="21">
        <f t="shared" si="3"/>
        <v>1</v>
      </c>
    </row>
    <row r="45" spans="1:19" hidden="1" x14ac:dyDescent="0.25">
      <c r="A45" s="21">
        <v>302244</v>
      </c>
      <c r="B45" s="21">
        <v>1</v>
      </c>
      <c r="C45" s="21" t="str">
        <v>ANKUR</v>
      </c>
      <c r="D45" s="21">
        <v>4</v>
      </c>
      <c r="E45" s="21" t="str">
        <v>BioLegend</v>
      </c>
      <c r="F45" s="21">
        <v>0</v>
      </c>
      <c r="G45" s="21" t="str">
        <v>DELHI</v>
      </c>
      <c r="H45" s="21">
        <v>0</v>
      </c>
      <c r="I45" s="21" t="str">
        <v>Local</v>
      </c>
      <c r="K45" s="21">
        <f t="shared" si="2"/>
        <v>1</v>
      </c>
      <c r="L45" s="21" t="str">
        <v>NIAB</v>
      </c>
      <c r="M45" s="21">
        <v>4</v>
      </c>
      <c r="N45" s="21" t="str">
        <v>BioLegend</v>
      </c>
      <c r="O45" s="21">
        <v>0</v>
      </c>
      <c r="P45" s="21" t="str">
        <v>Hyderabad</v>
      </c>
      <c r="Q45" s="21">
        <v>0</v>
      </c>
      <c r="R45" s="21" t="str">
        <v>OutStation</v>
      </c>
      <c r="S45" s="21">
        <f t="shared" si="3"/>
        <v>1</v>
      </c>
    </row>
    <row r="46" spans="1:19" hidden="1" x14ac:dyDescent="0.25">
      <c r="A46" s="21">
        <v>310930</v>
      </c>
      <c r="B46" s="21">
        <v>1</v>
      </c>
      <c r="C46" s="21" t="str">
        <v>ANKUR</v>
      </c>
      <c r="D46" s="21">
        <v>4</v>
      </c>
      <c r="E46" s="21" t="str">
        <v>BioLegend</v>
      </c>
      <c r="F46" s="21">
        <v>0</v>
      </c>
      <c r="G46" s="21" t="str">
        <v>DELHI</v>
      </c>
      <c r="H46" s="21">
        <v>0</v>
      </c>
      <c r="I46" s="21" t="str">
        <v>Local</v>
      </c>
      <c r="K46" s="21">
        <f t="shared" si="2"/>
        <v>1</v>
      </c>
      <c r="L46" s="21" t="str">
        <v>NIBMG</v>
      </c>
      <c r="M46" s="21">
        <v>-20</v>
      </c>
      <c r="N46" s="21" t="str">
        <v>Dharmacon</v>
      </c>
      <c r="O46" s="21">
        <v>0</v>
      </c>
      <c r="P46" s="21" t="str">
        <v>Kalyani</v>
      </c>
      <c r="Q46" s="21">
        <v>0</v>
      </c>
      <c r="R46" s="21" t="str">
        <v>OutStation</v>
      </c>
      <c r="S46" s="21">
        <f t="shared" si="3"/>
        <v>1</v>
      </c>
    </row>
    <row r="47" spans="1:19" hidden="1" x14ac:dyDescent="0.25">
      <c r="A47" s="21">
        <v>317408</v>
      </c>
      <c r="B47" s="21">
        <v>1</v>
      </c>
      <c r="C47" s="21" t="str">
        <v>ANKUR</v>
      </c>
      <c r="D47" s="21">
        <v>4</v>
      </c>
      <c r="E47" s="21" t="str">
        <v>BioLegend</v>
      </c>
      <c r="F47" s="21">
        <v>0</v>
      </c>
      <c r="G47" s="21" t="str">
        <v>DELHI</v>
      </c>
      <c r="H47" s="21">
        <v>0</v>
      </c>
      <c r="I47" s="21" t="str">
        <v>Local</v>
      </c>
      <c r="K47" s="21">
        <f t="shared" si="2"/>
        <v>1</v>
      </c>
      <c r="L47" s="21" t="str">
        <v>NII</v>
      </c>
      <c r="M47" s="21">
        <v>-80</v>
      </c>
      <c r="N47" s="21" t="str">
        <v>Dharmacon</v>
      </c>
      <c r="O47" s="21">
        <v>0</v>
      </c>
      <c r="P47" s="21" t="str">
        <v>Delhi</v>
      </c>
      <c r="Q47" s="21">
        <v>0</v>
      </c>
      <c r="R47" s="21" t="str">
        <v>Local</v>
      </c>
      <c r="S47" s="21">
        <f t="shared" si="3"/>
        <v>1</v>
      </c>
    </row>
    <row r="48" spans="1:19" hidden="1" x14ac:dyDescent="0.25">
      <c r="A48" s="21">
        <v>344724</v>
      </c>
      <c r="B48" s="21">
        <v>1</v>
      </c>
      <c r="C48" s="21" t="str">
        <v>ANKUR</v>
      </c>
      <c r="D48" s="21">
        <v>4</v>
      </c>
      <c r="E48" s="21" t="str">
        <v>BioLegend</v>
      </c>
      <c r="F48" s="21">
        <v>0</v>
      </c>
      <c r="G48" s="21" t="str">
        <v>DELHI</v>
      </c>
      <c r="H48" s="21">
        <v>0</v>
      </c>
      <c r="I48" s="21" t="str">
        <v>Local</v>
      </c>
      <c r="K48" s="21">
        <f t="shared" si="2"/>
        <v>1</v>
      </c>
      <c r="L48" s="21" t="str">
        <v>NIRRCH</v>
      </c>
      <c r="M48" s="21">
        <v>4</v>
      </c>
      <c r="N48" s="21" t="str">
        <v>BioLegend</v>
      </c>
      <c r="O48" s="21">
        <v>0</v>
      </c>
      <c r="P48" s="21" t="str">
        <v>Mumbai</v>
      </c>
      <c r="Q48" s="21">
        <v>0</v>
      </c>
      <c r="R48" s="21" t="str">
        <v>OutStation</v>
      </c>
      <c r="S48" s="21">
        <f t="shared" si="3"/>
        <v>1</v>
      </c>
    </row>
    <row r="49" spans="1:19" hidden="1" x14ac:dyDescent="0.25">
      <c r="A49" s="21">
        <v>372220</v>
      </c>
      <c r="B49" s="21">
        <v>1</v>
      </c>
      <c r="C49" s="21" t="str">
        <v>ANKUR</v>
      </c>
      <c r="D49" s="21">
        <v>4</v>
      </c>
      <c r="E49" s="21" t="str">
        <v>BioLegend</v>
      </c>
      <c r="F49" s="21">
        <v>0</v>
      </c>
      <c r="G49" s="21" t="str">
        <v>DELHI</v>
      </c>
      <c r="H49" s="21">
        <v>0</v>
      </c>
      <c r="I49" s="21" t="str">
        <v>Local</v>
      </c>
      <c r="K49" s="21">
        <f t="shared" si="2"/>
        <v>1</v>
      </c>
      <c r="L49" s="21" t="str">
        <v>NIV</v>
      </c>
      <c r="M49" s="21">
        <v>4</v>
      </c>
      <c r="N49" s="21" t="str">
        <v>BioLegend</v>
      </c>
      <c r="O49" s="21">
        <v>0</v>
      </c>
      <c r="P49" s="21" t="str">
        <v>Pune</v>
      </c>
      <c r="Q49" s="21">
        <v>0</v>
      </c>
      <c r="R49" s="21" t="str">
        <v>OutStation</v>
      </c>
      <c r="S49" s="21">
        <f t="shared" si="3"/>
        <v>1</v>
      </c>
    </row>
    <row r="50" spans="1:19" hidden="1" x14ac:dyDescent="0.25">
      <c r="A50" s="21">
        <v>502538</v>
      </c>
      <c r="B50" s="21">
        <v>1</v>
      </c>
      <c r="C50" s="21" t="str">
        <v>ANKUR</v>
      </c>
      <c r="D50" s="21">
        <v>4</v>
      </c>
      <c r="E50" s="21" t="str">
        <v>BioLegend</v>
      </c>
      <c r="F50" s="21">
        <v>0</v>
      </c>
      <c r="G50" s="21" t="str">
        <v>DELHI</v>
      </c>
      <c r="H50" s="21">
        <v>0</v>
      </c>
      <c r="I50" s="21" t="str">
        <v>Local</v>
      </c>
      <c r="K50" s="55">
        <f t="shared" si="2"/>
        <v>5</v>
      </c>
      <c r="L50" s="55" t="str">
        <v>POPVAX</v>
      </c>
      <c r="M50" s="55">
        <v>4</v>
      </c>
      <c r="N50" s="55" t="str">
        <v>BioLegend</v>
      </c>
      <c r="O50" s="55">
        <v>0</v>
      </c>
      <c r="P50" s="55" t="str">
        <v>Telangana</v>
      </c>
      <c r="Q50" s="55">
        <v>0</v>
      </c>
      <c r="R50" s="55" t="str">
        <v>OutStation</v>
      </c>
      <c r="S50" s="55">
        <f t="shared" si="3"/>
        <v>5</v>
      </c>
    </row>
    <row r="51" spans="1:19" hidden="1" x14ac:dyDescent="0.25">
      <c r="A51" s="21">
        <v>512338</v>
      </c>
      <c r="B51" s="21">
        <v>1</v>
      </c>
      <c r="C51" s="21" t="str">
        <v>ANKUR</v>
      </c>
      <c r="D51" s="21">
        <v>4</v>
      </c>
      <c r="E51" s="21" t="str">
        <v>BioLegend</v>
      </c>
      <c r="F51" s="21">
        <v>0</v>
      </c>
      <c r="G51" s="21" t="str">
        <v>DELHI</v>
      </c>
      <c r="H51" s="21">
        <v>0</v>
      </c>
      <c r="I51" s="21" t="str">
        <v>Local</v>
      </c>
      <c r="K51" s="21">
        <f t="shared" si="2"/>
        <v>1</v>
      </c>
      <c r="L51" s="21" t="str">
        <v>POPVAX</v>
      </c>
      <c r="M51" s="21">
        <v>-20</v>
      </c>
      <c r="N51" s="21" t="str">
        <v>BioLegend</v>
      </c>
      <c r="O51" s="21">
        <v>0</v>
      </c>
      <c r="P51" s="21" t="str">
        <v>Telangana</v>
      </c>
      <c r="Q51" s="21">
        <v>0</v>
      </c>
      <c r="R51" s="21" t="str">
        <v>OutStation</v>
      </c>
      <c r="S51" s="21">
        <f t="shared" si="3"/>
        <v>1</v>
      </c>
    </row>
    <row r="52" spans="1:19" hidden="1" x14ac:dyDescent="0.25">
      <c r="A52" s="21">
        <v>900007707</v>
      </c>
      <c r="B52" s="21">
        <v>1</v>
      </c>
      <c r="C52" s="21" t="str">
        <v>APOLLO CHENNAI</v>
      </c>
      <c r="D52" s="21">
        <v>4</v>
      </c>
      <c r="E52" s="21" t="str">
        <v>BioLegend</v>
      </c>
      <c r="F52" s="21">
        <v>0</v>
      </c>
      <c r="G52" s="21" t="str">
        <v>CHENNAI</v>
      </c>
      <c r="H52" s="21" t="str">
        <v>Pending Purchase Order</v>
      </c>
      <c r="I52" s="21" t="str">
        <v>OutStation</v>
      </c>
      <c r="K52" s="55">
        <f t="shared" si="2"/>
        <v>2</v>
      </c>
      <c r="L52" s="55" t="str">
        <v>Presude</v>
      </c>
      <c r="M52" s="55">
        <v>4</v>
      </c>
      <c r="N52" s="55" t="str">
        <v>MYBIOSOURCE</v>
      </c>
      <c r="O52" s="55">
        <v>0</v>
      </c>
      <c r="P52" s="55" t="str">
        <v>Delhi</v>
      </c>
      <c r="Q52" s="55">
        <v>0</v>
      </c>
      <c r="R52" s="55" t="str">
        <v>Local</v>
      </c>
      <c r="S52" s="55">
        <f t="shared" si="3"/>
        <v>2</v>
      </c>
    </row>
    <row r="53" spans="1:19" hidden="1" x14ac:dyDescent="0.25">
      <c r="A53" s="21">
        <v>359005</v>
      </c>
      <c r="B53" s="21">
        <v>2</v>
      </c>
      <c r="C53" s="21" t="str">
        <v>AURIGINE SERVICE</v>
      </c>
      <c r="D53" s="21">
        <v>4</v>
      </c>
      <c r="E53" s="21" t="str">
        <v>BioLegend</v>
      </c>
      <c r="F53" s="21">
        <v>0</v>
      </c>
      <c r="G53" s="21" t="str">
        <v>Hyderabad</v>
      </c>
      <c r="H53" s="21">
        <v>0</v>
      </c>
      <c r="I53" s="21" t="str">
        <v>OutStation</v>
      </c>
      <c r="K53" s="21">
        <f t="shared" si="2"/>
        <v>2</v>
      </c>
      <c r="L53" s="21" t="str">
        <v>PRIYANKA MADAM</v>
      </c>
      <c r="M53" s="21">
        <v>4</v>
      </c>
      <c r="N53" s="21" t="str">
        <v>BioLegend</v>
      </c>
      <c r="O53" s="21">
        <v>0</v>
      </c>
      <c r="P53" s="21" t="str">
        <v>Delhi</v>
      </c>
      <c r="Q53" s="21">
        <v>0</v>
      </c>
      <c r="R53" s="21" t="str">
        <v>Local</v>
      </c>
      <c r="S53" s="21">
        <f t="shared" si="3"/>
        <v>2</v>
      </c>
    </row>
    <row r="54" spans="1:19" hidden="1" x14ac:dyDescent="0.25">
      <c r="A54" s="21">
        <v>384704</v>
      </c>
      <c r="B54" s="21">
        <v>2</v>
      </c>
      <c r="C54" s="21" t="str">
        <v>AURIGINE SERVICE</v>
      </c>
      <c r="D54" s="21">
        <v>4</v>
      </c>
      <c r="E54" s="21" t="str">
        <v>BioLegend</v>
      </c>
      <c r="F54" s="21">
        <v>0</v>
      </c>
      <c r="G54" s="21" t="str">
        <v>Hyderabad</v>
      </c>
      <c r="H54" s="21">
        <v>0</v>
      </c>
      <c r="I54" s="21" t="str">
        <v>OutStation</v>
      </c>
      <c r="K54" s="21">
        <f t="shared" si="2"/>
        <v>1</v>
      </c>
      <c r="L54" s="21" t="str">
        <v>RCB</v>
      </c>
      <c r="M54" s="21">
        <v>4</v>
      </c>
      <c r="N54" s="21" t="str">
        <v>BioLegend</v>
      </c>
      <c r="O54" s="21">
        <v>0</v>
      </c>
      <c r="P54" s="21" t="str">
        <v>Delhi</v>
      </c>
      <c r="Q54" s="21">
        <v>0</v>
      </c>
      <c r="R54" s="21" t="str">
        <v>Local</v>
      </c>
      <c r="S54" s="21">
        <f t="shared" si="3"/>
        <v>1</v>
      </c>
    </row>
    <row r="55" spans="1:19" x14ac:dyDescent="0.25">
      <c r="A55" s="21">
        <v>100229</v>
      </c>
      <c r="B55" s="21">
        <v>1</v>
      </c>
      <c r="C55" s="21" t="str">
        <v>BIO SOLUTION</v>
      </c>
      <c r="D55" s="21">
        <v>4</v>
      </c>
      <c r="E55" s="21" t="str">
        <v>BioLegend</v>
      </c>
      <c r="F55" s="21">
        <v>0</v>
      </c>
      <c r="G55" s="21" t="str">
        <v>Hyderabad</v>
      </c>
      <c r="H55" s="21">
        <v>0</v>
      </c>
      <c r="I55" s="21" t="str">
        <v>OutStation</v>
      </c>
      <c r="K55" s="21">
        <f t="shared" si="2"/>
        <v>5</v>
      </c>
      <c r="L55" s="21" t="str">
        <v>Sample (PM)</v>
      </c>
      <c r="M55" s="21">
        <v>4</v>
      </c>
      <c r="N55" s="21" t="str">
        <v>Hansa Biomed</v>
      </c>
      <c r="O55" s="21" t="str">
        <v>Priyanka Madam</v>
      </c>
      <c r="P55" s="21" t="str">
        <v>delhi</v>
      </c>
      <c r="Q55" s="21" t="str">
        <v>Priyanka Madam</v>
      </c>
      <c r="R55" s="21" t="str">
        <v>Local</v>
      </c>
      <c r="S55" s="21">
        <f t="shared" si="3"/>
        <v>5</v>
      </c>
    </row>
    <row r="56" spans="1:19" hidden="1" x14ac:dyDescent="0.25">
      <c r="A56" s="21">
        <v>100453</v>
      </c>
      <c r="B56" s="21">
        <v>1</v>
      </c>
      <c r="C56" s="21" t="str">
        <v>BIO SOLUTION</v>
      </c>
      <c r="D56" s="21">
        <v>4</v>
      </c>
      <c r="E56" s="21" t="str">
        <v>BioLegend</v>
      </c>
      <c r="F56" s="21">
        <v>0</v>
      </c>
      <c r="G56" s="21" t="str">
        <v>Hyderabad</v>
      </c>
      <c r="H56" s="21">
        <v>0</v>
      </c>
      <c r="I56" s="21" t="str">
        <v>OutStation</v>
      </c>
      <c r="K56" s="21">
        <f t="shared" si="2"/>
        <v>2</v>
      </c>
      <c r="L56" s="21" t="str">
        <v>SOUTH CAMPUS</v>
      </c>
      <c r="M56" s="21" t="str">
        <v>RT</v>
      </c>
      <c r="N56" s="21" t="str">
        <v>HOEFER</v>
      </c>
      <c r="O56" s="21">
        <v>0</v>
      </c>
      <c r="P56" s="21" t="str">
        <v>Delhi</v>
      </c>
      <c r="Q56" s="21" t="str">
        <v>Sample</v>
      </c>
      <c r="R56" s="21" t="str">
        <v>Local</v>
      </c>
      <c r="S56" s="21">
        <f t="shared" si="3"/>
        <v>2</v>
      </c>
    </row>
    <row r="57" spans="1:19" hidden="1" x14ac:dyDescent="0.25">
      <c r="A57" s="21">
        <v>100759</v>
      </c>
      <c r="B57" s="21">
        <v>1</v>
      </c>
      <c r="C57" s="21" t="str">
        <v>BIO SOLUTION</v>
      </c>
      <c r="D57" s="21">
        <v>4</v>
      </c>
      <c r="E57" s="21" t="str">
        <v>BioLegend</v>
      </c>
      <c r="F57" s="21">
        <v>0</v>
      </c>
      <c r="G57" s="21" t="str">
        <v>Hyderabad</v>
      </c>
      <c r="H57" s="21">
        <v>0</v>
      </c>
      <c r="I57" s="21" t="str">
        <v>OutStation</v>
      </c>
      <c r="K57" s="21">
        <f t="shared" si="2"/>
        <v>2</v>
      </c>
      <c r="L57" s="21" t="str">
        <v>Stock</v>
      </c>
      <c r="M57" s="21">
        <v>4</v>
      </c>
      <c r="N57" s="21" t="str">
        <v>BioLegend</v>
      </c>
      <c r="O57" s="21" t="str">
        <v>Biocon Order Cancelled</v>
      </c>
      <c r="P57" s="21" t="str">
        <v>STOCK</v>
      </c>
      <c r="Q57" s="21" t="str">
        <v>stock</v>
      </c>
      <c r="R57" s="21" t="str">
        <v>STOCK</v>
      </c>
      <c r="S57" s="21">
        <f t="shared" si="3"/>
        <v>2</v>
      </c>
    </row>
    <row r="58" spans="1:19" hidden="1" x14ac:dyDescent="0.25">
      <c r="A58" s="21">
        <v>103123</v>
      </c>
      <c r="B58" s="21">
        <v>1</v>
      </c>
      <c r="C58" s="21" t="str">
        <v>BIO SOLUTION</v>
      </c>
      <c r="D58" s="21">
        <v>4</v>
      </c>
      <c r="E58" s="21" t="str">
        <v>BioLegend</v>
      </c>
      <c r="F58" s="21">
        <v>0</v>
      </c>
      <c r="G58" s="21" t="str">
        <v>Hyderabad</v>
      </c>
      <c r="H58" s="21">
        <v>0</v>
      </c>
      <c r="I58" s="21" t="str">
        <v>OutStation</v>
      </c>
      <c r="K58" s="21">
        <f t="shared" si="2"/>
        <v>8</v>
      </c>
      <c r="L58" s="21" t="str">
        <v>Stock</v>
      </c>
      <c r="M58" s="21">
        <v>-20</v>
      </c>
      <c r="N58" s="21" t="str">
        <v>BioLegend</v>
      </c>
      <c r="O58" s="21">
        <v>0</v>
      </c>
      <c r="P58" s="21" t="str">
        <v>STOCK</v>
      </c>
      <c r="Q58" s="21" t="str">
        <v>Stock</v>
      </c>
      <c r="R58" s="21" t="str">
        <v>STOCK</v>
      </c>
      <c r="S58" s="21">
        <f t="shared" si="3"/>
        <v>8</v>
      </c>
    </row>
    <row r="59" spans="1:19" hidden="1" x14ac:dyDescent="0.25">
      <c r="A59" s="21">
        <v>103149</v>
      </c>
      <c r="B59" s="21">
        <v>1</v>
      </c>
      <c r="C59" s="21" t="str">
        <v>BIO SOLUTION</v>
      </c>
      <c r="D59" s="21">
        <v>4</v>
      </c>
      <c r="E59" s="21" t="str">
        <v>BioLegend</v>
      </c>
      <c r="F59" s="21">
        <v>0</v>
      </c>
      <c r="G59" s="21" t="str">
        <v>Hyderabad</v>
      </c>
      <c r="H59" s="21">
        <v>0</v>
      </c>
      <c r="I59" s="21" t="str">
        <v>OutStation</v>
      </c>
      <c r="K59" s="21">
        <f t="shared" si="2"/>
        <v>14</v>
      </c>
      <c r="L59" s="21" t="str">
        <v>Stock</v>
      </c>
      <c r="M59" s="21">
        <v>4</v>
      </c>
      <c r="N59" s="21" t="str">
        <v>BioLegend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14</v>
      </c>
    </row>
    <row r="60" spans="1:19" hidden="1" x14ac:dyDescent="0.25">
      <c r="A60" s="21">
        <v>103425</v>
      </c>
      <c r="B60" s="21">
        <v>1</v>
      </c>
      <c r="C60" s="21" t="str">
        <v>BIO SOLUTION</v>
      </c>
      <c r="D60" s="21">
        <v>4</v>
      </c>
      <c r="E60" s="21" t="str">
        <v>BioLegend</v>
      </c>
      <c r="F60" s="21">
        <v>0</v>
      </c>
      <c r="G60" s="21" t="str">
        <v>Hyderabad</v>
      </c>
      <c r="H60" s="21">
        <v>0</v>
      </c>
      <c r="I60" s="21" t="str">
        <v>OutStation</v>
      </c>
      <c r="K60" s="21">
        <f t="shared" si="2"/>
        <v>1</v>
      </c>
      <c r="L60" s="21" t="str">
        <v>Stock</v>
      </c>
      <c r="M60" s="21">
        <v>-20</v>
      </c>
      <c r="N60" s="21" t="str">
        <v>Dharmacon</v>
      </c>
      <c r="O60" s="21" t="str">
        <v>Set of 4 item code (N-187978-01-0020, N-187978-02-0020, N-187978-03-0020, N-187978-04-0020)</v>
      </c>
      <c r="P60" s="21" t="str">
        <v>STOCK</v>
      </c>
      <c r="Q60" s="21" t="str">
        <v>Stock</v>
      </c>
      <c r="R60" s="21" t="str">
        <v>STOCK</v>
      </c>
      <c r="S60" s="21">
        <f t="shared" si="3"/>
        <v>1</v>
      </c>
    </row>
    <row r="61" spans="1:19" hidden="1" x14ac:dyDescent="0.25">
      <c r="A61" s="21">
        <v>107215</v>
      </c>
      <c r="B61" s="21">
        <v>1</v>
      </c>
      <c r="C61" s="21" t="str">
        <v>BIO SOLUTION</v>
      </c>
      <c r="D61" s="21">
        <v>4</v>
      </c>
      <c r="E61" s="21" t="str">
        <v>BioLegend</v>
      </c>
      <c r="F61" s="21">
        <v>0</v>
      </c>
      <c r="G61" s="21" t="str">
        <v>Hyderabad</v>
      </c>
      <c r="H61" s="21">
        <v>0</v>
      </c>
      <c r="I61" s="21" t="str">
        <v>OutStation</v>
      </c>
      <c r="K61" s="21">
        <f t="shared" si="2"/>
        <v>1</v>
      </c>
      <c r="L61" s="21" t="str">
        <v>Stock</v>
      </c>
      <c r="M61" s="21">
        <v>-20</v>
      </c>
      <c r="N61" s="21" t="str">
        <v>Dharmacon</v>
      </c>
      <c r="O61" s="21" t="str">
        <v>Extra Item Purchased (Informed by Dharmendra Sir)</v>
      </c>
      <c r="P61" s="21" t="str">
        <v>STOCK</v>
      </c>
      <c r="Q61" s="21" t="str">
        <v>Stock</v>
      </c>
      <c r="R61" s="21" t="str">
        <v>STOCK</v>
      </c>
      <c r="S61" s="21">
        <f t="shared" si="3"/>
        <v>1</v>
      </c>
    </row>
    <row r="62" spans="1:19" hidden="1" x14ac:dyDescent="0.25">
      <c r="A62" s="21">
        <v>115538</v>
      </c>
      <c r="B62" s="21">
        <v>1</v>
      </c>
      <c r="C62" s="21" t="str">
        <v>BIO SOLUTION</v>
      </c>
      <c r="D62" s="21">
        <v>4</v>
      </c>
      <c r="E62" s="21" t="str">
        <v>BioLegend</v>
      </c>
      <c r="F62" s="21">
        <v>0</v>
      </c>
      <c r="G62" s="21" t="str">
        <v>Hyderabad</v>
      </c>
      <c r="H62" s="21">
        <v>0</v>
      </c>
      <c r="I62" s="21" t="str">
        <v>OutStation</v>
      </c>
      <c r="K62" s="21">
        <f t="shared" si="2"/>
        <v>33</v>
      </c>
      <c r="L62" s="21" t="str">
        <v>Stock</v>
      </c>
      <c r="M62" s="21" t="str">
        <v>RT</v>
      </c>
      <c r="N62" s="21" t="str">
        <v>Mp Bio</v>
      </c>
      <c r="O62" s="21">
        <v>0</v>
      </c>
      <c r="P62" s="21" t="str">
        <v>STOCK</v>
      </c>
      <c r="Q62" s="21" t="str">
        <v>Stock</v>
      </c>
      <c r="R62" s="21" t="str">
        <v>STOCK</v>
      </c>
      <c r="S62" s="21">
        <f t="shared" si="3"/>
        <v>33</v>
      </c>
    </row>
    <row r="63" spans="1:19" hidden="1" x14ac:dyDescent="0.25">
      <c r="A63" s="21">
        <v>135259</v>
      </c>
      <c r="B63" s="21">
        <v>1</v>
      </c>
      <c r="C63" s="21" t="str">
        <v>BIO SOLUTION</v>
      </c>
      <c r="D63" s="21">
        <v>4</v>
      </c>
      <c r="E63" s="21" t="str">
        <v>BioLegend</v>
      </c>
      <c r="F63" s="21">
        <v>0</v>
      </c>
      <c r="G63" s="21" t="str">
        <v>Hyderabad</v>
      </c>
      <c r="H63" s="21">
        <v>0</v>
      </c>
      <c r="I63" s="21" t="str">
        <v>OutStation</v>
      </c>
      <c r="K63" s="21">
        <f t="shared" si="2"/>
        <v>113</v>
      </c>
      <c r="L63" s="21" t="str">
        <v>Stock</v>
      </c>
      <c r="M63" s="21" t="str">
        <v>RT</v>
      </c>
      <c r="N63" s="21" t="str">
        <v>Sartorius</v>
      </c>
      <c r="O63" s="21">
        <v>0</v>
      </c>
      <c r="P63" s="21" t="str">
        <v>STOCK</v>
      </c>
      <c r="Q63" s="21" t="str">
        <v>Stock</v>
      </c>
      <c r="R63" s="21" t="str">
        <v>STOCK</v>
      </c>
      <c r="S63" s="21">
        <f t="shared" si="3"/>
        <v>113</v>
      </c>
    </row>
    <row r="64" spans="1:19" hidden="1" x14ac:dyDescent="0.25">
      <c r="A64" s="21">
        <v>144603</v>
      </c>
      <c r="B64" s="21">
        <v>1</v>
      </c>
      <c r="C64" s="21" t="str">
        <v>BIO SOLUTION</v>
      </c>
      <c r="D64" s="21">
        <v>4</v>
      </c>
      <c r="E64" s="21" t="str">
        <v>BioLegend</v>
      </c>
      <c r="F64" s="21">
        <v>0</v>
      </c>
      <c r="G64" s="21" t="str">
        <v>Hyderabad</v>
      </c>
      <c r="H64" s="21">
        <v>0</v>
      </c>
      <c r="I64" s="21" t="str">
        <v>OutStation</v>
      </c>
      <c r="K64" s="21">
        <f t="shared" si="2"/>
        <v>3</v>
      </c>
      <c r="L64" s="21" t="str">
        <v>Stock</v>
      </c>
      <c r="M64" s="21">
        <v>4</v>
      </c>
      <c r="N64" s="21" t="str">
        <v>BioLegend</v>
      </c>
      <c r="O64" s="21" t="str">
        <v>FOC Informed By Priya Madam and informed to SM Sir</v>
      </c>
      <c r="P64" s="21" t="str">
        <v>STOCK</v>
      </c>
      <c r="Q64" s="21" t="str">
        <v>Stock</v>
      </c>
      <c r="R64" s="21" t="str">
        <v>STOCK</v>
      </c>
      <c r="S64" s="21">
        <f t="shared" si="3"/>
        <v>3</v>
      </c>
    </row>
    <row r="65" spans="1:19" hidden="1" x14ac:dyDescent="0.25">
      <c r="A65" s="21">
        <v>145521</v>
      </c>
      <c r="B65" s="21">
        <v>1</v>
      </c>
      <c r="C65" s="21" t="str">
        <v>BIO SOLUTION</v>
      </c>
      <c r="D65" s="21">
        <v>4</v>
      </c>
      <c r="E65" s="21" t="str">
        <v>BioLegend</v>
      </c>
      <c r="F65" s="21">
        <v>0</v>
      </c>
      <c r="G65" s="21" t="str">
        <v>Hyderabad</v>
      </c>
      <c r="H65" s="21">
        <v>0</v>
      </c>
      <c r="I65" s="21" t="str">
        <v>OutStation</v>
      </c>
      <c r="K65" s="21">
        <f t="shared" si="2"/>
        <v>2</v>
      </c>
      <c r="L65" s="21" t="str">
        <v>Stock</v>
      </c>
      <c r="M65" s="21" t="str">
        <v>RT</v>
      </c>
      <c r="N65" s="21" t="str">
        <v>Revvity</v>
      </c>
      <c r="O65" s="21" t="str">
        <v>MACHINE (PRIYANKA MADAM)</v>
      </c>
      <c r="P65" s="21" t="str">
        <v>STOCK</v>
      </c>
      <c r="Q65" s="21" t="str">
        <v>Stock</v>
      </c>
      <c r="R65" s="21" t="str">
        <v>STOCK</v>
      </c>
      <c r="S65" s="21">
        <f t="shared" si="3"/>
        <v>2</v>
      </c>
    </row>
    <row r="66" spans="1:19" hidden="1" x14ac:dyDescent="0.25">
      <c r="A66" s="21">
        <v>285205</v>
      </c>
      <c r="B66" s="21">
        <v>1</v>
      </c>
      <c r="C66" s="21" t="str">
        <v>BIO SOLUTION</v>
      </c>
      <c r="D66" s="21">
        <v>4</v>
      </c>
      <c r="E66" s="21" t="str">
        <v>BioLegend</v>
      </c>
      <c r="F66" s="21">
        <v>0</v>
      </c>
      <c r="G66" s="21" t="str">
        <v>Hyderabad</v>
      </c>
      <c r="H66" s="21">
        <v>0</v>
      </c>
      <c r="I66" s="21" t="str">
        <v>OutStation</v>
      </c>
      <c r="K66" s="21">
        <f t="shared" ref="K66:K97" si="4">SUMIFS(B:B,C:C, L66,D:D, M66,E:E, N66,F:F, O66,G:G, P66,H:H, Q66)</f>
        <v>1</v>
      </c>
      <c r="L66" s="21" t="str">
        <v>Stock</v>
      </c>
      <c r="M66" s="21">
        <v>4</v>
      </c>
      <c r="N66" s="21" t="str">
        <v>BioLegend</v>
      </c>
      <c r="O66" s="21" t="str">
        <v>Return From Bio Health (Extra Purchase infromed by Priynka Madam)</v>
      </c>
      <c r="P66" s="21" t="str">
        <v>STOCK</v>
      </c>
      <c r="Q66" s="21" t="str">
        <v>Priyanka Madam</v>
      </c>
      <c r="R66" s="21" t="str">
        <v>STOCK</v>
      </c>
      <c r="S66" s="21">
        <f t="shared" ref="S66:S97" si="5">SUMIFS(B:B,C:C, L66,D:D, M66,E:E, N66,F:F, O66,G:G, P66,H:H, Q66)</f>
        <v>1</v>
      </c>
    </row>
    <row r="67" spans="1:19" hidden="1" x14ac:dyDescent="0.25">
      <c r="A67" s="21">
        <v>304210</v>
      </c>
      <c r="B67" s="21">
        <v>1</v>
      </c>
      <c r="C67" s="21" t="str">
        <v>BIO SOLUTION</v>
      </c>
      <c r="D67" s="21">
        <v>4</v>
      </c>
      <c r="E67" s="21" t="str">
        <v>BioLegend</v>
      </c>
      <c r="F67" s="21">
        <v>0</v>
      </c>
      <c r="G67" s="21" t="str">
        <v>Hyderabad</v>
      </c>
      <c r="H67" s="21">
        <v>0</v>
      </c>
      <c r="I67" s="21" t="str">
        <v>OutStation</v>
      </c>
      <c r="K67" s="21">
        <f t="shared" si="4"/>
        <v>1</v>
      </c>
      <c r="L67" s="21" t="str">
        <v>Stock</v>
      </c>
      <c r="M67" s="21">
        <v>4</v>
      </c>
      <c r="N67" s="21" t="str">
        <v>BioLegend</v>
      </c>
      <c r="O67" s="21" t="str">
        <v>Expired</v>
      </c>
      <c r="P67" s="21" t="str">
        <v>STOCK</v>
      </c>
      <c r="Q67" s="21" t="str">
        <v>Stock</v>
      </c>
      <c r="R67" s="21" t="str">
        <v>STOCK</v>
      </c>
      <c r="S67" s="21">
        <f t="shared" si="5"/>
        <v>1</v>
      </c>
    </row>
    <row r="68" spans="1:19" hidden="1" x14ac:dyDescent="0.25">
      <c r="A68" s="21">
        <v>353242</v>
      </c>
      <c r="B68" s="21">
        <v>1</v>
      </c>
      <c r="C68" s="21" t="str">
        <v>BIO SOLUTION</v>
      </c>
      <c r="D68" s="21">
        <v>4</v>
      </c>
      <c r="E68" s="21" t="str">
        <v>BioLegend</v>
      </c>
      <c r="F68" s="21">
        <v>0</v>
      </c>
      <c r="G68" s="21" t="str">
        <v>Hyderabad</v>
      </c>
      <c r="H68" s="21">
        <v>0</v>
      </c>
      <c r="I68" s="21" t="str">
        <v>OutStation</v>
      </c>
      <c r="K68" s="21">
        <f t="shared" si="4"/>
        <v>1</v>
      </c>
      <c r="L68" s="21" t="str">
        <v>Stock</v>
      </c>
      <c r="M68" s="21" t="str">
        <v>4</v>
      </c>
      <c r="N68" s="21" t="str">
        <v>BioLegend</v>
      </c>
      <c r="O68" s="21" t="str">
        <v>Extra Purchase By Priya Madam</v>
      </c>
      <c r="P68" s="21" t="str">
        <v>STOCK</v>
      </c>
      <c r="Q68" s="21" t="str">
        <v>Stock</v>
      </c>
      <c r="R68" s="21" t="str">
        <v>STOCK</v>
      </c>
      <c r="S68" s="21">
        <f t="shared" si="5"/>
        <v>1</v>
      </c>
    </row>
    <row r="69" spans="1:19" hidden="1" x14ac:dyDescent="0.25">
      <c r="A69" s="21">
        <v>405720</v>
      </c>
      <c r="B69" s="21">
        <v>1</v>
      </c>
      <c r="C69" s="21" t="str">
        <v>BIO SOLUTION</v>
      </c>
      <c r="D69" s="21">
        <v>4</v>
      </c>
      <c r="E69" s="21" t="str">
        <v>BioLegend</v>
      </c>
      <c r="F69" s="21">
        <v>0</v>
      </c>
      <c r="G69" s="21" t="str">
        <v>Hyderabad</v>
      </c>
      <c r="H69" s="21">
        <v>0</v>
      </c>
      <c r="I69" s="21" t="str">
        <v>OutStation</v>
      </c>
      <c r="K69" s="21">
        <f t="shared" si="4"/>
        <v>5</v>
      </c>
      <c r="L69" s="21" t="str">
        <v>Stock</v>
      </c>
      <c r="M69" s="21" t="str">
        <v>RT</v>
      </c>
      <c r="N69" s="21" t="str">
        <v>Biotium</v>
      </c>
      <c r="O69" s="21">
        <v>0</v>
      </c>
      <c r="P69" s="21" t="str">
        <v>STOCK</v>
      </c>
      <c r="Q69" s="21" t="str">
        <v>Stock</v>
      </c>
      <c r="R69" s="21" t="str">
        <v>STOCK</v>
      </c>
      <c r="S69" s="21">
        <f t="shared" si="5"/>
        <v>5</v>
      </c>
    </row>
    <row r="70" spans="1:19" hidden="1" x14ac:dyDescent="0.25">
      <c r="A70" s="21">
        <v>406509</v>
      </c>
      <c r="B70" s="21">
        <v>1</v>
      </c>
      <c r="C70" s="21" t="str">
        <v>BIO SOLUTION</v>
      </c>
      <c r="D70" s="21">
        <v>4</v>
      </c>
      <c r="E70" s="21" t="str">
        <v>BioLegend</v>
      </c>
      <c r="F70" s="21">
        <v>0</v>
      </c>
      <c r="G70" s="21" t="str">
        <v>Hyderabad</v>
      </c>
      <c r="H70" s="21">
        <v>0</v>
      </c>
      <c r="I70" s="21" t="str">
        <v>OutStation</v>
      </c>
      <c r="K70" s="21">
        <f t="shared" si="4"/>
        <v>2</v>
      </c>
      <c r="L70" s="21" t="str">
        <v>Stock</v>
      </c>
      <c r="M70" s="21">
        <v>-20</v>
      </c>
      <c r="N70" s="21" t="str">
        <v>Genei Lab</v>
      </c>
      <c r="O70" s="21" t="str">
        <v>One Piece Damaged received (Replacement received)</v>
      </c>
      <c r="P70" s="21" t="str">
        <v>STOCK</v>
      </c>
      <c r="Q70" s="21" t="str">
        <v>Stock</v>
      </c>
      <c r="R70" s="21" t="str">
        <v>STOCK</v>
      </c>
      <c r="S70" s="21">
        <f t="shared" si="5"/>
        <v>2</v>
      </c>
    </row>
    <row r="71" spans="1:19" hidden="1" x14ac:dyDescent="0.25">
      <c r="A71" s="21">
        <v>431501</v>
      </c>
      <c r="B71" s="21">
        <v>1</v>
      </c>
      <c r="C71" s="21" t="str">
        <v>BIO SOLUTION</v>
      </c>
      <c r="D71" s="21">
        <v>4</v>
      </c>
      <c r="E71" s="21" t="str">
        <v>BioLegend</v>
      </c>
      <c r="F71" s="21">
        <v>0</v>
      </c>
      <c r="G71" s="21" t="str">
        <v>Hyderabad</v>
      </c>
      <c r="H71" s="21">
        <v>0</v>
      </c>
      <c r="I71" s="21" t="str">
        <v>OutStation</v>
      </c>
      <c r="K71" s="21">
        <f t="shared" si="4"/>
        <v>3</v>
      </c>
      <c r="L71" s="21" t="str">
        <v>Stock</v>
      </c>
      <c r="M71" s="21">
        <v>-20</v>
      </c>
      <c r="N71" s="21" t="str">
        <v>Genei Lab</v>
      </c>
      <c r="O71" s="21">
        <v>0</v>
      </c>
      <c r="P71" s="21" t="str">
        <v>STOCK</v>
      </c>
      <c r="Q71" s="21" t="str">
        <v>Stock</v>
      </c>
      <c r="R71" s="21" t="str">
        <v>STOCK</v>
      </c>
      <c r="S71" s="21">
        <f t="shared" si="5"/>
        <v>3</v>
      </c>
    </row>
    <row r="72" spans="1:19" hidden="1" x14ac:dyDescent="0.25">
      <c r="A72" s="21">
        <v>446504</v>
      </c>
      <c r="B72" s="21">
        <v>1</v>
      </c>
      <c r="C72" s="21" t="str">
        <v>BIO SOLUTION</v>
      </c>
      <c r="D72" s="21">
        <v>4</v>
      </c>
      <c r="E72" s="21" t="str">
        <v>BioLegend</v>
      </c>
      <c r="F72" s="21">
        <v>0</v>
      </c>
      <c r="G72" s="21" t="str">
        <v>Hyderabad</v>
      </c>
      <c r="H72" s="21">
        <v>0</v>
      </c>
      <c r="I72" s="21" t="str">
        <v>OutStation</v>
      </c>
      <c r="K72" s="21">
        <f t="shared" si="4"/>
        <v>5</v>
      </c>
      <c r="L72" s="21" t="str">
        <v>Stock</v>
      </c>
      <c r="M72" s="21">
        <v>4</v>
      </c>
      <c r="N72" s="21" t="str">
        <v>BioLegend</v>
      </c>
      <c r="O72" s="21" t="str">
        <v>Extra Received</v>
      </c>
      <c r="P72" s="21" t="str">
        <v>STOCK</v>
      </c>
      <c r="Q72" s="21" t="str">
        <v>Stock</v>
      </c>
      <c r="R72" s="21" t="str">
        <v>STOCK</v>
      </c>
      <c r="S72" s="21">
        <f t="shared" si="5"/>
        <v>5</v>
      </c>
    </row>
    <row r="73" spans="1:19" hidden="1" x14ac:dyDescent="0.25">
      <c r="A73" s="21" t="str">
        <v>YSC4515-202487662</v>
      </c>
      <c r="B73" s="21">
        <v>1</v>
      </c>
      <c r="C73" s="21" t="str">
        <v>BIOLINK</v>
      </c>
      <c r="D73" s="21">
        <v>-80</v>
      </c>
      <c r="E73" s="21" t="str">
        <v>Dharmacon</v>
      </c>
      <c r="F73" s="21">
        <v>0</v>
      </c>
      <c r="G73" s="21" t="str">
        <v>DELHI</v>
      </c>
      <c r="H73" s="21">
        <v>0</v>
      </c>
      <c r="I73" s="21" t="str">
        <v>Local</v>
      </c>
      <c r="K73" s="21">
        <f t="shared" si="4"/>
        <v>1</v>
      </c>
      <c r="L73" s="21" t="str">
        <v>Stock</v>
      </c>
      <c r="M73" s="21">
        <v>4</v>
      </c>
      <c r="N73" s="21" t="str">
        <v>BioLegend</v>
      </c>
      <c r="O73" s="21" t="str">
        <v>Retrun From IGIB , Invoice Number 1058</v>
      </c>
      <c r="P73" s="21" t="str">
        <v>STOCK</v>
      </c>
      <c r="Q73" s="21" t="str">
        <v>Open Item</v>
      </c>
      <c r="R73" s="21" t="str">
        <v>STOCK</v>
      </c>
      <c r="S73" s="21">
        <f t="shared" si="5"/>
        <v>1</v>
      </c>
    </row>
    <row r="74" spans="1:19" hidden="1" x14ac:dyDescent="0.25">
      <c r="A74" s="21" t="str">
        <v>YSC1073-213591488</v>
      </c>
      <c r="B74" s="21">
        <v>1</v>
      </c>
      <c r="C74" s="21" t="str">
        <v>BIOLINK</v>
      </c>
      <c r="D74" s="21">
        <v>-80</v>
      </c>
      <c r="E74" s="21" t="str">
        <v>Dharmacon</v>
      </c>
      <c r="F74" s="21">
        <v>0</v>
      </c>
      <c r="G74" s="21" t="str">
        <v>DELHI</v>
      </c>
      <c r="H74" s="21">
        <v>0</v>
      </c>
      <c r="I74" s="21" t="str">
        <v>Local</v>
      </c>
      <c r="K74" s="21">
        <f t="shared" si="4"/>
        <v>17</v>
      </c>
      <c r="L74" s="21" t="str">
        <v>Stock</v>
      </c>
      <c r="M74" s="21">
        <v>-20</v>
      </c>
      <c r="N74" s="21" t="str">
        <v>Intron</v>
      </c>
      <c r="O74" s="21">
        <v>0</v>
      </c>
      <c r="P74" s="21" t="str">
        <v>STOCK</v>
      </c>
      <c r="Q74" s="21" t="str">
        <v>Stock</v>
      </c>
      <c r="R74" s="21" t="str">
        <v>STOCK</v>
      </c>
      <c r="S74" s="21">
        <f t="shared" si="5"/>
        <v>17</v>
      </c>
    </row>
    <row r="75" spans="1:19" hidden="1" x14ac:dyDescent="0.25">
      <c r="A75" s="21">
        <v>532101</v>
      </c>
      <c r="B75" s="21">
        <v>1</v>
      </c>
      <c r="C75" s="21" t="str">
        <v>BIONOVA</v>
      </c>
      <c r="D75" s="21">
        <v>4</v>
      </c>
      <c r="E75" s="21" t="str">
        <v>BioLegend</v>
      </c>
      <c r="F75" s="21">
        <v>0</v>
      </c>
      <c r="G75" s="21" t="str">
        <v>Banglore</v>
      </c>
      <c r="H75" s="21">
        <v>0</v>
      </c>
      <c r="I75" s="21" t="str">
        <v>OutStation</v>
      </c>
      <c r="K75" s="55">
        <f t="shared" si="4"/>
        <v>3</v>
      </c>
      <c r="L75" s="55" t="str">
        <v>Stock</v>
      </c>
      <c r="M75" s="55">
        <v>4</v>
      </c>
      <c r="N75" s="55" t="str">
        <v>Genexis Biotech</v>
      </c>
      <c r="O75" s="55" t="str">
        <v>Sample Received (Priyanka madam)</v>
      </c>
      <c r="P75" s="55" t="str">
        <v>STOCK</v>
      </c>
      <c r="Q75" s="55" t="str">
        <v>Stock</v>
      </c>
      <c r="R75" s="55" t="str">
        <v>STOCK</v>
      </c>
      <c r="S75" s="55">
        <f t="shared" si="5"/>
        <v>3</v>
      </c>
    </row>
    <row r="76" spans="1:19" hidden="1" x14ac:dyDescent="0.25">
      <c r="A76" s="21">
        <v>550502</v>
      </c>
      <c r="B76" s="21">
        <v>1</v>
      </c>
      <c r="C76" s="21" t="str">
        <v>BIONOVA</v>
      </c>
      <c r="D76" s="21">
        <v>-20</v>
      </c>
      <c r="E76" s="21" t="str">
        <v>BioLegend</v>
      </c>
      <c r="F76" s="21">
        <v>0</v>
      </c>
      <c r="G76" s="21" t="str">
        <v>Banglore</v>
      </c>
      <c r="H76" s="21">
        <v>0</v>
      </c>
      <c r="I76" s="21" t="str">
        <v>OutStation</v>
      </c>
      <c r="K76" s="21">
        <f t="shared" si="4"/>
        <v>1</v>
      </c>
      <c r="L76" s="21" t="str">
        <v>Stock</v>
      </c>
      <c r="M76" s="21">
        <v>4</v>
      </c>
      <c r="N76" s="21" t="str">
        <v>BioXcell</v>
      </c>
      <c r="O76" s="21">
        <v>0</v>
      </c>
      <c r="P76" s="21" t="str">
        <v>STOCK</v>
      </c>
      <c r="Q76" s="21" t="str">
        <v>Stock</v>
      </c>
      <c r="R76" s="21" t="str">
        <v>STOCK</v>
      </c>
      <c r="S76" s="21">
        <f t="shared" si="5"/>
        <v>1</v>
      </c>
    </row>
    <row r="77" spans="1:19" hidden="1" x14ac:dyDescent="0.25">
      <c r="A77" s="21">
        <v>108716</v>
      </c>
      <c r="B77" s="21">
        <v>1</v>
      </c>
      <c r="C77" s="21" t="str">
        <v>CCMB</v>
      </c>
      <c r="D77" s="21">
        <v>4</v>
      </c>
      <c r="E77" s="21" t="str">
        <v>BioLegend</v>
      </c>
      <c r="F77" s="21">
        <v>0</v>
      </c>
      <c r="G77" s="21" t="str">
        <v>Hyderabad</v>
      </c>
      <c r="H77" s="21">
        <v>0</v>
      </c>
      <c r="I77" s="21" t="str">
        <v>OutStation</v>
      </c>
      <c r="K77" s="21">
        <f t="shared" si="4"/>
        <v>10</v>
      </c>
      <c r="L77" s="21" t="str">
        <v>Stock</v>
      </c>
      <c r="M77" s="21">
        <v>-20</v>
      </c>
      <c r="N77" s="21" t="str">
        <v>MP Bio</v>
      </c>
      <c r="O77" s="21">
        <v>0</v>
      </c>
      <c r="P77" s="21" t="str">
        <v>STOCK</v>
      </c>
      <c r="Q77" s="21" t="str">
        <v>Stock</v>
      </c>
      <c r="R77" s="21" t="str">
        <v>STOCK</v>
      </c>
      <c r="S77" s="21">
        <f t="shared" si="5"/>
        <v>10</v>
      </c>
    </row>
    <row r="78" spans="1:19" hidden="1" x14ac:dyDescent="0.25">
      <c r="A78" s="21">
        <v>127627</v>
      </c>
      <c r="B78" s="21">
        <v>1</v>
      </c>
      <c r="C78" s="21" t="str">
        <v>GENECARE</v>
      </c>
      <c r="D78" s="21">
        <v>4</v>
      </c>
      <c r="E78" s="21" t="str">
        <v>BioLegend</v>
      </c>
      <c r="F78" s="21">
        <v>0</v>
      </c>
      <c r="G78" s="21" t="str">
        <v>VARANASI</v>
      </c>
      <c r="H78" s="21" t="str">
        <v>Payment Issue (Priya)</v>
      </c>
      <c r="I78" s="21" t="str">
        <v>OutStation</v>
      </c>
      <c r="K78" s="21">
        <f t="shared" si="4"/>
        <v>9</v>
      </c>
      <c r="L78" s="21" t="str">
        <v>Stock</v>
      </c>
      <c r="M78" s="21">
        <v>4</v>
      </c>
      <c r="N78" s="21" t="str">
        <v>MP BIO</v>
      </c>
      <c r="O78" s="21">
        <v>0</v>
      </c>
      <c r="P78" s="21" t="str">
        <v>STOCK</v>
      </c>
      <c r="Q78" s="21" t="str">
        <v>Stock</v>
      </c>
      <c r="R78" s="21" t="str">
        <v>STOCK</v>
      </c>
      <c r="S78" s="21">
        <f t="shared" si="5"/>
        <v>9</v>
      </c>
    </row>
    <row r="79" spans="1:19" hidden="1" x14ac:dyDescent="0.25">
      <c r="A79" s="21">
        <v>640908</v>
      </c>
      <c r="B79" s="21">
        <v>1</v>
      </c>
      <c r="C79" s="21" t="str">
        <v>GENECARE</v>
      </c>
      <c r="D79" s="21">
        <v>4</v>
      </c>
      <c r="E79" s="21" t="str">
        <v>BioLegend</v>
      </c>
      <c r="F79" s="21">
        <v>0</v>
      </c>
      <c r="G79" s="21" t="str">
        <v>VARANASI</v>
      </c>
      <c r="H79" s="21" t="str">
        <v>Payment Issue (Priya)</v>
      </c>
      <c r="I79" s="21" t="str">
        <v>OutStation</v>
      </c>
      <c r="K79" s="21">
        <f t="shared" si="4"/>
        <v>8</v>
      </c>
      <c r="L79" s="21" t="str">
        <v>Stock</v>
      </c>
      <c r="M79" s="21">
        <v>4</v>
      </c>
      <c r="N79" s="21" t="str">
        <v>DHARMACON</v>
      </c>
      <c r="O79" s="21">
        <v>0</v>
      </c>
      <c r="P79" s="21" t="str">
        <v>STOCK</v>
      </c>
      <c r="Q79" s="21" t="str">
        <v>Stock</v>
      </c>
      <c r="R79" s="21" t="str">
        <v>STOCK</v>
      </c>
      <c r="S79" s="21">
        <f t="shared" si="5"/>
        <v>8</v>
      </c>
    </row>
    <row r="80" spans="1:19" hidden="1" x14ac:dyDescent="0.25">
      <c r="A80" s="21" t="str">
        <v>BK011P</v>
      </c>
      <c r="B80" s="21">
        <v>1</v>
      </c>
      <c r="C80" s="21" t="str">
        <v>GOLDLAKE</v>
      </c>
      <c r="D80" s="21">
        <v>4</v>
      </c>
      <c r="E80" s="21" t="str">
        <v>CYTOSKELETON</v>
      </c>
      <c r="F80" s="21">
        <v>0</v>
      </c>
      <c r="G80" s="21" t="str">
        <v>PUNE</v>
      </c>
      <c r="H80" s="21" t="str">
        <v>Payment Issue (Anjali)</v>
      </c>
      <c r="I80" s="21" t="str">
        <v>OutStation</v>
      </c>
      <c r="K80" s="21">
        <f t="shared" si="4"/>
        <v>4</v>
      </c>
      <c r="L80" s="21" t="str">
        <v>Stock</v>
      </c>
      <c r="M80" s="21">
        <v>-20</v>
      </c>
      <c r="N80" s="21" t="str">
        <v>DHARMACON</v>
      </c>
      <c r="O80" s="21">
        <v>0</v>
      </c>
      <c r="P80" s="21" t="str">
        <v>STOCK</v>
      </c>
      <c r="Q80" s="21" t="str">
        <v>Stock</v>
      </c>
      <c r="R80" s="21" t="str">
        <v>STOCK</v>
      </c>
      <c r="S80" s="21">
        <f t="shared" si="5"/>
        <v>4</v>
      </c>
    </row>
    <row r="81" spans="1:19" hidden="1" x14ac:dyDescent="0.25">
      <c r="A81" s="21">
        <v>103208</v>
      </c>
      <c r="B81" s="21">
        <v>1</v>
      </c>
      <c r="C81" s="21" t="str">
        <v>HELIX</v>
      </c>
      <c r="D81" s="21">
        <v>4</v>
      </c>
      <c r="E81" s="21" t="str">
        <v>BioLegend</v>
      </c>
      <c r="F81" s="21">
        <v>0</v>
      </c>
      <c r="G81" s="21" t="str">
        <v>Kerala</v>
      </c>
      <c r="H81" s="21">
        <v>0</v>
      </c>
      <c r="I81" s="21" t="str">
        <v>OutStation</v>
      </c>
      <c r="K81" s="21">
        <f t="shared" si="4"/>
        <v>168</v>
      </c>
      <c r="L81" s="21" t="str">
        <v>Stock</v>
      </c>
      <c r="M81" s="21" t="str">
        <v>RT</v>
      </c>
      <c r="N81" s="21" t="str">
        <v>BioLegend</v>
      </c>
      <c r="O81" s="21">
        <v>0</v>
      </c>
      <c r="P81" s="21" t="str">
        <v>STOCK</v>
      </c>
      <c r="Q81" s="21" t="str">
        <v>Stock</v>
      </c>
      <c r="R81" s="21" t="str">
        <v>STOCK</v>
      </c>
      <c r="S81" s="21">
        <f t="shared" si="5"/>
        <v>168</v>
      </c>
    </row>
    <row r="82" spans="1:19" hidden="1" x14ac:dyDescent="0.25">
      <c r="A82" s="21">
        <v>103212</v>
      </c>
      <c r="B82" s="21">
        <v>1</v>
      </c>
      <c r="C82" s="21" t="str">
        <v>HELIX</v>
      </c>
      <c r="D82" s="21">
        <v>4</v>
      </c>
      <c r="E82" s="21" t="str">
        <v>BioLegend</v>
      </c>
      <c r="F82" s="21">
        <v>0</v>
      </c>
      <c r="G82" s="21" t="str">
        <v>Kerala</v>
      </c>
      <c r="H82" s="21">
        <v>0</v>
      </c>
      <c r="I82" s="21" t="str">
        <v>OutStation</v>
      </c>
      <c r="K82" s="21">
        <f t="shared" si="4"/>
        <v>1</v>
      </c>
      <c r="L82" s="21" t="str">
        <v>Stock</v>
      </c>
      <c r="M82" s="21">
        <v>-20</v>
      </c>
      <c r="N82" s="21" t="str">
        <v>TargetMol</v>
      </c>
      <c r="O82" s="21" t="str">
        <v>EXTRA RECEIVED</v>
      </c>
      <c r="P82" s="21" t="str">
        <v>STOCK</v>
      </c>
      <c r="Q82" s="21" t="str">
        <v>Stock</v>
      </c>
      <c r="R82" s="21" t="str">
        <v>STOCK</v>
      </c>
      <c r="S82" s="21">
        <f t="shared" si="5"/>
        <v>1</v>
      </c>
    </row>
    <row r="83" spans="1:19" hidden="1" x14ac:dyDescent="0.25">
      <c r="A83" s="21">
        <v>105826</v>
      </c>
      <c r="B83" s="21">
        <v>1</v>
      </c>
      <c r="C83" s="21" t="str">
        <v>HELIX</v>
      </c>
      <c r="D83" s="21">
        <v>4</v>
      </c>
      <c r="E83" s="21" t="str">
        <v>BioLegend</v>
      </c>
      <c r="F83" s="21">
        <v>0</v>
      </c>
      <c r="G83" s="21" t="str">
        <v>Kerala</v>
      </c>
      <c r="H83" s="21">
        <v>0</v>
      </c>
      <c r="I83" s="21" t="str">
        <v>OutStation</v>
      </c>
      <c r="K83" s="21">
        <f t="shared" si="4"/>
        <v>6</v>
      </c>
      <c r="L83" s="21" t="str">
        <v>STOCK</v>
      </c>
      <c r="M83" s="21">
        <v>-20</v>
      </c>
      <c r="N83" s="21" t="str">
        <v>BellBrook</v>
      </c>
      <c r="O83" s="21">
        <v>0</v>
      </c>
      <c r="P83" s="21" t="str">
        <v>STOCK</v>
      </c>
      <c r="Q83" s="21" t="str">
        <v>STOCK</v>
      </c>
      <c r="R83" s="21" t="str">
        <v>STOCK</v>
      </c>
      <c r="S83" s="21">
        <f t="shared" si="5"/>
        <v>6</v>
      </c>
    </row>
    <row r="84" spans="1:19" hidden="1" x14ac:dyDescent="0.25">
      <c r="A84" s="21">
        <v>116208</v>
      </c>
      <c r="B84" s="21">
        <v>1</v>
      </c>
      <c r="C84" s="21" t="str">
        <v>HELIX</v>
      </c>
      <c r="D84" s="21">
        <v>4</v>
      </c>
      <c r="E84" s="21" t="str">
        <v>BioLegend</v>
      </c>
      <c r="F84" s="21">
        <v>0</v>
      </c>
      <c r="G84" s="21" t="str">
        <v>Kerala</v>
      </c>
      <c r="H84" s="21">
        <v>0</v>
      </c>
      <c r="I84" s="21" t="str">
        <v>OutStation</v>
      </c>
      <c r="K84" s="21">
        <f t="shared" si="4"/>
        <v>2</v>
      </c>
      <c r="L84" s="21" t="str">
        <v>Stock</v>
      </c>
      <c r="M84" s="21" t="str">
        <v>rt</v>
      </c>
      <c r="N84" s="21" t="str">
        <v>BOSTER</v>
      </c>
      <c r="O84" s="21" t="str">
        <v>(20 SLIDES AT NII DC NO. 222 AND 223 DATED 10-12-25)</v>
      </c>
      <c r="P84" s="21" t="str">
        <v>STOCK</v>
      </c>
      <c r="Q84" s="21" t="str">
        <v>Stock (Sample) Priyanka madam</v>
      </c>
      <c r="R84" s="21" t="str">
        <v>STOCK</v>
      </c>
      <c r="S84" s="21">
        <f t="shared" si="5"/>
        <v>2</v>
      </c>
    </row>
    <row r="85" spans="1:19" hidden="1" x14ac:dyDescent="0.25">
      <c r="A85" s="21">
        <v>116212</v>
      </c>
      <c r="B85" s="21">
        <v>2</v>
      </c>
      <c r="C85" s="21" t="str">
        <v>HELIX</v>
      </c>
      <c r="D85" s="21">
        <v>4</v>
      </c>
      <c r="E85" s="21" t="str">
        <v>BioLegend</v>
      </c>
      <c r="F85" s="21">
        <v>0</v>
      </c>
      <c r="G85" s="21" t="str">
        <v>Kerala</v>
      </c>
      <c r="H85" s="21">
        <v>0</v>
      </c>
      <c r="I85" s="21" t="str">
        <v>OutStation</v>
      </c>
      <c r="K85" s="21">
        <f t="shared" si="4"/>
        <v>2</v>
      </c>
      <c r="L85" s="21" t="str">
        <v>STOCK</v>
      </c>
      <c r="M85" s="21">
        <v>4</v>
      </c>
      <c r="N85" s="21" t="str">
        <v>BioLegend</v>
      </c>
      <c r="O85" s="21">
        <v>0</v>
      </c>
      <c r="P85" s="21" t="str">
        <v>STOCK</v>
      </c>
      <c r="Q85" s="21" t="str">
        <v>STOCK FOR AURIGINE ONCO</v>
      </c>
      <c r="R85" s="21" t="str">
        <v>STOCK</v>
      </c>
      <c r="S85" s="21">
        <f t="shared" si="5"/>
        <v>2</v>
      </c>
    </row>
    <row r="86" spans="1:19" hidden="1" x14ac:dyDescent="0.25">
      <c r="A86" s="21">
        <v>122524</v>
      </c>
      <c r="B86" s="21">
        <v>1</v>
      </c>
      <c r="C86" s="21" t="str">
        <v>HELIX</v>
      </c>
      <c r="D86" s="21">
        <v>4</v>
      </c>
      <c r="E86" s="21" t="str">
        <v>BioLegend</v>
      </c>
      <c r="F86" s="21">
        <v>0</v>
      </c>
      <c r="G86" s="21" t="str">
        <v>Kerala</v>
      </c>
      <c r="H86" s="21">
        <v>0</v>
      </c>
      <c r="I86" s="21" t="str">
        <v>OutStation</v>
      </c>
      <c r="K86" s="21">
        <f t="shared" si="4"/>
        <v>1</v>
      </c>
      <c r="L86" s="21" t="str">
        <v>STOCK</v>
      </c>
      <c r="M86" s="21">
        <v>4</v>
      </c>
      <c r="N86" s="21" t="str">
        <v>BETHYL</v>
      </c>
      <c r="O86" s="21">
        <v>0</v>
      </c>
      <c r="P86" s="21" t="str">
        <v>STOCK</v>
      </c>
      <c r="Q86" s="21">
        <v>0</v>
      </c>
      <c r="R86" s="21" t="str">
        <v>STOCK</v>
      </c>
      <c r="S86" s="21">
        <f t="shared" si="5"/>
        <v>1</v>
      </c>
    </row>
    <row r="87" spans="1:19" hidden="1" x14ac:dyDescent="0.25">
      <c r="A87" s="21">
        <v>123116</v>
      </c>
      <c r="B87" s="21">
        <v>1</v>
      </c>
      <c r="C87" s="21" t="str">
        <v>HELIX</v>
      </c>
      <c r="D87" s="21">
        <v>4</v>
      </c>
      <c r="E87" s="21" t="str">
        <v>BioLegend</v>
      </c>
      <c r="F87" s="21">
        <v>0</v>
      </c>
      <c r="G87" s="21" t="str">
        <v>Kerala</v>
      </c>
      <c r="H87" s="21">
        <v>0</v>
      </c>
      <c r="I87" s="21" t="str">
        <v>OutStation</v>
      </c>
      <c r="K87" s="21">
        <f t="shared" si="4"/>
        <v>1</v>
      </c>
      <c r="L87" s="21" t="str">
        <v>Stock</v>
      </c>
      <c r="M87" s="21">
        <v>4</v>
      </c>
      <c r="N87" s="21" t="str">
        <v>Unknown</v>
      </c>
      <c r="O87" s="21" t="str">
        <v>Received by Deepak / From Sharda University</v>
      </c>
      <c r="P87" s="21" t="str">
        <v>STOCK</v>
      </c>
      <c r="Q87" s="21" t="str">
        <v>From Sharda University/  By Deepak</v>
      </c>
      <c r="R87" s="21" t="str">
        <v>STOCK</v>
      </c>
      <c r="S87" s="21">
        <f t="shared" si="5"/>
        <v>1</v>
      </c>
    </row>
    <row r="88" spans="1:19" hidden="1" x14ac:dyDescent="0.25">
      <c r="A88" s="21">
        <v>424807</v>
      </c>
      <c r="B88" s="21">
        <v>3</v>
      </c>
      <c r="C88" s="21" t="str">
        <v>HELIX</v>
      </c>
      <c r="D88" s="21">
        <v>-20</v>
      </c>
      <c r="E88" s="21" t="str">
        <v>BioLegend</v>
      </c>
      <c r="F88" s="21">
        <v>0</v>
      </c>
      <c r="G88" s="21" t="str">
        <v>Kerala</v>
      </c>
      <c r="H88" s="21">
        <v>0</v>
      </c>
      <c r="I88" s="21" t="str">
        <v>OutStation</v>
      </c>
      <c r="K88" s="21">
        <f t="shared" si="4"/>
        <v>6</v>
      </c>
      <c r="L88" s="21" t="str">
        <v>SUN PHARMA</v>
      </c>
      <c r="M88" s="21">
        <v>4</v>
      </c>
      <c r="N88" s="21" t="str">
        <v>BioLegend</v>
      </c>
      <c r="O88" s="21">
        <v>0</v>
      </c>
      <c r="P88" s="21" t="str">
        <v>Gujrat</v>
      </c>
      <c r="Q88" s="21">
        <v>0</v>
      </c>
      <c r="R88" s="21" t="str">
        <v>OutStation</v>
      </c>
      <c r="S88" s="21">
        <f t="shared" si="5"/>
        <v>6</v>
      </c>
    </row>
    <row r="89" spans="1:19" hidden="1" x14ac:dyDescent="0.25">
      <c r="A89" s="21">
        <v>431804</v>
      </c>
      <c r="B89" s="21">
        <v>1</v>
      </c>
      <c r="C89" s="21" t="str">
        <v>HELIX</v>
      </c>
      <c r="D89" s="21">
        <v>4</v>
      </c>
      <c r="E89" s="21" t="str">
        <v>BioLegend</v>
      </c>
      <c r="F89" s="21">
        <v>0</v>
      </c>
      <c r="G89" s="21" t="str">
        <v>Kerala</v>
      </c>
      <c r="H89" s="21">
        <v>0</v>
      </c>
      <c r="I89" s="21" t="str">
        <v>OutStation</v>
      </c>
      <c r="K89" s="21">
        <f t="shared" si="4"/>
        <v>1</v>
      </c>
      <c r="L89" s="21" t="str">
        <v>TECHWEST</v>
      </c>
      <c r="M89" s="21">
        <v>4</v>
      </c>
      <c r="N89" s="21" t="str">
        <v>BioLegend</v>
      </c>
      <c r="O89" s="21">
        <v>0</v>
      </c>
      <c r="P89" s="21" t="str">
        <v>Gujrat</v>
      </c>
      <c r="Q89" s="21">
        <v>0</v>
      </c>
      <c r="R89" s="21" t="str">
        <v>OutStation</v>
      </c>
      <c r="S89" s="21">
        <f t="shared" si="5"/>
        <v>1</v>
      </c>
    </row>
    <row r="90" spans="1:19" hidden="1" x14ac:dyDescent="0.25">
      <c r="A90" s="21">
        <v>420801</v>
      </c>
      <c r="B90" s="21">
        <v>2</v>
      </c>
      <c r="C90" s="21" t="str">
        <v>ICGEB</v>
      </c>
      <c r="D90" s="21">
        <v>4</v>
      </c>
      <c r="E90" s="21" t="str">
        <v>BioLegend</v>
      </c>
      <c r="F90" s="21" t="str">
        <v>FOC ITEMS PRIYANKA MADAM</v>
      </c>
      <c r="G90" s="21" t="str">
        <v>Delhi</v>
      </c>
      <c r="H90" s="21" t="str">
        <v>PRIYANKA MADAM (FOC)</v>
      </c>
      <c r="I90" s="21" t="str">
        <v>Local</v>
      </c>
      <c r="K90" s="21">
        <f t="shared" si="4"/>
        <v>58</v>
      </c>
      <c r="L90" s="21" t="str">
        <v>THSTI</v>
      </c>
      <c r="M90" s="21">
        <v>4</v>
      </c>
      <c r="N90" s="21" t="str">
        <v>BioLegend</v>
      </c>
      <c r="O90" s="21">
        <v>0</v>
      </c>
      <c r="P90" s="21" t="str">
        <v>Faridabad</v>
      </c>
      <c r="Q90" s="21">
        <v>0</v>
      </c>
      <c r="R90" s="21" t="str">
        <v>Local</v>
      </c>
      <c r="S90" s="21">
        <f t="shared" si="5"/>
        <v>58</v>
      </c>
    </row>
    <row r="91" spans="1:19" hidden="1" x14ac:dyDescent="0.25">
      <c r="A91" s="21">
        <v>301924</v>
      </c>
      <c r="B91" s="21">
        <v>1</v>
      </c>
      <c r="C91" s="21" t="str">
        <v>ICGEB</v>
      </c>
      <c r="D91" s="21">
        <v>4</v>
      </c>
      <c r="E91" s="21" t="str">
        <v>BioLegend</v>
      </c>
      <c r="F91" s="21">
        <v>0</v>
      </c>
      <c r="G91" s="21" t="str">
        <v>Delhi</v>
      </c>
      <c r="H91" s="21">
        <v>0</v>
      </c>
      <c r="I91" s="21" t="str">
        <v>Local</v>
      </c>
      <c r="K91" s="21">
        <f t="shared" si="4"/>
        <v>4</v>
      </c>
      <c r="L91" s="21" t="str">
        <v>UNKNOWN</v>
      </c>
      <c r="M91" s="21">
        <v>4</v>
      </c>
      <c r="N91" s="21" t="str">
        <v>BioLegend</v>
      </c>
      <c r="O91" s="21" t="str">
        <v>Demo Kit Mohan Sir (740811, 741146) 2 pcs Kit</v>
      </c>
      <c r="P91" s="21" t="str">
        <v>Unknown</v>
      </c>
      <c r="Q91" s="21" t="str">
        <v>Mohan Sir, (Demo)</v>
      </c>
      <c r="R91" s="21" t="str">
        <v>Unknown</v>
      </c>
      <c r="S91" s="21">
        <f t="shared" si="5"/>
        <v>4</v>
      </c>
    </row>
    <row r="92" spans="1:19" hidden="1" x14ac:dyDescent="0.25">
      <c r="A92" s="21">
        <v>302044</v>
      </c>
      <c r="B92" s="21">
        <v>1</v>
      </c>
      <c r="C92" s="21" t="str">
        <v>ICGEB</v>
      </c>
      <c r="D92" s="21">
        <v>4</v>
      </c>
      <c r="E92" s="21" t="str">
        <v>BioLegend</v>
      </c>
      <c r="F92" s="21">
        <v>0</v>
      </c>
      <c r="G92" s="21" t="str">
        <v>Delhi</v>
      </c>
      <c r="H92" s="21">
        <v>0</v>
      </c>
      <c r="I92" s="21" t="str">
        <v>Local</v>
      </c>
      <c r="K92" s="21">
        <f t="shared" si="4"/>
        <v>1</v>
      </c>
      <c r="L92" s="21" t="str">
        <v>Unknown</v>
      </c>
      <c r="M92" s="21" t="str">
        <v>RT</v>
      </c>
      <c r="N92" s="21" t="str">
        <v>BioLegend</v>
      </c>
      <c r="O92" s="21" t="str">
        <v>Mohn Sir (Sample) Aurigine Onco</v>
      </c>
      <c r="P92" s="21" t="str">
        <v>Unknown</v>
      </c>
      <c r="Q92" s="21" t="str">
        <v>Mohan sir,(Sample) Aurigine Onco</v>
      </c>
      <c r="R92" s="21" t="str">
        <v>Unknown</v>
      </c>
      <c r="S92" s="21">
        <f t="shared" si="5"/>
        <v>1</v>
      </c>
    </row>
    <row r="93" spans="1:19" hidden="1" x14ac:dyDescent="0.25">
      <c r="A93" s="21">
        <v>349114</v>
      </c>
      <c r="B93" s="21">
        <v>1</v>
      </c>
      <c r="C93" s="21" t="str">
        <v>ICGEB</v>
      </c>
      <c r="D93" s="21">
        <v>4</v>
      </c>
      <c r="E93" s="21" t="str">
        <v>BioLegend</v>
      </c>
      <c r="F93" s="21">
        <v>0</v>
      </c>
      <c r="G93" s="21" t="str">
        <v>Delhi</v>
      </c>
      <c r="H93" s="21">
        <v>0</v>
      </c>
      <c r="I93" s="21" t="str">
        <v>Local</v>
      </c>
      <c r="K93" s="21">
        <f t="shared" si="4"/>
        <v>1</v>
      </c>
      <c r="L93" s="21" t="str">
        <v>Unknown</v>
      </c>
      <c r="M93" s="21">
        <v>4</v>
      </c>
      <c r="N93" s="21" t="str">
        <v>BioLegend</v>
      </c>
      <c r="O93" s="21" t="str">
        <v>Mohn Sir (Sample) Aurigine Onco</v>
      </c>
      <c r="P93" s="21" t="str">
        <v>Unknown</v>
      </c>
      <c r="Q93" s="21" t="str">
        <v>Mohan sir,(Sample) Aurigine Onco</v>
      </c>
      <c r="R93" s="21" t="str">
        <v>Unknown</v>
      </c>
      <c r="S93" s="21">
        <f t="shared" si="5"/>
        <v>1</v>
      </c>
    </row>
    <row r="94" spans="1:19" hidden="1" x14ac:dyDescent="0.25">
      <c r="A94" s="21">
        <v>362532</v>
      </c>
      <c r="B94" s="21">
        <v>1</v>
      </c>
      <c r="C94" s="21" t="str">
        <v>ICGEB</v>
      </c>
      <c r="D94" s="21">
        <v>4</v>
      </c>
      <c r="E94" s="21" t="str">
        <v>BioLegend</v>
      </c>
      <c r="F94" s="21">
        <v>0</v>
      </c>
      <c r="G94" s="21" t="str">
        <v>Delhi</v>
      </c>
      <c r="H94" s="21">
        <v>0</v>
      </c>
      <c r="I94" s="21" t="str">
        <v>Local</v>
      </c>
      <c r="K94" s="21">
        <f t="shared" si="4"/>
        <v>1</v>
      </c>
      <c r="L94" s="21" t="str">
        <v>Unknown</v>
      </c>
      <c r="M94" s="21">
        <v>4</v>
      </c>
      <c r="N94" s="21" t="str">
        <v>BioLegend</v>
      </c>
      <c r="O94" s="21">
        <v>0</v>
      </c>
      <c r="P94" s="21" t="str">
        <v>Unknown</v>
      </c>
      <c r="Q94" s="21" t="str">
        <v>Sample Mohan Sir</v>
      </c>
      <c r="R94" s="21" t="str">
        <v>Unknown</v>
      </c>
      <c r="S94" s="21">
        <f t="shared" si="5"/>
        <v>1</v>
      </c>
    </row>
    <row r="95" spans="1:19" hidden="1" x14ac:dyDescent="0.25">
      <c r="A95" s="21">
        <v>421501</v>
      </c>
      <c r="B95" s="21">
        <v>1</v>
      </c>
      <c r="C95" s="21" t="str">
        <v>ICGEB</v>
      </c>
      <c r="D95" s="21">
        <v>4</v>
      </c>
      <c r="E95" s="21" t="str">
        <v>BioLegend</v>
      </c>
      <c r="F95" s="21" t="str">
        <v>FOC</v>
      </c>
      <c r="G95" s="21" t="str">
        <v>Delhi</v>
      </c>
      <c r="H95" s="21" t="str">
        <v>PRIYANKA MADAM (FOC)</v>
      </c>
      <c r="I95" s="21" t="str">
        <v>Local</v>
      </c>
      <c r="K95" s="21">
        <f t="shared" si="4"/>
        <v>2</v>
      </c>
      <c r="L95" s="21" t="str">
        <v>VPCI</v>
      </c>
      <c r="M95" s="21">
        <v>-20</v>
      </c>
      <c r="N95" s="21" t="str">
        <v>Dharmacon</v>
      </c>
      <c r="O95" s="21">
        <v>0</v>
      </c>
      <c r="P95" s="21" t="str">
        <v>DELHI</v>
      </c>
      <c r="Q95" s="21">
        <v>0</v>
      </c>
      <c r="R95" s="21" t="str">
        <v>Local</v>
      </c>
      <c r="S95" s="21">
        <f t="shared" si="5"/>
        <v>2</v>
      </c>
    </row>
    <row r="96" spans="1:19" hidden="1" x14ac:dyDescent="0.25">
      <c r="A96" s="21">
        <v>423001</v>
      </c>
      <c r="B96" s="21">
        <v>1</v>
      </c>
      <c r="C96" s="21" t="str">
        <v>ICGEB</v>
      </c>
      <c r="D96" s="21" t="str">
        <v>RT</v>
      </c>
      <c r="E96" s="21" t="str">
        <v>BioLegend</v>
      </c>
      <c r="F96" s="21" t="str">
        <v>FOC</v>
      </c>
      <c r="G96" s="21" t="str">
        <v>Delhi</v>
      </c>
      <c r="H96" s="21" t="str">
        <v>PRIYANKA MADAM (FOC)</v>
      </c>
      <c r="I96" s="21" t="str">
        <v>Local</v>
      </c>
      <c r="K96" s="21">
        <f t="shared" si="4"/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f t="shared" si="5"/>
        <v>0</v>
      </c>
    </row>
    <row r="97" spans="1:19" hidden="1" x14ac:dyDescent="0.25">
      <c r="A97" s="21">
        <v>128023</v>
      </c>
      <c r="B97" s="21">
        <v>1</v>
      </c>
      <c r="C97" s="21" t="str">
        <v>IGIB</v>
      </c>
      <c r="D97" s="21">
        <v>4</v>
      </c>
      <c r="E97" s="21" t="str">
        <v>BioLegend</v>
      </c>
      <c r="F97" s="21">
        <v>0</v>
      </c>
      <c r="G97" s="21" t="str">
        <v>Delhi</v>
      </c>
      <c r="H97" s="21">
        <v>0</v>
      </c>
      <c r="I97" s="21" t="str">
        <v>Local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hidden="1" x14ac:dyDescent="0.25">
      <c r="A98" s="21">
        <v>157305</v>
      </c>
      <c r="B98" s="21">
        <v>1</v>
      </c>
      <c r="C98" s="21" t="str">
        <v>IGIB</v>
      </c>
      <c r="D98" s="21">
        <v>4</v>
      </c>
      <c r="E98" s="21" t="str">
        <v>BioLegend</v>
      </c>
      <c r="F98" s="21">
        <v>0</v>
      </c>
      <c r="G98" s="21" t="str">
        <v>Delhi</v>
      </c>
      <c r="H98" s="21">
        <v>0</v>
      </c>
      <c r="I98" s="21" t="str">
        <v>Local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hidden="1" x14ac:dyDescent="0.25">
      <c r="A99" s="21">
        <v>379210</v>
      </c>
      <c r="B99" s="21">
        <v>1</v>
      </c>
      <c r="C99" s="21" t="str">
        <v>IGIB</v>
      </c>
      <c r="D99" s="21">
        <v>4</v>
      </c>
      <c r="E99" s="21" t="str">
        <v>BioLegend</v>
      </c>
      <c r="F99" s="21">
        <v>0</v>
      </c>
      <c r="G99" s="21" t="str">
        <v>Delhi</v>
      </c>
      <c r="H99" s="21">
        <v>0</v>
      </c>
      <c r="I99" s="21" t="str">
        <v>Local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>
        <v>663104</v>
      </c>
      <c r="B100" s="21">
        <v>1</v>
      </c>
      <c r="C100" s="21" t="str">
        <v>IISC</v>
      </c>
      <c r="D100" s="21">
        <v>4</v>
      </c>
      <c r="E100" s="21" t="str">
        <v>BioLegend</v>
      </c>
      <c r="F100" s="21">
        <v>0</v>
      </c>
      <c r="G100" s="21" t="str">
        <v>Banglore</v>
      </c>
      <c r="H100" s="21">
        <v>0</v>
      </c>
      <c r="I100" s="21" t="str">
        <v>OutStation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>
        <v>101206</v>
      </c>
      <c r="B101" s="21">
        <v>1</v>
      </c>
      <c r="C101" s="21" t="str">
        <v>IISER BHOPAL</v>
      </c>
      <c r="D101" s="21">
        <v>4</v>
      </c>
      <c r="E101" s="21" t="str">
        <v>BIOLEGEND</v>
      </c>
      <c r="F101" s="21">
        <v>0</v>
      </c>
      <c r="G101" s="21" t="str">
        <v>Bhopal</v>
      </c>
      <c r="H101" s="21" t="str">
        <v>On Hold (Priyanka madam)</v>
      </c>
      <c r="I101" s="21" t="str">
        <v>OutStation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>
        <v>103039</v>
      </c>
      <c r="B102" s="21">
        <v>1</v>
      </c>
      <c r="C102" s="21" t="str">
        <v>IISER BHOPAL</v>
      </c>
      <c r="D102" s="21">
        <v>4</v>
      </c>
      <c r="E102" s="21" t="str">
        <v>BIOLEGEND</v>
      </c>
      <c r="F102" s="21">
        <v>0</v>
      </c>
      <c r="G102" s="21" t="str">
        <v>Bhopal</v>
      </c>
      <c r="H102" s="21" t="str">
        <v>On Hold (Priyanka madam)</v>
      </c>
      <c r="I102" s="21" t="str">
        <v>OutStation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>
        <v>104729</v>
      </c>
      <c r="B103" s="21">
        <v>1</v>
      </c>
      <c r="C103" s="21" t="str">
        <v>IISER BHOPAL</v>
      </c>
      <c r="D103" s="21">
        <v>4</v>
      </c>
      <c r="E103" s="21" t="str">
        <v>BIOLEGEND</v>
      </c>
      <c r="F103" s="21">
        <v>0</v>
      </c>
      <c r="G103" s="21" t="str">
        <v>Bhopal</v>
      </c>
      <c r="H103" s="21" t="str">
        <v>On Hold (Priyanka madam)</v>
      </c>
      <c r="I103" s="21" t="str">
        <v>OutStation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>
        <v>105606</v>
      </c>
      <c r="B104" s="21">
        <v>1</v>
      </c>
      <c r="C104" s="21" t="str">
        <v>IISER BHOPAL</v>
      </c>
      <c r="D104" s="21">
        <v>4</v>
      </c>
      <c r="E104" s="21" t="str">
        <v>BIOLEGEND</v>
      </c>
      <c r="F104" s="21">
        <v>0</v>
      </c>
      <c r="G104" s="21" t="str">
        <v>Bhopal</v>
      </c>
      <c r="H104" s="21" t="str">
        <v>On Hold (Priyanka madam)</v>
      </c>
      <c r="I104" s="21" t="str">
        <v>OutStation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>
        <v>106315</v>
      </c>
      <c r="B105" s="21">
        <v>1</v>
      </c>
      <c r="C105" s="21" t="str">
        <v>IISER BHOPAL</v>
      </c>
      <c r="D105" s="21">
        <v>4</v>
      </c>
      <c r="E105" s="21" t="str">
        <v>BIOLEGEND</v>
      </c>
      <c r="F105" s="21">
        <v>0</v>
      </c>
      <c r="G105" s="21" t="str">
        <v>Bhopal</v>
      </c>
      <c r="H105" s="21" t="str">
        <v>On Hold (Priyanka madam)</v>
      </c>
      <c r="I105" s="21" t="str">
        <v>OutStation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>
        <v>107643</v>
      </c>
      <c r="B106" s="21">
        <v>1</v>
      </c>
      <c r="C106" s="21" t="str">
        <v>IISER BHOPAL</v>
      </c>
      <c r="D106" s="21">
        <v>4</v>
      </c>
      <c r="E106" s="21" t="str">
        <v>BIOLEGEND</v>
      </c>
      <c r="F106" s="21">
        <v>0</v>
      </c>
      <c r="G106" s="21" t="str">
        <v>Bhopal</v>
      </c>
      <c r="H106" s="21" t="str">
        <v>On Hold (Priyanka madam)</v>
      </c>
      <c r="I106" s="21" t="str">
        <v>OutStation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>
        <v>116119</v>
      </c>
      <c r="B107" s="21">
        <v>1</v>
      </c>
      <c r="C107" s="21" t="str">
        <v>IISER BHOPAL</v>
      </c>
      <c r="D107" s="21">
        <v>4</v>
      </c>
      <c r="E107" s="21" t="str">
        <v>BIOLEGEND</v>
      </c>
      <c r="F107" s="21">
        <v>0</v>
      </c>
      <c r="G107" s="21" t="str">
        <v>Bhopal</v>
      </c>
      <c r="H107" s="21" t="str">
        <v>On Hold (Priyanka madam)</v>
      </c>
      <c r="I107" s="21" t="str">
        <v>OutStation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>
        <v>117329</v>
      </c>
      <c r="B108" s="21">
        <v>1</v>
      </c>
      <c r="C108" s="21" t="str">
        <v>IISER BHOPAL</v>
      </c>
      <c r="D108" s="21">
        <v>4</v>
      </c>
      <c r="E108" s="21" t="str">
        <v>BIOLEGEND</v>
      </c>
      <c r="F108" s="21">
        <v>0</v>
      </c>
      <c r="G108" s="21" t="str">
        <v>Bhopal</v>
      </c>
      <c r="H108" s="21" t="str">
        <v>On Hold (Priyanka madam)</v>
      </c>
      <c r="I108" s="21" t="str">
        <v>OutStation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>
        <v>122023</v>
      </c>
      <c r="B109" s="21">
        <v>1</v>
      </c>
      <c r="C109" s="21" t="str">
        <v>IISER BHOPAL</v>
      </c>
      <c r="D109" s="21">
        <v>4</v>
      </c>
      <c r="E109" s="21" t="str">
        <v>BIOLEGEND</v>
      </c>
      <c r="F109" s="21">
        <v>0</v>
      </c>
      <c r="G109" s="21" t="str">
        <v>Bhopal</v>
      </c>
      <c r="H109" s="21" t="str">
        <v>On Hold (Priyanka madam)</v>
      </c>
      <c r="I109" s="21" t="str">
        <v>OutStation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hidden="1" x14ac:dyDescent="0.25">
      <c r="A110" s="21">
        <v>123133</v>
      </c>
      <c r="B110" s="21">
        <v>1</v>
      </c>
      <c r="C110" s="21" t="str">
        <v>IISER BHOPAL</v>
      </c>
      <c r="D110" s="21">
        <v>4</v>
      </c>
      <c r="E110" s="21" t="str">
        <v>BIOLEGEND</v>
      </c>
      <c r="F110" s="21">
        <v>0</v>
      </c>
      <c r="G110" s="21" t="str">
        <v>Bhopal</v>
      </c>
      <c r="H110" s="21" t="str">
        <v>On Hold (Priyanka madam)</v>
      </c>
      <c r="I110" s="21" t="str">
        <v>OutStation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hidden="1" x14ac:dyDescent="0.25">
      <c r="A111" s="21">
        <v>126511</v>
      </c>
      <c r="B111" s="21">
        <v>1</v>
      </c>
      <c r="C111" s="21" t="str">
        <v>IISER BHOPAL</v>
      </c>
      <c r="D111" s="21">
        <v>4</v>
      </c>
      <c r="E111" s="21" t="str">
        <v>BIOLEGEND</v>
      </c>
      <c r="F111" s="21">
        <v>0</v>
      </c>
      <c r="G111" s="21" t="str">
        <v>Bhopal</v>
      </c>
      <c r="H111" s="21" t="str">
        <v>On Hold (Priyanka madam)</v>
      </c>
      <c r="I111" s="21" t="str">
        <v>OutStation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hidden="1" x14ac:dyDescent="0.25">
      <c r="A112" s="21">
        <v>127215</v>
      </c>
      <c r="B112" s="21">
        <v>1</v>
      </c>
      <c r="C112" s="21" t="str">
        <v>IISER BHOPAL</v>
      </c>
      <c r="D112" s="21">
        <v>4</v>
      </c>
      <c r="E112" s="21" t="str">
        <v>BIOLEGEND</v>
      </c>
      <c r="F112" s="21">
        <v>0</v>
      </c>
      <c r="G112" s="21" t="str">
        <v>Bhopal</v>
      </c>
      <c r="H112" s="21" t="str">
        <v>On Hold (Priyanka madam)</v>
      </c>
      <c r="I112" s="21" t="str">
        <v>OutStation</v>
      </c>
      <c r="M112" s="23" t="s">
        <v>6109</v>
      </c>
    </row>
    <row r="113" spans="1:9" x14ac:dyDescent="0.25">
      <c r="A113" s="21">
        <v>128035</v>
      </c>
      <c r="B113" s="21">
        <v>1</v>
      </c>
      <c r="C113" s="21" t="str">
        <v>IISER BHOPAL</v>
      </c>
      <c r="D113" s="21">
        <v>4</v>
      </c>
      <c r="E113" s="21" t="str">
        <v>BIOLEGEND</v>
      </c>
      <c r="F113" s="21">
        <v>0</v>
      </c>
      <c r="G113" s="21" t="str">
        <v>Bhopal</v>
      </c>
      <c r="H113" s="21" t="str">
        <v>On Hold (Priyanka madam)</v>
      </c>
      <c r="I113" s="21" t="str">
        <v>OutStation</v>
      </c>
    </row>
    <row r="114" spans="1:9" x14ac:dyDescent="0.25">
      <c r="A114" s="21">
        <v>134021</v>
      </c>
      <c r="B114" s="21">
        <v>1</v>
      </c>
      <c r="C114" s="21" t="str">
        <v>IISER BHOPAL</v>
      </c>
      <c r="D114" s="21">
        <v>4</v>
      </c>
      <c r="E114" s="21" t="str">
        <v>BIOLEGEND</v>
      </c>
      <c r="F114" s="21">
        <v>0</v>
      </c>
      <c r="G114" s="21" t="str">
        <v>Bhopal</v>
      </c>
      <c r="H114" s="21" t="str">
        <v>On Hold (Priyanka madam)</v>
      </c>
      <c r="I114" s="21" t="str">
        <v>OutStation</v>
      </c>
    </row>
    <row r="115" spans="1:9" x14ac:dyDescent="0.25">
      <c r="A115" s="21">
        <v>135219</v>
      </c>
      <c r="B115" s="21">
        <v>1</v>
      </c>
      <c r="C115" s="21" t="str">
        <v>IISER BHOPAL</v>
      </c>
      <c r="D115" s="21">
        <v>4</v>
      </c>
      <c r="E115" s="21" t="str">
        <v>BIOLEGEND</v>
      </c>
      <c r="F115" s="21">
        <v>0</v>
      </c>
      <c r="G115" s="21" t="str">
        <v>Bhopal</v>
      </c>
      <c r="H115" s="21" t="str">
        <v>On Hold (Priyanka madam)</v>
      </c>
      <c r="I115" s="21" t="str">
        <v>OutStation</v>
      </c>
    </row>
    <row r="116" spans="1:9" x14ac:dyDescent="0.25">
      <c r="A116" s="21">
        <v>137017</v>
      </c>
      <c r="B116" s="21">
        <v>1</v>
      </c>
      <c r="C116" s="21" t="str">
        <v>IISER BHOPAL</v>
      </c>
      <c r="D116" s="21">
        <v>4</v>
      </c>
      <c r="E116" s="21" t="str">
        <v>BIOLEGEND</v>
      </c>
      <c r="F116" s="21">
        <v>0</v>
      </c>
      <c r="G116" s="21" t="str">
        <v>Bhopal</v>
      </c>
      <c r="H116" s="21" t="str">
        <v>On Hold (Priyanka madam)</v>
      </c>
      <c r="I116" s="21" t="str">
        <v>OutStation</v>
      </c>
    </row>
    <row r="117" spans="1:9" x14ac:dyDescent="0.25">
      <c r="A117" s="21">
        <v>138427</v>
      </c>
      <c r="B117" s="21">
        <v>1</v>
      </c>
      <c r="C117" s="21" t="str">
        <v>IISER BHOPAL</v>
      </c>
      <c r="D117" s="21">
        <v>4</v>
      </c>
      <c r="E117" s="21" t="str">
        <v>BIOLEGEND</v>
      </c>
      <c r="F117" s="21">
        <v>0</v>
      </c>
      <c r="G117" s="21" t="str">
        <v>Bhopal</v>
      </c>
      <c r="H117" s="21" t="str">
        <v>On Hold (Priyanka madam)</v>
      </c>
      <c r="I117" s="21" t="str">
        <v>OutStation</v>
      </c>
    </row>
    <row r="118" spans="1:9" x14ac:dyDescent="0.25">
      <c r="A118" s="21">
        <v>141716</v>
      </c>
      <c r="B118" s="21">
        <v>1</v>
      </c>
      <c r="C118" s="21" t="str">
        <v>IISER BHOPAL</v>
      </c>
      <c r="D118" s="21">
        <v>4</v>
      </c>
      <c r="E118" s="21" t="str">
        <v>BIOLEGEND</v>
      </c>
      <c r="F118" s="21">
        <v>0</v>
      </c>
      <c r="G118" s="21" t="str">
        <v>Bhopal</v>
      </c>
      <c r="H118" s="21" t="str">
        <v>On Hold (Priyanka madam)</v>
      </c>
      <c r="I118" s="21" t="str">
        <v>OutStation</v>
      </c>
    </row>
    <row r="119" spans="1:9" x14ac:dyDescent="0.25">
      <c r="A119" s="21">
        <v>151227</v>
      </c>
      <c r="B119" s="21">
        <v>1</v>
      </c>
      <c r="C119" s="21" t="str">
        <v>IISER BHOPAL</v>
      </c>
      <c r="D119" s="21">
        <v>4</v>
      </c>
      <c r="E119" s="21" t="str">
        <v>BIOLEGEND</v>
      </c>
      <c r="F119" s="21">
        <v>0</v>
      </c>
      <c r="G119" s="21" t="str">
        <v>Bhopal</v>
      </c>
      <c r="H119" s="21" t="str">
        <v>On Hold (Priyanka madam)</v>
      </c>
      <c r="I119" s="21" t="str">
        <v>OutStation</v>
      </c>
    </row>
    <row r="120" spans="1:9" x14ac:dyDescent="0.25">
      <c r="A120" s="21">
        <v>152421</v>
      </c>
      <c r="B120" s="21">
        <v>1</v>
      </c>
      <c r="C120" s="21" t="str">
        <v>IISER BHOPAL</v>
      </c>
      <c r="D120" s="21">
        <v>4</v>
      </c>
      <c r="E120" s="21" t="str">
        <v>BIOLEGEND</v>
      </c>
      <c r="F120" s="21">
        <v>0</v>
      </c>
      <c r="G120" s="21" t="str">
        <v>Bhopal</v>
      </c>
      <c r="H120" s="21" t="str">
        <v>On Hold (Priyanka madam)</v>
      </c>
      <c r="I120" s="21" t="str">
        <v>OutStation</v>
      </c>
    </row>
    <row r="121" spans="1:9" x14ac:dyDescent="0.25">
      <c r="A121" s="21">
        <v>156908</v>
      </c>
      <c r="B121" s="21">
        <v>1</v>
      </c>
      <c r="C121" s="21" t="str">
        <v>IISER BHOPAL</v>
      </c>
      <c r="D121" s="21">
        <v>4</v>
      </c>
      <c r="E121" s="21" t="str">
        <v>BIOLEGEND</v>
      </c>
      <c r="F121" s="21">
        <v>0</v>
      </c>
      <c r="G121" s="21" t="str">
        <v>Bhopal</v>
      </c>
      <c r="H121" s="21" t="str">
        <v>On Hold (Priyanka madam)</v>
      </c>
      <c r="I121" s="21" t="str">
        <v>OutStation</v>
      </c>
    </row>
    <row r="122" spans="1:9" x14ac:dyDescent="0.25">
      <c r="A122" s="21">
        <v>304121</v>
      </c>
      <c r="B122" s="21">
        <v>1</v>
      </c>
      <c r="C122" s="21" t="str">
        <v>IISER BHOPAL</v>
      </c>
      <c r="D122" s="21">
        <v>4</v>
      </c>
      <c r="E122" s="21" t="str">
        <v>BIOLEGEND</v>
      </c>
      <c r="F122" s="21">
        <v>0</v>
      </c>
      <c r="G122" s="21" t="str">
        <v>Bhopal</v>
      </c>
      <c r="H122" s="21" t="str">
        <v>On Hold (Priyanka madam)</v>
      </c>
      <c r="I122" s="21" t="str">
        <v>OutStation</v>
      </c>
    </row>
    <row r="123" spans="1:9" x14ac:dyDescent="0.25">
      <c r="A123" s="21">
        <v>304237</v>
      </c>
      <c r="B123" s="21">
        <v>1</v>
      </c>
      <c r="C123" s="21" t="str">
        <v>IISER BHOPAL</v>
      </c>
      <c r="D123" s="21">
        <v>4</v>
      </c>
      <c r="E123" s="21" t="str">
        <v>BIOLEGEND</v>
      </c>
      <c r="F123" s="21">
        <v>0</v>
      </c>
      <c r="G123" s="21" t="str">
        <v>Bhopal</v>
      </c>
      <c r="H123" s="21" t="str">
        <v>On Hold (Priyanka madam)</v>
      </c>
      <c r="I123" s="21" t="str">
        <v>OutStation</v>
      </c>
    </row>
    <row r="124" spans="1:9" x14ac:dyDescent="0.25">
      <c r="A124" s="21">
        <v>310925</v>
      </c>
      <c r="B124" s="21">
        <v>1</v>
      </c>
      <c r="C124" s="21" t="str">
        <v>IISER BHOPAL</v>
      </c>
      <c r="D124" s="21">
        <v>4</v>
      </c>
      <c r="E124" s="21" t="str">
        <v>BIOLEGEND</v>
      </c>
      <c r="F124" s="21">
        <v>0</v>
      </c>
      <c r="G124" s="21" t="str">
        <v>Bhopal</v>
      </c>
      <c r="H124" s="21" t="str">
        <v>On Hold (Priyanka madam)</v>
      </c>
      <c r="I124" s="21" t="str">
        <v>OutStation</v>
      </c>
    </row>
    <row r="125" spans="1:9" x14ac:dyDescent="0.25">
      <c r="A125" s="21">
        <v>339007</v>
      </c>
      <c r="B125" s="21">
        <v>1</v>
      </c>
      <c r="C125" s="21" t="str">
        <v>IISER BHOPAL</v>
      </c>
      <c r="D125" s="21">
        <v>4</v>
      </c>
      <c r="E125" s="21" t="str">
        <v>BIOLEGEND</v>
      </c>
      <c r="F125" s="21">
        <v>0</v>
      </c>
      <c r="G125" s="21" t="str">
        <v>Bhopal</v>
      </c>
      <c r="H125" s="21" t="str">
        <v>On Hold (Priyanka madam)</v>
      </c>
      <c r="I125" s="21" t="str">
        <v>OutStation</v>
      </c>
    </row>
    <row r="126" spans="1:9" x14ac:dyDescent="0.25">
      <c r="A126" s="21">
        <v>340009</v>
      </c>
      <c r="B126" s="21">
        <v>1</v>
      </c>
      <c r="C126" s="21" t="str">
        <v>IISER BHOPAL</v>
      </c>
      <c r="D126" s="21">
        <v>4</v>
      </c>
      <c r="E126" s="21" t="str">
        <v>BIOLEGEND</v>
      </c>
      <c r="F126" s="21">
        <v>0</v>
      </c>
      <c r="G126" s="21" t="str">
        <v>Bhopal</v>
      </c>
      <c r="H126" s="21" t="str">
        <v>On Hold (Priyanka madam)</v>
      </c>
      <c r="I126" s="21" t="str">
        <v>OutStation</v>
      </c>
    </row>
    <row r="127" spans="1:9" x14ac:dyDescent="0.25">
      <c r="A127" s="21">
        <v>344747</v>
      </c>
      <c r="B127" s="21">
        <v>1</v>
      </c>
      <c r="C127" s="21" t="str">
        <v>IISER BHOPAL</v>
      </c>
      <c r="D127" s="21">
        <v>4</v>
      </c>
      <c r="E127" s="21" t="str">
        <v>BIOLEGEND</v>
      </c>
      <c r="F127" s="21">
        <v>0</v>
      </c>
      <c r="G127" s="21" t="str">
        <v>Bhopal</v>
      </c>
      <c r="H127" s="21" t="str">
        <v>On Hold (Priyanka madam)</v>
      </c>
      <c r="I127" s="21" t="str">
        <v>OutStation</v>
      </c>
    </row>
    <row r="128" spans="1:9" x14ac:dyDescent="0.25">
      <c r="A128" s="21">
        <v>364115</v>
      </c>
      <c r="B128" s="21">
        <v>1</v>
      </c>
      <c r="C128" s="21" t="str">
        <v>IISER BHOPAL</v>
      </c>
      <c r="D128" s="21">
        <v>4</v>
      </c>
      <c r="E128" s="21" t="str">
        <v>BIOLEGEND</v>
      </c>
      <c r="F128" s="21">
        <v>0</v>
      </c>
      <c r="G128" s="21" t="str">
        <v>Bhopal</v>
      </c>
      <c r="H128" s="21" t="str">
        <v>On Hold (Priyanka madam)</v>
      </c>
      <c r="I128" s="21" t="str">
        <v>OutStation</v>
      </c>
    </row>
    <row r="129" spans="1:9" x14ac:dyDescent="0.25">
      <c r="A129" s="21">
        <v>364805</v>
      </c>
      <c r="B129" s="21">
        <v>1</v>
      </c>
      <c r="C129" s="21" t="str">
        <v>IISER BHOPAL</v>
      </c>
      <c r="D129" s="21">
        <v>4</v>
      </c>
      <c r="E129" s="21" t="str">
        <v>BIOLEGEND</v>
      </c>
      <c r="F129" s="21">
        <v>0</v>
      </c>
      <c r="G129" s="21" t="str">
        <v>Bhopal</v>
      </c>
      <c r="H129" s="21" t="str">
        <v>On Hold (Priyanka madam)</v>
      </c>
      <c r="I129" s="21" t="str">
        <v>OutStation</v>
      </c>
    </row>
    <row r="130" spans="1:9" x14ac:dyDescent="0.25">
      <c r="A130" s="21">
        <v>369611</v>
      </c>
      <c r="B130" s="21">
        <v>1</v>
      </c>
      <c r="C130" s="21" t="str">
        <v>IISER BHOPAL</v>
      </c>
      <c r="D130" s="21">
        <v>4</v>
      </c>
      <c r="E130" s="21" t="str">
        <v>BIOLEGEND</v>
      </c>
      <c r="F130" s="21">
        <v>0</v>
      </c>
      <c r="G130" s="21" t="str">
        <v>Bhopal</v>
      </c>
      <c r="H130" s="21" t="str">
        <v>On Hold (Priyanka madam)</v>
      </c>
      <c r="I130" s="21" t="str">
        <v>OutStation</v>
      </c>
    </row>
    <row r="131" spans="1:9" x14ac:dyDescent="0.25">
      <c r="A131" s="21">
        <v>379205</v>
      </c>
      <c r="B131" s="21">
        <v>1</v>
      </c>
      <c r="C131" s="21" t="str">
        <v>IISER BHOPAL</v>
      </c>
      <c r="D131" s="21">
        <v>4</v>
      </c>
      <c r="E131" s="21" t="str">
        <v>BIOLEGEND</v>
      </c>
      <c r="F131" s="21">
        <v>0</v>
      </c>
      <c r="G131" s="21" t="str">
        <v>Bhopal</v>
      </c>
      <c r="H131" s="21" t="str">
        <v>On Hold (Priyanka madam)</v>
      </c>
      <c r="I131" s="21" t="str">
        <v>OutStation</v>
      </c>
    </row>
    <row r="132" spans="1:9" x14ac:dyDescent="0.25">
      <c r="A132" s="21">
        <v>406410</v>
      </c>
      <c r="B132" s="21">
        <v>1</v>
      </c>
      <c r="C132" s="21" t="str">
        <v>IISER BHOPAL</v>
      </c>
      <c r="D132" s="21">
        <v>4</v>
      </c>
      <c r="E132" s="21" t="str">
        <v>BIOLEGEND</v>
      </c>
      <c r="F132" s="21" t="str">
        <v>FOC</v>
      </c>
      <c r="G132" s="21" t="str">
        <v>Bhopal</v>
      </c>
      <c r="H132" s="21" t="str">
        <v>On Hold (Priyanka madam)</v>
      </c>
      <c r="I132" s="21" t="str">
        <v>OutStation</v>
      </c>
    </row>
    <row r="133" spans="1:9" x14ac:dyDescent="0.25">
      <c r="A133" s="21">
        <v>420601</v>
      </c>
      <c r="B133" s="21">
        <v>1</v>
      </c>
      <c r="C133" s="21" t="str">
        <v>IISER BHOPAL</v>
      </c>
      <c r="D133" s="21">
        <v>4</v>
      </c>
      <c r="E133" s="21" t="str">
        <v>BIOLEGEND</v>
      </c>
      <c r="F133" s="21" t="str">
        <v>FOC</v>
      </c>
      <c r="G133" s="21" t="str">
        <v>Bhopal</v>
      </c>
      <c r="H133" s="21" t="str">
        <v>On Hold (Priyanka madam)</v>
      </c>
      <c r="I133" s="21" t="str">
        <v>OutStation</v>
      </c>
    </row>
    <row r="134" spans="1:9" x14ac:dyDescent="0.25">
      <c r="A134" s="21">
        <v>420801</v>
      </c>
      <c r="B134" s="21">
        <v>1</v>
      </c>
      <c r="C134" s="21" t="str">
        <v>IISER BHOPAL</v>
      </c>
      <c r="D134" s="21">
        <v>4</v>
      </c>
      <c r="E134" s="21" t="str">
        <v>BIOLEGEND</v>
      </c>
      <c r="F134" s="21" t="str">
        <v>FOC</v>
      </c>
      <c r="G134" s="21" t="str">
        <v>Bhopal</v>
      </c>
      <c r="H134" s="21" t="str">
        <v>On Hold (Priyanka madam)</v>
      </c>
      <c r="I134" s="21" t="str">
        <v>OutStation</v>
      </c>
    </row>
    <row r="135" spans="1:9" x14ac:dyDescent="0.25">
      <c r="A135" s="21">
        <v>421002</v>
      </c>
      <c r="B135" s="21">
        <v>1</v>
      </c>
      <c r="C135" s="21" t="str">
        <v>IISER BHOPAL</v>
      </c>
      <c r="D135" s="21">
        <v>4</v>
      </c>
      <c r="E135" s="21" t="str">
        <v>BIOLEGEND</v>
      </c>
      <c r="F135" s="21" t="str">
        <v>FOC</v>
      </c>
      <c r="G135" s="21" t="str">
        <v>Bhopal</v>
      </c>
      <c r="H135" s="21" t="str">
        <v>On Hold (Priyanka madam)</v>
      </c>
      <c r="I135" s="21" t="str">
        <v>OutStation</v>
      </c>
    </row>
    <row r="136" spans="1:9" x14ac:dyDescent="0.25">
      <c r="A136" s="21">
        <v>423301</v>
      </c>
      <c r="B136" s="21">
        <v>1</v>
      </c>
      <c r="C136" s="21" t="str">
        <v>IISER BHOPAL</v>
      </c>
      <c r="D136" s="21">
        <v>-20</v>
      </c>
      <c r="E136" s="21" t="str">
        <v>BIOLEGEND</v>
      </c>
      <c r="F136" s="21">
        <v>0</v>
      </c>
      <c r="G136" s="21" t="str">
        <v>Bhopal</v>
      </c>
      <c r="H136" s="21" t="str">
        <v>On Hold (Priyanka madam)</v>
      </c>
      <c r="I136" s="21" t="str">
        <v>OutStation</v>
      </c>
    </row>
    <row r="137" spans="1:9" x14ac:dyDescent="0.25">
      <c r="A137" s="21">
        <v>500345</v>
      </c>
      <c r="B137" s="21">
        <v>1</v>
      </c>
      <c r="C137" s="21" t="str">
        <v>IISER BHOPAL</v>
      </c>
      <c r="D137" s="21">
        <v>4</v>
      </c>
      <c r="E137" s="21" t="str">
        <v>BIOLEGEND</v>
      </c>
      <c r="F137" s="21">
        <v>0</v>
      </c>
      <c r="G137" s="21" t="str">
        <v>Bhopal</v>
      </c>
      <c r="H137" s="21" t="str">
        <v>On Hold (Priyanka madam)</v>
      </c>
      <c r="I137" s="21" t="str">
        <v>OutStation</v>
      </c>
    </row>
    <row r="138" spans="1:9" x14ac:dyDescent="0.25">
      <c r="A138" s="21">
        <v>500847</v>
      </c>
      <c r="B138" s="21">
        <v>1</v>
      </c>
      <c r="C138" s="21" t="str">
        <v>IISER BHOPAL</v>
      </c>
      <c r="D138" s="21">
        <v>4</v>
      </c>
      <c r="E138" s="21" t="str">
        <v>BIOLEGEND</v>
      </c>
      <c r="F138" s="21">
        <v>0</v>
      </c>
      <c r="G138" s="21" t="str">
        <v>Bhopal</v>
      </c>
      <c r="H138" s="21" t="str">
        <v>On Hold (Priyanka madam)</v>
      </c>
      <c r="I138" s="21" t="str">
        <v>OutStation</v>
      </c>
    </row>
    <row r="139" spans="1:9" x14ac:dyDescent="0.25">
      <c r="A139" s="21">
        <v>505031</v>
      </c>
      <c r="B139" s="21">
        <v>1</v>
      </c>
      <c r="C139" s="21" t="str">
        <v>IISER BHOPAL</v>
      </c>
      <c r="D139" s="21">
        <v>4</v>
      </c>
      <c r="E139" s="21" t="str">
        <v>BIOLEGEND</v>
      </c>
      <c r="F139" s="21">
        <v>0</v>
      </c>
      <c r="G139" s="21" t="str">
        <v>Bhopal</v>
      </c>
      <c r="H139" s="21" t="str">
        <v>On Hold (Priyanka madam)</v>
      </c>
      <c r="I139" s="21" t="str">
        <v>OutStation</v>
      </c>
    </row>
    <row r="140" spans="1:9" x14ac:dyDescent="0.25">
      <c r="A140" s="21">
        <v>505830</v>
      </c>
      <c r="B140" s="21">
        <v>1</v>
      </c>
      <c r="C140" s="21" t="str">
        <v>IISER BHOPAL</v>
      </c>
      <c r="D140" s="21">
        <v>4</v>
      </c>
      <c r="E140" s="21" t="str">
        <v>BIOLEGEND</v>
      </c>
      <c r="F140" s="21">
        <v>0</v>
      </c>
      <c r="G140" s="21" t="str">
        <v>Bhopal</v>
      </c>
      <c r="H140" s="21" t="str">
        <v>On Hold (Priyanka madam)</v>
      </c>
      <c r="I140" s="21" t="str">
        <v>OutStation</v>
      </c>
    </row>
    <row r="141" spans="1:9" x14ac:dyDescent="0.25">
      <c r="A141" s="21">
        <v>640949</v>
      </c>
      <c r="B141" s="21">
        <v>1</v>
      </c>
      <c r="C141" s="21" t="str">
        <v>IISER BHOPAL</v>
      </c>
      <c r="D141" s="21">
        <v>4</v>
      </c>
      <c r="E141" s="21" t="str">
        <v>BIOLEGEND</v>
      </c>
      <c r="F141" s="21">
        <v>0</v>
      </c>
      <c r="G141" s="21" t="str">
        <v>Bhopal</v>
      </c>
      <c r="H141" s="21" t="str">
        <v>On Hold (Priyanka madam)</v>
      </c>
      <c r="I141" s="21" t="str">
        <v>OutStation</v>
      </c>
    </row>
    <row r="142" spans="1:9" x14ac:dyDescent="0.25">
      <c r="A142" s="21">
        <v>696814</v>
      </c>
      <c r="B142" s="21">
        <v>1</v>
      </c>
      <c r="C142" s="21" t="str">
        <v>IISER BHOPAL</v>
      </c>
      <c r="D142" s="21">
        <v>4</v>
      </c>
      <c r="E142" s="21" t="str">
        <v>BIOLEGEND</v>
      </c>
      <c r="F142" s="21">
        <v>0</v>
      </c>
      <c r="G142" s="21" t="str">
        <v>Bhopal</v>
      </c>
      <c r="H142" s="21" t="str">
        <v>On Hold (Priyanka madam)</v>
      </c>
      <c r="I142" s="21" t="str">
        <v>OutStation</v>
      </c>
    </row>
    <row r="143" spans="1:9" x14ac:dyDescent="0.25">
      <c r="A143" s="21">
        <v>824806</v>
      </c>
      <c r="B143" s="21">
        <v>1</v>
      </c>
      <c r="C143" s="21" t="str">
        <v>IISER BHOPAL</v>
      </c>
      <c r="D143" s="21">
        <v>4</v>
      </c>
      <c r="E143" s="21" t="str">
        <v>BIOLEGEND</v>
      </c>
      <c r="F143" s="21">
        <v>0</v>
      </c>
      <c r="G143" s="21" t="str">
        <v>Bhopal</v>
      </c>
      <c r="H143" s="21" t="str">
        <v>On Hold (Priyanka madam)</v>
      </c>
      <c r="I143" s="21" t="str">
        <v>OutStation</v>
      </c>
    </row>
    <row r="144" spans="1:9" x14ac:dyDescent="0.25">
      <c r="A144" s="21">
        <v>158003</v>
      </c>
      <c r="B144" s="21">
        <v>1</v>
      </c>
      <c r="C144" s="21" t="str">
        <v>IISER BHOPAL</v>
      </c>
      <c r="D144" s="21">
        <v>4</v>
      </c>
      <c r="E144" s="21" t="str">
        <v>BioLegend</v>
      </c>
      <c r="F144" s="21">
        <v>0</v>
      </c>
      <c r="G144" s="21" t="str">
        <v>Bhopal</v>
      </c>
      <c r="H144" s="21" t="str">
        <v>On Hold (Priyanka madam)</v>
      </c>
      <c r="I144" s="21" t="str">
        <v>OutStation</v>
      </c>
    </row>
    <row r="145" spans="1:9" x14ac:dyDescent="0.25">
      <c r="A145" s="21">
        <v>508206</v>
      </c>
      <c r="B145" s="21">
        <v>1</v>
      </c>
      <c r="C145" s="21" t="str">
        <v>IISER BHOPAL</v>
      </c>
      <c r="D145" s="21">
        <v>4</v>
      </c>
      <c r="E145" s="21" t="str">
        <v>BioLegend</v>
      </c>
      <c r="F145" s="21">
        <v>0</v>
      </c>
      <c r="G145" s="21" t="str">
        <v>Bhopal</v>
      </c>
      <c r="H145" s="21" t="str">
        <v>On Hold (Priyanka madam)</v>
      </c>
      <c r="I145" s="21" t="str">
        <v>OutStation</v>
      </c>
    </row>
    <row r="146" spans="1:9" x14ac:dyDescent="0.25">
      <c r="A146" s="21">
        <v>353017</v>
      </c>
      <c r="B146" s="21">
        <v>1</v>
      </c>
      <c r="C146" s="21" t="str">
        <v>IIT BOMBAY</v>
      </c>
      <c r="D146" s="21">
        <v>4</v>
      </c>
      <c r="E146" s="21" t="str">
        <v>BioLegend</v>
      </c>
      <c r="F146" s="21">
        <v>0</v>
      </c>
      <c r="G146" s="21" t="str">
        <v>Mumbai</v>
      </c>
      <c r="H146" s="21">
        <v>0</v>
      </c>
      <c r="I146" s="21" t="str">
        <v>OutStation</v>
      </c>
    </row>
    <row r="147" spans="1:9" x14ac:dyDescent="0.25">
      <c r="A147" s="21" t="str">
        <v>OEC4987-213605766</v>
      </c>
      <c r="B147" s="21">
        <v>1</v>
      </c>
      <c r="C147" s="21" t="str">
        <v>IIT KHARAGPUR</v>
      </c>
      <c r="D147" s="21">
        <v>-80</v>
      </c>
      <c r="E147" s="21" t="str">
        <v>Dharmacon</v>
      </c>
      <c r="F147" s="21">
        <v>0</v>
      </c>
      <c r="G147" s="21" t="str">
        <v>Kharagpur</v>
      </c>
      <c r="H147" s="21" t="str">
        <v>Non Gem Certificate Required</v>
      </c>
      <c r="I147" s="21" t="str">
        <v>OutStation</v>
      </c>
    </row>
    <row r="148" spans="1:9" x14ac:dyDescent="0.25">
      <c r="A148" s="21" t="str">
        <v>OEC4987-213605767</v>
      </c>
      <c r="B148" s="21">
        <v>1</v>
      </c>
      <c r="C148" s="21" t="str">
        <v>IIT KHARAGPUR</v>
      </c>
      <c r="D148" s="21">
        <v>-80</v>
      </c>
      <c r="E148" s="21" t="str">
        <v>Dharmacon</v>
      </c>
      <c r="F148" s="21">
        <v>0</v>
      </c>
      <c r="G148" s="21" t="str">
        <v>Kharagpur</v>
      </c>
      <c r="H148" s="21" t="str">
        <v>Non Gem Certificate Required</v>
      </c>
      <c r="I148" s="21" t="str">
        <v>OutStation</v>
      </c>
    </row>
    <row r="149" spans="1:9" x14ac:dyDescent="0.25">
      <c r="A149" s="21" t="str">
        <v>OEC4987-200826507</v>
      </c>
      <c r="B149" s="21">
        <v>1</v>
      </c>
      <c r="C149" s="21" t="str">
        <v>IIT KHARAGPUR</v>
      </c>
      <c r="D149" s="21">
        <v>-80</v>
      </c>
      <c r="E149" s="21" t="str">
        <v>Dharmacon</v>
      </c>
      <c r="F149" s="21">
        <v>0</v>
      </c>
      <c r="G149" s="21" t="str">
        <v>Kharagpur</v>
      </c>
      <c r="H149" s="21" t="str">
        <v>Non Gem Certificate Required</v>
      </c>
      <c r="I149" s="21" t="str">
        <v>OutStation</v>
      </c>
    </row>
    <row r="150" spans="1:9" x14ac:dyDescent="0.25">
      <c r="A150" s="21">
        <v>791904</v>
      </c>
      <c r="B150" s="21">
        <v>1</v>
      </c>
      <c r="C150" s="21" t="str">
        <v>IKESIA</v>
      </c>
      <c r="D150" s="21">
        <v>-20</v>
      </c>
      <c r="E150" s="21" t="str">
        <v>BioLegend</v>
      </c>
      <c r="F150" s="21">
        <v>0</v>
      </c>
      <c r="G150" s="21" t="str">
        <v>Banglore</v>
      </c>
      <c r="H150" s="21" t="str">
        <v>PO Pending (Mohan Sir)</v>
      </c>
      <c r="I150" s="21" t="str">
        <v>OutStation</v>
      </c>
    </row>
    <row r="151" spans="1:9" x14ac:dyDescent="0.25">
      <c r="A151" s="21" t="str">
        <v>L-019598-00-0005</v>
      </c>
      <c r="B151" s="21">
        <v>1</v>
      </c>
      <c r="C151" s="21" t="str">
        <v>ILS</v>
      </c>
      <c r="D151" s="21">
        <v>-20</v>
      </c>
      <c r="E151" s="21" t="str">
        <v>DHARMACON</v>
      </c>
      <c r="F151" s="21">
        <v>0</v>
      </c>
      <c r="G151" s="21" t="str">
        <v>Bhuvneshwar</v>
      </c>
      <c r="H151" s="21" t="str">
        <v>Pending Purchase Order</v>
      </c>
      <c r="I151" s="21" t="str">
        <v>OutStation</v>
      </c>
    </row>
    <row r="152" spans="1:9" x14ac:dyDescent="0.25">
      <c r="A152" s="21" t="str">
        <v>L-013680-01-0005</v>
      </c>
      <c r="B152" s="21">
        <v>1</v>
      </c>
      <c r="C152" s="21" t="str">
        <v>ILS</v>
      </c>
      <c r="D152" s="21">
        <v>-20</v>
      </c>
      <c r="E152" s="21" t="str">
        <v>DHARMACON</v>
      </c>
      <c r="F152" s="21">
        <v>0</v>
      </c>
      <c r="G152" s="21" t="str">
        <v>Bhuvneshwar</v>
      </c>
      <c r="H152" s="21" t="str">
        <v>Pending Purchase Order</v>
      </c>
      <c r="I152" s="21" t="str">
        <v>OutStation</v>
      </c>
    </row>
    <row r="153" spans="1:9" x14ac:dyDescent="0.25">
      <c r="A153" s="21" t="str">
        <v>L-012078-00-0005</v>
      </c>
      <c r="B153" s="21">
        <v>1</v>
      </c>
      <c r="C153" s="21" t="str">
        <v>ILS</v>
      </c>
      <c r="D153" s="21">
        <v>-20</v>
      </c>
      <c r="E153" s="21" t="str">
        <v>DHARMACON</v>
      </c>
      <c r="F153" s="21">
        <v>0</v>
      </c>
      <c r="G153" s="21" t="str">
        <v>Bhuvneshwar</v>
      </c>
      <c r="H153" s="21" t="str">
        <v>Pending Purchase Order</v>
      </c>
      <c r="I153" s="21" t="str">
        <v>OutStation</v>
      </c>
    </row>
    <row r="154" spans="1:9" x14ac:dyDescent="0.25">
      <c r="A154" s="21" t="str">
        <v>L-003030-00-0005</v>
      </c>
      <c r="B154" s="21">
        <v>1</v>
      </c>
      <c r="C154" s="21" t="str">
        <v>ILS</v>
      </c>
      <c r="D154" s="21">
        <v>-20</v>
      </c>
      <c r="E154" s="21" t="str">
        <v>DHARMACON</v>
      </c>
      <c r="F154" s="21">
        <v>0</v>
      </c>
      <c r="G154" s="21" t="str">
        <v>Bhuvneshwar</v>
      </c>
      <c r="H154" s="21" t="str">
        <v>Pending Purchase Order</v>
      </c>
      <c r="I154" s="21" t="str">
        <v>OutStation</v>
      </c>
    </row>
    <row r="155" spans="1:9" x14ac:dyDescent="0.25">
      <c r="A155" s="21" t="str">
        <v>L-004920-01-0005</v>
      </c>
      <c r="B155" s="21">
        <v>1</v>
      </c>
      <c r="C155" s="21" t="str">
        <v>ILS</v>
      </c>
      <c r="D155" s="21">
        <v>-20</v>
      </c>
      <c r="E155" s="21" t="str">
        <v>DHARMACON</v>
      </c>
      <c r="F155" s="21">
        <v>0</v>
      </c>
      <c r="G155" s="21" t="str">
        <v>Bhuvneshwar</v>
      </c>
      <c r="H155" s="21" t="str">
        <v>Pending Purchase Order</v>
      </c>
      <c r="I155" s="21" t="str">
        <v>OutStation</v>
      </c>
    </row>
    <row r="156" spans="1:9" x14ac:dyDescent="0.25">
      <c r="A156" s="21" t="str">
        <v>L-003805-00-0005</v>
      </c>
      <c r="B156" s="21">
        <v>1</v>
      </c>
      <c r="C156" s="21" t="str">
        <v>ILS</v>
      </c>
      <c r="D156" s="21">
        <v>-20</v>
      </c>
      <c r="E156" s="21" t="str">
        <v>DHARMACON</v>
      </c>
      <c r="F156" s="21">
        <v>0</v>
      </c>
      <c r="G156" s="21" t="str">
        <v>Bhuvneshwar</v>
      </c>
      <c r="H156" s="21" t="str">
        <v>Pending Purchase Order</v>
      </c>
      <c r="I156" s="21" t="str">
        <v>OutStation</v>
      </c>
    </row>
    <row r="157" spans="1:9" x14ac:dyDescent="0.25">
      <c r="A157" s="21" t="str">
        <v>D-001810-10-05</v>
      </c>
      <c r="B157" s="21">
        <v>1</v>
      </c>
      <c r="C157" s="21" t="str">
        <v>ILS</v>
      </c>
      <c r="D157" s="21">
        <v>-20</v>
      </c>
      <c r="E157" s="21" t="str">
        <v>DHARMACON</v>
      </c>
      <c r="F157" s="21">
        <v>0</v>
      </c>
      <c r="G157" s="21" t="str">
        <v>Bhuvneshwar</v>
      </c>
      <c r="H157" s="21" t="str">
        <v>Pending Purchase Order</v>
      </c>
      <c r="I157" s="21" t="str">
        <v>OutStation</v>
      </c>
    </row>
    <row r="158" spans="1:9" x14ac:dyDescent="0.25">
      <c r="A158" s="21">
        <v>300406</v>
      </c>
      <c r="B158" s="21">
        <v>3</v>
      </c>
      <c r="C158" s="21" t="str">
        <v>IMMUNEEL</v>
      </c>
      <c r="D158" s="21">
        <v>4</v>
      </c>
      <c r="E158" s="21" t="str">
        <v>BioLegend</v>
      </c>
      <c r="F158" s="21">
        <v>0</v>
      </c>
      <c r="G158" s="21" t="str">
        <v>Banglore</v>
      </c>
      <c r="H158" s="21">
        <v>0</v>
      </c>
      <c r="I158" s="21" t="str">
        <v>OutStation</v>
      </c>
    </row>
    <row r="159" spans="1:9" x14ac:dyDescent="0.25">
      <c r="A159" s="21">
        <v>305647</v>
      </c>
      <c r="B159" s="21">
        <v>1</v>
      </c>
      <c r="C159" s="21" t="str">
        <v>IMMUNEEL</v>
      </c>
      <c r="D159" s="21">
        <v>4</v>
      </c>
      <c r="E159" s="21" t="str">
        <v>BioLegend</v>
      </c>
      <c r="F159" s="21">
        <v>0</v>
      </c>
      <c r="G159" s="21" t="str">
        <v>Banglore</v>
      </c>
      <c r="H159" s="21">
        <v>0</v>
      </c>
      <c r="I159" s="21" t="str">
        <v>OutStation</v>
      </c>
    </row>
    <row r="160" spans="1:9" x14ac:dyDescent="0.25">
      <c r="A160" s="21">
        <v>306742</v>
      </c>
      <c r="B160" s="21">
        <v>3</v>
      </c>
      <c r="C160" s="21" t="str">
        <v>IMMUNEEL</v>
      </c>
      <c r="D160" s="21">
        <v>4</v>
      </c>
      <c r="E160" s="21" t="str">
        <v>BioLegend</v>
      </c>
      <c r="F160" s="21">
        <v>0</v>
      </c>
      <c r="G160" s="21" t="str">
        <v>Banglore</v>
      </c>
      <c r="H160" s="21">
        <v>0</v>
      </c>
      <c r="I160" s="21" t="str">
        <v>OutStation</v>
      </c>
    </row>
    <row r="161" spans="1:9" x14ac:dyDescent="0.25">
      <c r="A161" s="21">
        <v>331210</v>
      </c>
      <c r="B161" s="21">
        <v>3</v>
      </c>
      <c r="C161" s="21" t="str">
        <v>IMMUNEEL</v>
      </c>
      <c r="D161" s="21">
        <v>4</v>
      </c>
      <c r="E161" s="21" t="str">
        <v>BioLegend</v>
      </c>
      <c r="F161" s="21">
        <v>0</v>
      </c>
      <c r="G161" s="21" t="str">
        <v>Banglore</v>
      </c>
      <c r="H161" s="21">
        <v>0</v>
      </c>
      <c r="I161" s="21" t="str">
        <v>OutStation</v>
      </c>
    </row>
    <row r="162" spans="1:9" x14ac:dyDescent="0.25">
      <c r="A162" s="21">
        <v>344714</v>
      </c>
      <c r="B162" s="21">
        <v>1</v>
      </c>
      <c r="C162" s="21" t="str">
        <v>IMMUNEEL</v>
      </c>
      <c r="D162" s="21">
        <v>4</v>
      </c>
      <c r="E162" s="21" t="str">
        <v>BioLegend</v>
      </c>
      <c r="F162" s="21">
        <v>0</v>
      </c>
      <c r="G162" s="21" t="str">
        <v>Banglore</v>
      </c>
      <c r="H162" s="21">
        <v>0</v>
      </c>
      <c r="I162" s="21" t="str">
        <v>OutStation</v>
      </c>
    </row>
    <row r="163" spans="1:9" x14ac:dyDescent="0.25">
      <c r="A163" s="21">
        <v>353214</v>
      </c>
      <c r="B163" s="21">
        <v>2</v>
      </c>
      <c r="C163" s="21" t="str">
        <v>IMMUNEEL</v>
      </c>
      <c r="D163" s="21">
        <v>4</v>
      </c>
      <c r="E163" s="21" t="str">
        <v>BioLegend</v>
      </c>
      <c r="F163" s="21">
        <v>0</v>
      </c>
      <c r="G163" s="21" t="str">
        <v>Banglore</v>
      </c>
      <c r="H163" s="21">
        <v>0</v>
      </c>
      <c r="I163" s="21" t="str">
        <v>OutStation</v>
      </c>
    </row>
    <row r="164" spans="1:9" x14ac:dyDescent="0.25">
      <c r="A164" s="21">
        <v>369324</v>
      </c>
      <c r="B164" s="21">
        <v>2</v>
      </c>
      <c r="C164" s="21" t="str">
        <v>IMMUNEEL</v>
      </c>
      <c r="D164" s="21">
        <v>4</v>
      </c>
      <c r="E164" s="21" t="str">
        <v>BioLegend</v>
      </c>
      <c r="F164" s="21">
        <v>0</v>
      </c>
      <c r="G164" s="21" t="str">
        <v>Banglore</v>
      </c>
      <c r="H164" s="21">
        <v>0</v>
      </c>
      <c r="I164" s="21" t="str">
        <v>OutStation</v>
      </c>
    </row>
    <row r="165" spans="1:9" x14ac:dyDescent="0.25">
      <c r="A165" s="21">
        <v>410704</v>
      </c>
      <c r="B165" s="21">
        <v>1</v>
      </c>
      <c r="C165" s="21" t="str">
        <v>IMMUNEEL</v>
      </c>
      <c r="D165" s="21">
        <v>4</v>
      </c>
      <c r="E165" s="21" t="str">
        <v>BioLegend</v>
      </c>
      <c r="F165" s="21">
        <v>0</v>
      </c>
      <c r="G165" s="21" t="str">
        <v>Banglore</v>
      </c>
      <c r="H165" s="21">
        <v>0</v>
      </c>
      <c r="I165" s="21" t="str">
        <v>OutStation</v>
      </c>
    </row>
    <row r="166" spans="1:9" x14ac:dyDescent="0.25">
      <c r="A166" s="21">
        <v>422302</v>
      </c>
      <c r="B166" s="21">
        <v>2</v>
      </c>
      <c r="C166" s="21" t="str">
        <v>IMMUNEEL</v>
      </c>
      <c r="D166" s="21">
        <v>4</v>
      </c>
      <c r="E166" s="21" t="str">
        <v>BioLegend</v>
      </c>
      <c r="F166" s="21">
        <v>0</v>
      </c>
      <c r="G166" s="21" t="str">
        <v>Banglore</v>
      </c>
      <c r="H166" s="21">
        <v>0</v>
      </c>
      <c r="I166" s="21" t="str">
        <v>OutStation</v>
      </c>
    </row>
    <row r="167" spans="1:9" x14ac:dyDescent="0.25">
      <c r="A167" s="21">
        <v>104706</v>
      </c>
      <c r="B167" s="21">
        <v>1</v>
      </c>
      <c r="C167" s="21" t="str">
        <v>IMTECH</v>
      </c>
      <c r="D167" s="21">
        <v>4</v>
      </c>
      <c r="E167" s="21" t="str">
        <v>BioLegend</v>
      </c>
      <c r="F167" s="21">
        <v>0</v>
      </c>
      <c r="G167" s="21" t="str">
        <v>Chandigarh</v>
      </c>
      <c r="H167" s="21" t="str">
        <v>Monday</v>
      </c>
      <c r="I167" s="21" t="str">
        <v>OutStation</v>
      </c>
    </row>
    <row r="168" spans="1:9" x14ac:dyDescent="0.25">
      <c r="A168" s="21">
        <v>105006</v>
      </c>
      <c r="B168" s="21">
        <v>1</v>
      </c>
      <c r="C168" s="21" t="str">
        <v>IMTECH</v>
      </c>
      <c r="D168" s="21">
        <v>4</v>
      </c>
      <c r="E168" s="21" t="str">
        <v>BioLegend</v>
      </c>
      <c r="F168" s="21">
        <v>0</v>
      </c>
      <c r="G168" s="21" t="str">
        <v>Chandigarh</v>
      </c>
      <c r="H168" s="21" t="str">
        <v>Monday</v>
      </c>
      <c r="I168" s="21" t="str">
        <v>OutStation</v>
      </c>
    </row>
    <row r="169" spans="1:9" x14ac:dyDescent="0.25">
      <c r="A169" s="21">
        <v>124608</v>
      </c>
      <c r="B169" s="21">
        <v>1</v>
      </c>
      <c r="C169" s="21" t="str">
        <v>IMTECH</v>
      </c>
      <c r="D169" s="21">
        <v>4</v>
      </c>
      <c r="E169" s="21" t="str">
        <v>BioLegend</v>
      </c>
      <c r="F169" s="21">
        <v>0</v>
      </c>
      <c r="G169" s="21" t="str">
        <v>Chandigarh</v>
      </c>
      <c r="H169" s="21" t="str">
        <v>Monday</v>
      </c>
      <c r="I169" s="21" t="str">
        <v>OutStation</v>
      </c>
    </row>
    <row r="170" spans="1:9" x14ac:dyDescent="0.25">
      <c r="A170" s="21">
        <v>400402</v>
      </c>
      <c r="B170" s="21">
        <v>2</v>
      </c>
      <c r="C170" s="21" t="str">
        <v>IMTECH</v>
      </c>
      <c r="D170" s="21">
        <v>4</v>
      </c>
      <c r="E170" s="21" t="str">
        <v>BioLegend</v>
      </c>
      <c r="F170" s="21">
        <v>0</v>
      </c>
      <c r="G170" s="21" t="str">
        <v>Chandigarh</v>
      </c>
      <c r="H170" s="21" t="str">
        <v>Monday</v>
      </c>
      <c r="I170" s="21" t="str">
        <v>OutStation</v>
      </c>
    </row>
    <row r="171" spans="1:9" x14ac:dyDescent="0.25">
      <c r="A171" s="21">
        <v>514418</v>
      </c>
      <c r="B171" s="21">
        <v>1</v>
      </c>
      <c r="C171" s="21" t="str">
        <v>IMTECH</v>
      </c>
      <c r="D171" s="21">
        <v>4</v>
      </c>
      <c r="E171" s="21" t="str">
        <v>BioLegend</v>
      </c>
      <c r="F171" s="21">
        <v>0</v>
      </c>
      <c r="G171" s="21" t="str">
        <v>Chandigarh</v>
      </c>
      <c r="H171" s="21" t="str">
        <v>Monday</v>
      </c>
      <c r="I171" s="21" t="str">
        <v>OutStation</v>
      </c>
    </row>
    <row r="172" spans="1:9" x14ac:dyDescent="0.25">
      <c r="A172" s="21">
        <v>103233</v>
      </c>
      <c r="B172" s="21">
        <v>1</v>
      </c>
      <c r="C172" s="21" t="str">
        <v>IMTECH</v>
      </c>
      <c r="D172" s="21">
        <v>4</v>
      </c>
      <c r="E172" s="21" t="str">
        <v>BioLegend</v>
      </c>
      <c r="F172" s="21">
        <v>0</v>
      </c>
      <c r="G172" s="21" t="str">
        <v>Chandigarh</v>
      </c>
      <c r="H172" s="21" t="str">
        <v>Monday</v>
      </c>
      <c r="I172" s="21" t="str">
        <v>OutStation</v>
      </c>
    </row>
    <row r="173" spans="1:9" x14ac:dyDescent="0.25">
      <c r="A173" s="21">
        <v>145525</v>
      </c>
      <c r="B173" s="21">
        <v>1</v>
      </c>
      <c r="C173" s="21" t="str">
        <v>IMTECH</v>
      </c>
      <c r="D173" s="21">
        <v>4</v>
      </c>
      <c r="E173" s="21" t="str">
        <v>BioLegend</v>
      </c>
      <c r="F173" s="21">
        <v>0</v>
      </c>
      <c r="G173" s="21" t="str">
        <v>Chandigarh</v>
      </c>
      <c r="H173" s="21" t="str">
        <v>Monday</v>
      </c>
      <c r="I173" s="21" t="str">
        <v>OutStation</v>
      </c>
    </row>
    <row r="174" spans="1:9" x14ac:dyDescent="0.25">
      <c r="A174" s="21">
        <v>304024</v>
      </c>
      <c r="B174" s="21">
        <v>1</v>
      </c>
      <c r="C174" s="21" t="str">
        <v>IMTECH</v>
      </c>
      <c r="D174" s="21">
        <v>4</v>
      </c>
      <c r="E174" s="21" t="str">
        <v>BioLegend</v>
      </c>
      <c r="F174" s="21">
        <v>0</v>
      </c>
      <c r="G174" s="21" t="str">
        <v>Chandigarh</v>
      </c>
      <c r="H174" s="21" t="str">
        <v>Monday</v>
      </c>
      <c r="I174" s="21" t="str">
        <v>OutStation</v>
      </c>
    </row>
    <row r="175" spans="1:9" x14ac:dyDescent="0.25">
      <c r="A175" s="21">
        <v>585404</v>
      </c>
      <c r="B175" s="21">
        <v>1</v>
      </c>
      <c r="C175" s="21" t="str">
        <v>INSTEM</v>
      </c>
      <c r="D175" s="21">
        <v>-20</v>
      </c>
      <c r="E175" s="21" t="str">
        <v>BioLegend</v>
      </c>
      <c r="F175" s="21">
        <v>0</v>
      </c>
      <c r="G175" s="21" t="str">
        <v>Banglore</v>
      </c>
      <c r="H175" s="21">
        <v>0</v>
      </c>
      <c r="I175" s="21" t="str">
        <v>OutStation</v>
      </c>
    </row>
    <row r="176" spans="1:9" x14ac:dyDescent="0.25">
      <c r="A176" s="21">
        <v>423101</v>
      </c>
      <c r="B176" s="21">
        <v>2</v>
      </c>
      <c r="C176" s="21" t="str">
        <v>INTAS</v>
      </c>
      <c r="D176" s="21">
        <v>-20</v>
      </c>
      <c r="E176" s="21" t="str">
        <v>BioLegend</v>
      </c>
      <c r="F176" s="21">
        <v>0</v>
      </c>
      <c r="G176" s="21" t="str">
        <v>Ahemedabad</v>
      </c>
      <c r="H176" s="21">
        <v>0</v>
      </c>
      <c r="I176" s="21" t="str">
        <v>OutStation</v>
      </c>
    </row>
    <row r="177" spans="1:9" x14ac:dyDescent="0.25">
      <c r="A177" s="21">
        <v>303735</v>
      </c>
      <c r="B177" s="21">
        <v>1</v>
      </c>
      <c r="C177" s="21" t="str">
        <v>INVITRO</v>
      </c>
      <c r="D177" s="21">
        <v>4</v>
      </c>
      <c r="E177" s="21" t="str">
        <v>BioLegend</v>
      </c>
      <c r="F177" s="21">
        <v>0</v>
      </c>
      <c r="G177" s="21" t="str">
        <v>Delhi</v>
      </c>
      <c r="H177" s="21">
        <v>0</v>
      </c>
      <c r="I177" s="21" t="str">
        <v>Local</v>
      </c>
    </row>
    <row r="178" spans="1:9" x14ac:dyDescent="0.25">
      <c r="A178" s="21">
        <v>343625</v>
      </c>
      <c r="B178" s="21">
        <v>1</v>
      </c>
      <c r="C178" s="21" t="str">
        <v>INVITRO</v>
      </c>
      <c r="D178" s="21">
        <v>4</v>
      </c>
      <c r="E178" s="21" t="str">
        <v>BioLegend</v>
      </c>
      <c r="F178" s="21">
        <v>0</v>
      </c>
      <c r="G178" s="21" t="str">
        <v>Delhi</v>
      </c>
      <c r="H178" s="21">
        <v>0</v>
      </c>
      <c r="I178" s="21" t="str">
        <v>Local</v>
      </c>
    </row>
    <row r="179" spans="1:9" x14ac:dyDescent="0.25">
      <c r="A179" s="21">
        <v>100437</v>
      </c>
      <c r="B179" s="21">
        <v>1</v>
      </c>
      <c r="C179" s="21" t="str">
        <v>M BIOTECH</v>
      </c>
      <c r="D179" s="21">
        <v>4</v>
      </c>
      <c r="E179" s="21" t="str">
        <v>BioLegend</v>
      </c>
      <c r="F179" s="21">
        <v>0</v>
      </c>
      <c r="G179" s="21" t="str">
        <v>Kolkata</v>
      </c>
      <c r="H179" s="21">
        <v>0</v>
      </c>
      <c r="I179" s="21" t="str">
        <v>OutStation</v>
      </c>
    </row>
    <row r="180" spans="1:9" x14ac:dyDescent="0.25">
      <c r="A180" s="21">
        <v>103043</v>
      </c>
      <c r="B180" s="21">
        <v>1</v>
      </c>
      <c r="C180" s="21" t="str">
        <v>M BIOTECH</v>
      </c>
      <c r="D180" s="21">
        <v>4</v>
      </c>
      <c r="E180" s="21" t="str">
        <v>BioLegend</v>
      </c>
      <c r="F180" s="21">
        <v>0</v>
      </c>
      <c r="G180" s="21" t="str">
        <v>Kolkata</v>
      </c>
      <c r="H180" s="21">
        <v>0</v>
      </c>
      <c r="I180" s="21" t="str">
        <v>OutStation</v>
      </c>
    </row>
    <row r="181" spans="1:9" x14ac:dyDescent="0.25">
      <c r="A181" s="21">
        <v>103221</v>
      </c>
      <c r="B181" s="21">
        <v>1</v>
      </c>
      <c r="C181" s="21" t="str">
        <v>M BIOTECH</v>
      </c>
      <c r="D181" s="21">
        <v>4</v>
      </c>
      <c r="E181" s="21" t="str">
        <v>BioLegend</v>
      </c>
      <c r="F181" s="21">
        <v>0</v>
      </c>
      <c r="G181" s="21" t="str">
        <v>Kolkata</v>
      </c>
      <c r="H181" s="21">
        <v>0</v>
      </c>
      <c r="I181" s="21" t="str">
        <v>OutStation</v>
      </c>
    </row>
    <row r="182" spans="1:9" x14ac:dyDescent="0.25">
      <c r="A182" s="21">
        <v>104431</v>
      </c>
      <c r="B182" s="21">
        <v>1</v>
      </c>
      <c r="C182" s="21" t="str">
        <v>M BIOTECH</v>
      </c>
      <c r="D182" s="21">
        <v>4</v>
      </c>
      <c r="E182" s="21" t="str">
        <v>BioLegend</v>
      </c>
      <c r="F182" s="21">
        <v>0</v>
      </c>
      <c r="G182" s="21" t="str">
        <v>Kolkata</v>
      </c>
      <c r="H182" s="21">
        <v>0</v>
      </c>
      <c r="I182" s="21" t="str">
        <v>OutStation</v>
      </c>
    </row>
    <row r="183" spans="1:9" x14ac:dyDescent="0.25">
      <c r="A183" s="21">
        <v>104541</v>
      </c>
      <c r="B183" s="21">
        <v>1</v>
      </c>
      <c r="C183" s="21" t="str">
        <v>M BIOTECH</v>
      </c>
      <c r="D183" s="21">
        <v>4</v>
      </c>
      <c r="E183" s="21" t="str">
        <v>BioLegend</v>
      </c>
      <c r="F183" s="21">
        <v>0</v>
      </c>
      <c r="G183" s="21" t="str">
        <v>Kolkata</v>
      </c>
      <c r="H183" s="21">
        <v>0</v>
      </c>
      <c r="I183" s="21" t="str">
        <v>OutStation</v>
      </c>
    </row>
    <row r="184" spans="1:9" x14ac:dyDescent="0.25">
      <c r="A184" s="21">
        <v>104743</v>
      </c>
      <c r="B184" s="21">
        <v>1</v>
      </c>
      <c r="C184" s="21" t="str">
        <v>M BIOTECH</v>
      </c>
      <c r="D184" s="21">
        <v>4</v>
      </c>
      <c r="E184" s="21" t="str">
        <v>BioLegend</v>
      </c>
      <c r="F184" s="21">
        <v>0</v>
      </c>
      <c r="G184" s="21" t="str">
        <v>Kolkata</v>
      </c>
      <c r="H184" s="21">
        <v>0</v>
      </c>
      <c r="I184" s="21" t="str">
        <v>OutStation</v>
      </c>
    </row>
    <row r="185" spans="1:9" x14ac:dyDescent="0.25">
      <c r="A185" s="21">
        <v>107219</v>
      </c>
      <c r="B185" s="21">
        <v>1</v>
      </c>
      <c r="C185" s="21" t="str">
        <v>M BIOTECH</v>
      </c>
      <c r="D185" s="21">
        <v>4</v>
      </c>
      <c r="E185" s="21" t="str">
        <v>BioLegend</v>
      </c>
      <c r="F185" s="21">
        <v>0</v>
      </c>
      <c r="G185" s="21" t="str">
        <v>Kolkata</v>
      </c>
      <c r="H185" s="21">
        <v>0</v>
      </c>
      <c r="I185" s="21" t="str">
        <v>OutStation</v>
      </c>
    </row>
    <row r="186" spans="1:9" x14ac:dyDescent="0.25">
      <c r="A186" s="21">
        <v>120105</v>
      </c>
      <c r="B186" s="21">
        <v>1</v>
      </c>
      <c r="C186" s="21" t="str">
        <v>M BIOTECH</v>
      </c>
      <c r="D186" s="21">
        <v>4</v>
      </c>
      <c r="E186" s="21" t="str">
        <v>BioLegend</v>
      </c>
      <c r="F186" s="21">
        <v>0</v>
      </c>
      <c r="G186" s="21" t="str">
        <v>Kolkata</v>
      </c>
      <c r="H186" s="21">
        <v>0</v>
      </c>
      <c r="I186" s="21" t="str">
        <v>OutStation</v>
      </c>
    </row>
    <row r="187" spans="1:9" x14ac:dyDescent="0.25">
      <c r="A187" s="21">
        <v>126505</v>
      </c>
      <c r="B187" s="21">
        <v>1</v>
      </c>
      <c r="C187" s="21" t="str">
        <v>M BIOTECH</v>
      </c>
      <c r="D187" s="21">
        <v>4</v>
      </c>
      <c r="E187" s="21" t="str">
        <v>BioLegend</v>
      </c>
      <c r="F187" s="21">
        <v>0</v>
      </c>
      <c r="G187" s="21" t="str">
        <v>Kolkata</v>
      </c>
      <c r="H187" s="21">
        <v>0</v>
      </c>
      <c r="I187" s="21" t="str">
        <v>OutStation</v>
      </c>
    </row>
    <row r="188" spans="1:9" x14ac:dyDescent="0.25">
      <c r="A188" s="21">
        <v>127215</v>
      </c>
      <c r="B188" s="21">
        <v>1</v>
      </c>
      <c r="C188" s="21" t="str">
        <v>M BIOTECH</v>
      </c>
      <c r="D188" s="21">
        <v>4</v>
      </c>
      <c r="E188" s="21" t="str">
        <v>BioLegend</v>
      </c>
      <c r="F188" s="21">
        <v>0</v>
      </c>
      <c r="G188" s="21" t="str">
        <v>Kolkata</v>
      </c>
      <c r="H188" s="21">
        <v>0</v>
      </c>
      <c r="I188" s="21" t="str">
        <v>OutStation</v>
      </c>
    </row>
    <row r="189" spans="1:9" x14ac:dyDescent="0.25">
      <c r="A189" s="21">
        <v>135019</v>
      </c>
      <c r="B189" s="21">
        <v>1</v>
      </c>
      <c r="C189" s="21" t="str">
        <v>M BIOTECH</v>
      </c>
      <c r="D189" s="21">
        <v>4</v>
      </c>
      <c r="E189" s="21" t="str">
        <v>BioLegend</v>
      </c>
      <c r="F189" s="21">
        <v>0</v>
      </c>
      <c r="G189" s="21" t="str">
        <v>Kolkata</v>
      </c>
      <c r="H189" s="21">
        <v>0</v>
      </c>
      <c r="I189" s="21" t="str">
        <v>OutStation</v>
      </c>
    </row>
    <row r="190" spans="1:9" x14ac:dyDescent="0.25">
      <c r="A190" s="21">
        <v>152423</v>
      </c>
      <c r="B190" s="21">
        <v>1</v>
      </c>
      <c r="C190" s="21" t="str">
        <v>M BIOTECH</v>
      </c>
      <c r="D190" s="21">
        <v>4</v>
      </c>
      <c r="E190" s="21" t="str">
        <v>BioLegend</v>
      </c>
      <c r="F190" s="21">
        <v>0</v>
      </c>
      <c r="G190" s="21" t="str">
        <v>Kolkata</v>
      </c>
      <c r="H190" s="21">
        <v>0</v>
      </c>
      <c r="I190" s="21" t="str">
        <v>OutStation</v>
      </c>
    </row>
    <row r="191" spans="1:9" x14ac:dyDescent="0.25">
      <c r="A191" s="21">
        <v>324215</v>
      </c>
      <c r="B191" s="21">
        <v>1</v>
      </c>
      <c r="C191" s="21" t="str">
        <v>M BIOTECH</v>
      </c>
      <c r="D191" s="21">
        <v>4</v>
      </c>
      <c r="E191" s="21" t="str">
        <v>BioLegend</v>
      </c>
      <c r="F191" s="21">
        <v>0</v>
      </c>
      <c r="G191" s="21" t="str">
        <v>Kolkata</v>
      </c>
      <c r="H191" s="21">
        <v>0</v>
      </c>
      <c r="I191" s="21" t="str">
        <v>OutStation</v>
      </c>
    </row>
    <row r="192" spans="1:9" x14ac:dyDescent="0.25">
      <c r="A192" s="21">
        <v>384403</v>
      </c>
      <c r="B192" s="21">
        <v>1</v>
      </c>
      <c r="C192" s="21" t="str">
        <v>M BIOTECH</v>
      </c>
      <c r="D192" s="21">
        <v>4</v>
      </c>
      <c r="E192" s="21" t="str">
        <v>BioLegend</v>
      </c>
      <c r="F192" s="21">
        <v>0</v>
      </c>
      <c r="G192" s="21" t="str">
        <v>Kolkata</v>
      </c>
      <c r="H192" s="21">
        <v>0</v>
      </c>
      <c r="I192" s="21" t="str">
        <v>OutStation</v>
      </c>
    </row>
    <row r="193" spans="1:9" x14ac:dyDescent="0.25">
      <c r="A193" s="21">
        <v>396409</v>
      </c>
      <c r="B193" s="21">
        <v>1</v>
      </c>
      <c r="C193" s="21" t="str">
        <v>M BIOTECH</v>
      </c>
      <c r="D193" s="21">
        <v>4</v>
      </c>
      <c r="E193" s="21" t="str">
        <v>BioLegend</v>
      </c>
      <c r="F193" s="21">
        <v>0</v>
      </c>
      <c r="G193" s="21" t="str">
        <v>Kolkata</v>
      </c>
      <c r="H193" s="21">
        <v>0</v>
      </c>
      <c r="I193" s="21" t="str">
        <v>OutStation</v>
      </c>
    </row>
    <row r="194" spans="1:9" x14ac:dyDescent="0.25">
      <c r="A194" s="21">
        <v>405707</v>
      </c>
      <c r="B194" s="21">
        <v>1</v>
      </c>
      <c r="C194" s="21" t="str">
        <v>M BIOTECH</v>
      </c>
      <c r="D194" s="21">
        <v>4</v>
      </c>
      <c r="E194" s="21" t="str">
        <v>BioLegend</v>
      </c>
      <c r="F194" s="21">
        <v>0</v>
      </c>
      <c r="G194" s="21" t="str">
        <v>Kolkata</v>
      </c>
      <c r="H194" s="21">
        <v>0</v>
      </c>
      <c r="I194" s="21" t="str">
        <v>OutStation</v>
      </c>
    </row>
    <row r="195" spans="1:9" x14ac:dyDescent="0.25">
      <c r="A195" s="21">
        <v>406521</v>
      </c>
      <c r="B195" s="21">
        <v>1</v>
      </c>
      <c r="C195" s="21" t="str">
        <v>M BIOTECH</v>
      </c>
      <c r="D195" s="21">
        <v>4</v>
      </c>
      <c r="E195" s="21" t="str">
        <v>BioLegend</v>
      </c>
      <c r="F195" s="21">
        <v>0</v>
      </c>
      <c r="G195" s="21" t="str">
        <v>Kolkata</v>
      </c>
      <c r="H195" s="21">
        <v>0</v>
      </c>
      <c r="I195" s="21" t="str">
        <v>OutStation</v>
      </c>
    </row>
    <row r="196" spans="1:9" x14ac:dyDescent="0.25">
      <c r="A196" s="21">
        <v>423109</v>
      </c>
      <c r="B196" s="21">
        <v>1</v>
      </c>
      <c r="C196" s="21" t="str">
        <v>M BIOTECH</v>
      </c>
      <c r="D196" s="21">
        <v>-20</v>
      </c>
      <c r="E196" s="21" t="str">
        <v>BioLegend</v>
      </c>
      <c r="F196" s="21">
        <v>0</v>
      </c>
      <c r="G196" s="21" t="str">
        <v>Kolkata</v>
      </c>
      <c r="H196" s="21">
        <v>0</v>
      </c>
      <c r="I196" s="21" t="str">
        <v>OutStation</v>
      </c>
    </row>
    <row r="197" spans="1:9" x14ac:dyDescent="0.25">
      <c r="A197" s="21">
        <v>420201</v>
      </c>
      <c r="B197" s="21">
        <v>1</v>
      </c>
      <c r="C197" s="21" t="str">
        <v>MICRO DELHI</v>
      </c>
      <c r="D197" s="21">
        <v>4</v>
      </c>
      <c r="E197" s="21" t="str">
        <v>BioLegend</v>
      </c>
      <c r="F197" s="21">
        <v>0</v>
      </c>
      <c r="G197" s="21" t="str">
        <v>Delhi</v>
      </c>
      <c r="H197" s="21">
        <v>0</v>
      </c>
      <c r="I197" s="21" t="str">
        <v>Local</v>
      </c>
    </row>
    <row r="198" spans="1:9" x14ac:dyDescent="0.25">
      <c r="A198" s="21" t="str">
        <v>L-015121-00-0005</v>
      </c>
      <c r="B198" s="21">
        <v>1</v>
      </c>
      <c r="C198" s="21" t="str">
        <v>NCBS</v>
      </c>
      <c r="D198" s="21">
        <v>-20</v>
      </c>
      <c r="E198" s="21" t="str">
        <v>DHARMACON</v>
      </c>
      <c r="F198" s="21">
        <v>0</v>
      </c>
      <c r="G198" s="21" t="str">
        <v>Banglore</v>
      </c>
      <c r="H198" s="21" t="str">
        <v>Pending Purchase Order</v>
      </c>
      <c r="I198" s="21" t="str">
        <v>OutStation</v>
      </c>
    </row>
    <row r="199" spans="1:9" x14ac:dyDescent="0.25">
      <c r="A199" s="21" t="str">
        <v>L-020165-00-0005</v>
      </c>
      <c r="B199" s="21">
        <v>1</v>
      </c>
      <c r="C199" s="21" t="str">
        <v>NCBS</v>
      </c>
      <c r="D199" s="21">
        <v>-20</v>
      </c>
      <c r="E199" s="21" t="str">
        <v>DHARMACON</v>
      </c>
      <c r="F199" s="21">
        <v>0</v>
      </c>
      <c r="G199" s="21" t="str">
        <v>Banglore</v>
      </c>
      <c r="H199" s="21" t="str">
        <v>Pending Purchase Order</v>
      </c>
      <c r="I199" s="21" t="str">
        <v>OutStation</v>
      </c>
    </row>
    <row r="200" spans="1:9" x14ac:dyDescent="0.25">
      <c r="A200" s="21">
        <v>103012</v>
      </c>
      <c r="B200" s="21">
        <v>1</v>
      </c>
      <c r="C200" s="21" t="str">
        <v>NCCS</v>
      </c>
      <c r="D200" s="21">
        <v>4</v>
      </c>
      <c r="E200" s="21" t="str">
        <v>BioLegend</v>
      </c>
      <c r="F200" s="21">
        <v>0</v>
      </c>
      <c r="G200" s="21" t="str">
        <v>Pune</v>
      </c>
      <c r="H200" s="21">
        <v>0</v>
      </c>
      <c r="I200" s="21" t="str">
        <v>OutStation</v>
      </c>
    </row>
    <row r="201" spans="1:9" x14ac:dyDescent="0.25">
      <c r="A201" s="21">
        <v>740809</v>
      </c>
      <c r="B201" s="21">
        <v>1</v>
      </c>
      <c r="C201" s="21" t="str">
        <v>NIAB</v>
      </c>
      <c r="D201" s="21">
        <v>4</v>
      </c>
      <c r="E201" s="21" t="str">
        <v>BioLegend</v>
      </c>
      <c r="F201" s="21">
        <v>0</v>
      </c>
      <c r="G201" s="21" t="str">
        <v>Hyderabad</v>
      </c>
      <c r="H201" s="21">
        <v>0</v>
      </c>
      <c r="I201" s="21" t="str">
        <v>OutStation</v>
      </c>
    </row>
    <row r="202" spans="1:9" x14ac:dyDescent="0.25">
      <c r="A202" s="21" t="str">
        <v>L-009101-00-0005</v>
      </c>
      <c r="B202" s="21">
        <v>1</v>
      </c>
      <c r="C202" s="21" t="str">
        <v>NIBMG</v>
      </c>
      <c r="D202" s="21">
        <v>-20</v>
      </c>
      <c r="E202" s="21" t="str">
        <v>Dharmacon</v>
      </c>
      <c r="F202" s="21">
        <v>0</v>
      </c>
      <c r="G202" s="21" t="str">
        <v>Kalyani</v>
      </c>
      <c r="H202" s="21">
        <v>0</v>
      </c>
      <c r="I202" s="21" t="str">
        <v>OutStation</v>
      </c>
    </row>
    <row r="203" spans="1:9" x14ac:dyDescent="0.25">
      <c r="A203" s="21" t="str">
        <v>VSC11714</v>
      </c>
      <c r="B203" s="21">
        <v>1</v>
      </c>
      <c r="C203" s="21" t="str">
        <v>NII</v>
      </c>
      <c r="D203" s="21">
        <v>-80</v>
      </c>
      <c r="E203" s="21" t="str">
        <v>Dharmacon</v>
      </c>
      <c r="F203" s="21">
        <v>0</v>
      </c>
      <c r="G203" s="21" t="str">
        <v>Delhi</v>
      </c>
      <c r="H203" s="21">
        <v>0</v>
      </c>
      <c r="I203" s="21" t="str">
        <v>Local</v>
      </c>
    </row>
    <row r="204" spans="1:9" x14ac:dyDescent="0.25">
      <c r="A204" s="21">
        <v>330411</v>
      </c>
      <c r="B204" s="21">
        <v>1</v>
      </c>
      <c r="C204" s="21" t="str">
        <v>NIRRCH</v>
      </c>
      <c r="D204" s="21">
        <v>4</v>
      </c>
      <c r="E204" s="21" t="str">
        <v>BioLegend</v>
      </c>
      <c r="F204" s="21">
        <v>0</v>
      </c>
      <c r="G204" s="21" t="str">
        <v>Mumbai</v>
      </c>
      <c r="H204" s="21">
        <v>0</v>
      </c>
      <c r="I204" s="21" t="str">
        <v>OutStation</v>
      </c>
    </row>
    <row r="205" spans="1:9" x14ac:dyDescent="0.25">
      <c r="A205" s="21">
        <v>320136</v>
      </c>
      <c r="B205" s="21">
        <v>1</v>
      </c>
      <c r="C205" s="21" t="str">
        <v>NIV</v>
      </c>
      <c r="D205" s="21">
        <v>4</v>
      </c>
      <c r="E205" s="21" t="str">
        <v>BioLegend</v>
      </c>
      <c r="F205" s="21">
        <v>0</v>
      </c>
      <c r="G205" s="21" t="str">
        <v>Pune</v>
      </c>
      <c r="H205" s="21">
        <v>0</v>
      </c>
      <c r="I205" s="21" t="str">
        <v>OutStation</v>
      </c>
    </row>
    <row r="206" spans="1:9" x14ac:dyDescent="0.25">
      <c r="A206" s="21">
        <v>740930</v>
      </c>
      <c r="B206" s="21">
        <v>2</v>
      </c>
      <c r="C206" s="21" t="str">
        <v>POPVAX</v>
      </c>
      <c r="D206" s="21">
        <v>4</v>
      </c>
      <c r="E206" s="21" t="str">
        <v>BioLegend</v>
      </c>
      <c r="F206" s="21">
        <v>0</v>
      </c>
      <c r="G206" s="21" t="str">
        <v>Telangana</v>
      </c>
      <c r="H206" s="21">
        <v>0</v>
      </c>
      <c r="I206" s="21" t="str">
        <v>OutStation</v>
      </c>
    </row>
    <row r="207" spans="1:9" x14ac:dyDescent="0.25">
      <c r="A207" s="21">
        <v>329718</v>
      </c>
      <c r="B207" s="21">
        <v>1</v>
      </c>
      <c r="C207" s="21" t="str">
        <v>POPVAX</v>
      </c>
      <c r="D207" s="21">
        <v>4</v>
      </c>
      <c r="E207" s="21" t="str">
        <v>BioLegend</v>
      </c>
      <c r="F207" s="21">
        <v>0</v>
      </c>
      <c r="G207" s="21" t="str">
        <v>Telangana</v>
      </c>
      <c r="H207" s="21">
        <v>0</v>
      </c>
      <c r="I207" s="21" t="str">
        <v>OutStation</v>
      </c>
    </row>
    <row r="208" spans="1:9" x14ac:dyDescent="0.25">
      <c r="A208" s="21">
        <v>406421</v>
      </c>
      <c r="B208" s="21">
        <v>1</v>
      </c>
      <c r="C208" s="21" t="str">
        <v>POPVAX</v>
      </c>
      <c r="D208" s="21">
        <v>4</v>
      </c>
      <c r="E208" s="21" t="str">
        <v>BioLegend</v>
      </c>
      <c r="F208" s="21">
        <v>0</v>
      </c>
      <c r="G208" s="21" t="str">
        <v>Telangana</v>
      </c>
      <c r="H208" s="21">
        <v>0</v>
      </c>
      <c r="I208" s="21" t="str">
        <v>OutStation</v>
      </c>
    </row>
    <row r="209" spans="1:9" x14ac:dyDescent="0.25">
      <c r="A209" s="21">
        <v>423105</v>
      </c>
      <c r="B209" s="21">
        <v>1</v>
      </c>
      <c r="C209" s="21" t="str">
        <v>POPVAX</v>
      </c>
      <c r="D209" s="21">
        <v>-20</v>
      </c>
      <c r="E209" s="21" t="str">
        <v>BioLegend</v>
      </c>
      <c r="F209" s="21">
        <v>0</v>
      </c>
      <c r="G209" s="21" t="str">
        <v>Telangana</v>
      </c>
      <c r="H209" s="21">
        <v>0</v>
      </c>
      <c r="I209" s="21" t="str">
        <v>OutStation</v>
      </c>
    </row>
    <row r="210" spans="1:9" x14ac:dyDescent="0.25">
      <c r="A210" s="21">
        <v>740809</v>
      </c>
      <c r="B210" s="21">
        <v>1</v>
      </c>
      <c r="C210" s="21" t="str">
        <v>POPVAX</v>
      </c>
      <c r="D210" s="21">
        <v>4</v>
      </c>
      <c r="E210" s="21" t="str">
        <v>BioLegend</v>
      </c>
      <c r="F210" s="21">
        <v>0</v>
      </c>
      <c r="G210" s="21" t="str">
        <v>Telangana</v>
      </c>
      <c r="H210" s="21">
        <v>0</v>
      </c>
      <c r="I210" s="21" t="str">
        <v>OutStation</v>
      </c>
    </row>
    <row r="211" spans="1:9" x14ac:dyDescent="0.25">
      <c r="A211" s="21" t="str">
        <v>MBS637980</v>
      </c>
      <c r="B211" s="21">
        <v>1</v>
      </c>
      <c r="C211" s="21" t="str">
        <v>Presude</v>
      </c>
      <c r="D211" s="21">
        <v>4</v>
      </c>
      <c r="E211" s="21" t="str">
        <v>MYBIOSOURCE</v>
      </c>
      <c r="F211" s="21">
        <v>0</v>
      </c>
      <c r="G211" s="21" t="str">
        <v>Delhi</v>
      </c>
      <c r="H211" s="21">
        <v>0</v>
      </c>
      <c r="I211" s="21" t="str">
        <v>Local</v>
      </c>
    </row>
    <row r="212" spans="1:9" x14ac:dyDescent="0.25">
      <c r="A212" s="21" t="str">
        <v>MBS636253</v>
      </c>
      <c r="B212" s="21">
        <v>1</v>
      </c>
      <c r="C212" s="21" t="str">
        <v>Presude</v>
      </c>
      <c r="D212" s="21">
        <v>4</v>
      </c>
      <c r="E212" s="21" t="str">
        <v>MYBIOSOURCE</v>
      </c>
      <c r="F212" s="21">
        <v>0</v>
      </c>
      <c r="G212" s="21" t="str">
        <v>Delhi</v>
      </c>
      <c r="H212" s="21">
        <v>0</v>
      </c>
      <c r="I212" s="21" t="str">
        <v>Local</v>
      </c>
    </row>
    <row r="213" spans="1:9" x14ac:dyDescent="0.25">
      <c r="A213" s="21">
        <v>420201</v>
      </c>
      <c r="B213" s="21">
        <v>2</v>
      </c>
      <c r="C213" s="21" t="str">
        <v>PRIYANKA MADAM</v>
      </c>
      <c r="D213" s="21">
        <v>4</v>
      </c>
      <c r="E213" s="21" t="str">
        <v>BioLegend</v>
      </c>
      <c r="F213" s="21">
        <v>0</v>
      </c>
      <c r="G213" s="21" t="str">
        <v>Delhi</v>
      </c>
      <c r="H213" s="21">
        <v>0</v>
      </c>
      <c r="I213" s="21" t="str">
        <v>Local</v>
      </c>
    </row>
    <row r="214" spans="1:9" x14ac:dyDescent="0.25">
      <c r="A214" s="21">
        <v>100451</v>
      </c>
      <c r="B214" s="21">
        <v>1</v>
      </c>
      <c r="C214" s="21" t="str">
        <v>RCB</v>
      </c>
      <c r="D214" s="21">
        <v>4</v>
      </c>
      <c r="E214" s="21" t="str">
        <v>BioLegend</v>
      </c>
      <c r="F214" s="21">
        <v>0</v>
      </c>
      <c r="G214" s="21" t="str">
        <v>Delhi</v>
      </c>
      <c r="H214" s="21">
        <v>0</v>
      </c>
      <c r="I214" s="21" t="str">
        <v>Local</v>
      </c>
    </row>
    <row r="215" spans="1:9" x14ac:dyDescent="0.25">
      <c r="A215" s="21" t="str">
        <v>HBM-EXP-B2.5</v>
      </c>
      <c r="B215" s="21">
        <v>5</v>
      </c>
      <c r="C215" s="21" t="str">
        <v>Sample (PM)</v>
      </c>
      <c r="D215" s="21">
        <v>4</v>
      </c>
      <c r="E215" s="21" t="str">
        <v>Hansa Biomed</v>
      </c>
      <c r="F215" s="21" t="str">
        <v>Priyanka Madam</v>
      </c>
      <c r="G215" s="21" t="str">
        <v>delhi</v>
      </c>
      <c r="H215" s="21" t="str">
        <v>Priyanka Madam</v>
      </c>
      <c r="I215" s="21" t="str">
        <v>Local</v>
      </c>
    </row>
    <row r="216" spans="1:9" x14ac:dyDescent="0.25">
      <c r="A216" s="21" t="str">
        <v>SE2619T-2-1.5</v>
      </c>
      <c r="B216" s="21">
        <v>1</v>
      </c>
      <c r="C216" s="21" t="str">
        <v>SOUTH CAMPUS</v>
      </c>
      <c r="D216" s="21" t="str">
        <v>RT</v>
      </c>
      <c r="E216" s="21" t="str">
        <v>HOEFER</v>
      </c>
      <c r="F216" s="21">
        <v>0</v>
      </c>
      <c r="G216" s="21" t="str">
        <v>Delhi</v>
      </c>
      <c r="H216" s="21" t="str">
        <v>Sample</v>
      </c>
      <c r="I216" s="21" t="str">
        <v>Local</v>
      </c>
    </row>
    <row r="217" spans="1:9" x14ac:dyDescent="0.25">
      <c r="A217" s="21" t="str">
        <v>SE211A-10-1.5</v>
      </c>
      <c r="B217" s="21">
        <v>1</v>
      </c>
      <c r="C217" s="21" t="str">
        <v>SOUTH CAMPUS</v>
      </c>
      <c r="D217" s="21" t="str">
        <v>RT</v>
      </c>
      <c r="E217" s="21" t="str">
        <v>HOEFER</v>
      </c>
      <c r="F217" s="21">
        <v>0</v>
      </c>
      <c r="G217" s="21" t="str">
        <v>Delhi</v>
      </c>
      <c r="H217" s="21" t="str">
        <v>Sample</v>
      </c>
      <c r="I217" s="21" t="str">
        <v>Local</v>
      </c>
    </row>
    <row r="218" spans="1:9" x14ac:dyDescent="0.25">
      <c r="A218" s="21">
        <v>316302</v>
      </c>
      <c r="B218" s="21">
        <v>2</v>
      </c>
      <c r="C218" s="21" t="str">
        <v>Stock</v>
      </c>
      <c r="D218" s="21">
        <v>4</v>
      </c>
      <c r="E218" s="21" t="str">
        <v>BioLegend</v>
      </c>
      <c r="F218" s="21" t="str">
        <v>Biocon Order Cancelled</v>
      </c>
      <c r="G218" s="21" t="str">
        <v>STOCK</v>
      </c>
      <c r="H218" s="21" t="str">
        <v>stock</v>
      </c>
      <c r="I218" s="21" t="str">
        <v>STOCK</v>
      </c>
    </row>
    <row r="219" spans="1:9" x14ac:dyDescent="0.25">
      <c r="A219" s="21">
        <v>556002</v>
      </c>
      <c r="B219" s="21">
        <v>5</v>
      </c>
      <c r="C219" s="21" t="str">
        <v>Stock</v>
      </c>
      <c r="D219" s="21">
        <v>-20</v>
      </c>
      <c r="E219" s="21" t="str">
        <v>BioLegend</v>
      </c>
      <c r="F219" s="21">
        <v>0</v>
      </c>
      <c r="G219" s="21" t="str">
        <v>STOCK</v>
      </c>
      <c r="H219" s="21" t="str">
        <v>Stock</v>
      </c>
      <c r="I219" s="21" t="str">
        <v>STOCK</v>
      </c>
    </row>
    <row r="220" spans="1:9" x14ac:dyDescent="0.25">
      <c r="A220" s="21">
        <v>570802</v>
      </c>
      <c r="B220" s="21">
        <v>2</v>
      </c>
      <c r="C220" s="21" t="str">
        <v>Stock</v>
      </c>
      <c r="D220" s="21">
        <v>-20</v>
      </c>
      <c r="E220" s="21" t="str">
        <v>BioLegend</v>
      </c>
      <c r="F220" s="21">
        <v>0</v>
      </c>
      <c r="G220" s="21" t="str">
        <v>STOCK</v>
      </c>
      <c r="H220" s="21" t="str">
        <v>Stock</v>
      </c>
      <c r="I220" s="21" t="str">
        <v>STOCK</v>
      </c>
    </row>
    <row r="221" spans="1:9" x14ac:dyDescent="0.25">
      <c r="A221" s="21">
        <v>423303</v>
      </c>
      <c r="B221" s="21">
        <v>1</v>
      </c>
      <c r="C221" s="21" t="str">
        <v>Stock</v>
      </c>
      <c r="D221" s="21">
        <v>-20</v>
      </c>
      <c r="E221" s="21" t="str">
        <v>BioLegend</v>
      </c>
      <c r="F221" s="21">
        <v>0</v>
      </c>
      <c r="G221" s="21" t="str">
        <v>STOCK</v>
      </c>
      <c r="H221" s="21" t="str">
        <v>Stock</v>
      </c>
      <c r="I221" s="21" t="str">
        <v>STOCK</v>
      </c>
    </row>
    <row r="222" spans="1:9" x14ac:dyDescent="0.25">
      <c r="A222" s="21">
        <v>421002</v>
      </c>
      <c r="B222" s="21">
        <v>2</v>
      </c>
      <c r="C222" s="21" t="str">
        <v>Stock</v>
      </c>
      <c r="D222" s="21">
        <v>4</v>
      </c>
      <c r="E222" s="21" t="str">
        <v>BioLegend</v>
      </c>
      <c r="F222" s="21">
        <v>0</v>
      </c>
      <c r="G222" s="21" t="str">
        <v>STOCK</v>
      </c>
      <c r="H222" s="21" t="str">
        <v>Stock</v>
      </c>
      <c r="I222" s="21" t="str">
        <v>STOCK</v>
      </c>
    </row>
    <row r="223" spans="1:9" x14ac:dyDescent="0.25">
      <c r="A223" s="21">
        <v>421403</v>
      </c>
      <c r="B223" s="21">
        <v>4</v>
      </c>
      <c r="C223" s="21" t="str">
        <v>Stock</v>
      </c>
      <c r="D223" s="21">
        <v>4</v>
      </c>
      <c r="E223" s="21" t="str">
        <v>BioLegend</v>
      </c>
      <c r="F223" s="21">
        <v>0</v>
      </c>
      <c r="G223" s="21" t="str">
        <v>STOCK</v>
      </c>
      <c r="H223" s="21" t="str">
        <v>Stock</v>
      </c>
      <c r="I223" s="21" t="str">
        <v>STOCK</v>
      </c>
    </row>
    <row r="224" spans="1:9" x14ac:dyDescent="0.25">
      <c r="A224" s="21">
        <v>100261</v>
      </c>
      <c r="B224" s="21">
        <v>1</v>
      </c>
      <c r="C224" s="21" t="str">
        <v>Stock</v>
      </c>
      <c r="D224" s="21">
        <v>4</v>
      </c>
      <c r="E224" s="21" t="str">
        <v>BioLegend</v>
      </c>
      <c r="F224" s="21">
        <v>0</v>
      </c>
      <c r="G224" s="21" t="str">
        <v>STOCK</v>
      </c>
      <c r="H224" s="21" t="str">
        <v>Stock</v>
      </c>
      <c r="I224" s="21" t="str">
        <v>STOCK</v>
      </c>
    </row>
    <row r="225" spans="1:9" x14ac:dyDescent="0.25">
      <c r="A225" s="21">
        <v>108123</v>
      </c>
      <c r="B225" s="21">
        <v>1</v>
      </c>
      <c r="C225" s="21" t="str">
        <v>Stock</v>
      </c>
      <c r="D225" s="21">
        <v>4</v>
      </c>
      <c r="E225" s="21" t="str">
        <v>BioLegend</v>
      </c>
      <c r="F225" s="21">
        <v>0</v>
      </c>
      <c r="G225" s="21" t="str">
        <v>STOCK</v>
      </c>
      <c r="H225" s="21" t="str">
        <v>Stock</v>
      </c>
      <c r="I225" s="21" t="str">
        <v>STOCK</v>
      </c>
    </row>
    <row r="226" spans="1:9" x14ac:dyDescent="0.25">
      <c r="A226" s="21">
        <v>329702</v>
      </c>
      <c r="B226" s="21">
        <v>2</v>
      </c>
      <c r="C226" s="21" t="str">
        <v>Stock</v>
      </c>
      <c r="D226" s="21">
        <v>4</v>
      </c>
      <c r="E226" s="21" t="str">
        <v>BioLegend</v>
      </c>
      <c r="F226" s="21">
        <v>0</v>
      </c>
      <c r="G226" s="21" t="str">
        <v>STOCK</v>
      </c>
      <c r="H226" s="21" t="str">
        <v>Stock</v>
      </c>
      <c r="I226" s="21" t="str">
        <v>STOCK</v>
      </c>
    </row>
    <row r="227" spans="1:9" x14ac:dyDescent="0.25">
      <c r="A227" s="21" t="str">
        <v>RU-187978-00-0020</v>
      </c>
      <c r="B227" s="21">
        <v>1</v>
      </c>
      <c r="C227" s="21" t="str">
        <v>Stock</v>
      </c>
      <c r="D227" s="21">
        <v>-20</v>
      </c>
      <c r="E227" s="21" t="str">
        <v>Dharmacon</v>
      </c>
      <c r="F227" s="21" t="str">
        <v>Set of 4 item code (N-187978-01-0020, N-187978-02-0020, N-187978-03-0020, N-187978-04-0020)</v>
      </c>
      <c r="G227" s="21" t="str">
        <v>STOCK</v>
      </c>
      <c r="H227" s="21" t="str">
        <v>Stock</v>
      </c>
      <c r="I227" s="21" t="str">
        <v>STOCK</v>
      </c>
    </row>
    <row r="228" spans="1:9" x14ac:dyDescent="0.25">
      <c r="A228" s="21" t="str">
        <v>J-004924-06-0010</v>
      </c>
      <c r="B228" s="21">
        <v>1</v>
      </c>
      <c r="C228" s="21" t="str">
        <v>Stock</v>
      </c>
      <c r="D228" s="21">
        <v>-20</v>
      </c>
      <c r="E228" s="21" t="str">
        <v>Dharmacon</v>
      </c>
      <c r="F228" s="21" t="str">
        <v>Extra Item Purchased (Informed by Dharmendra Sir)</v>
      </c>
      <c r="G228" s="21" t="str">
        <v>STOCK</v>
      </c>
      <c r="H228" s="21" t="str">
        <v>Stock</v>
      </c>
      <c r="I228" s="21" t="str">
        <v>STOCK</v>
      </c>
    </row>
    <row r="229" spans="1:9" x14ac:dyDescent="0.25">
      <c r="A229" s="21">
        <v>814326</v>
      </c>
      <c r="B229" s="21">
        <v>2</v>
      </c>
      <c r="C229" s="21" t="str">
        <v>Stock</v>
      </c>
      <c r="D229" s="21" t="str">
        <v>RT</v>
      </c>
      <c r="E229" s="21" t="str">
        <v>Mp Bio</v>
      </c>
      <c r="F229" s="21">
        <v>0</v>
      </c>
      <c r="G229" s="21" t="str">
        <v>STOCK</v>
      </c>
      <c r="H229" s="21" t="str">
        <v>Stock</v>
      </c>
      <c r="I229" s="21" t="str">
        <v>STOCK</v>
      </c>
    </row>
    <row r="230" spans="1:9" x14ac:dyDescent="0.25">
      <c r="A230" s="21">
        <v>194825</v>
      </c>
      <c r="B230" s="21">
        <v>2</v>
      </c>
      <c r="C230" s="21" t="str">
        <v>Stock</v>
      </c>
      <c r="D230" s="21" t="str">
        <v>RT</v>
      </c>
      <c r="E230" s="21" t="str">
        <v>Mp Bio</v>
      </c>
      <c r="F230" s="21">
        <v>0</v>
      </c>
      <c r="G230" s="21" t="str">
        <v>STOCK</v>
      </c>
      <c r="H230" s="21" t="str">
        <v>Stock</v>
      </c>
      <c r="I230" s="21" t="str">
        <v>STOCK</v>
      </c>
    </row>
    <row r="231" spans="1:9" x14ac:dyDescent="0.25">
      <c r="A231" s="21">
        <v>104772</v>
      </c>
      <c r="B231" s="21">
        <v>2</v>
      </c>
      <c r="C231" s="21" t="str">
        <v>Stock</v>
      </c>
      <c r="D231" s="21" t="str">
        <v>RT</v>
      </c>
      <c r="E231" s="21" t="str">
        <v>Mp Bio</v>
      </c>
      <c r="F231" s="21">
        <v>0</v>
      </c>
      <c r="G231" s="21" t="str">
        <v>STOCK</v>
      </c>
      <c r="H231" s="21" t="str">
        <v>Stock</v>
      </c>
      <c r="I231" s="21" t="str">
        <v>STOCK</v>
      </c>
    </row>
    <row r="232" spans="1:9" x14ac:dyDescent="0.25">
      <c r="A232" s="21">
        <v>100570</v>
      </c>
      <c r="B232" s="21">
        <v>1</v>
      </c>
      <c r="C232" s="21" t="str">
        <v>Stock</v>
      </c>
      <c r="D232" s="21" t="str">
        <v>RT</v>
      </c>
      <c r="E232" s="21" t="str">
        <v>Mp Bio</v>
      </c>
      <c r="F232" s="21">
        <v>0</v>
      </c>
      <c r="G232" s="21" t="str">
        <v>STOCK</v>
      </c>
      <c r="H232" s="21" t="str">
        <v>Stock</v>
      </c>
      <c r="I232" s="21" t="str">
        <v>STOCK</v>
      </c>
    </row>
    <row r="233" spans="1:9" x14ac:dyDescent="0.25">
      <c r="A233" s="21">
        <v>152574</v>
      </c>
      <c r="B233" s="21">
        <v>1</v>
      </c>
      <c r="C233" s="21" t="str">
        <v>Stock</v>
      </c>
      <c r="D233" s="21" t="str">
        <v>RT</v>
      </c>
      <c r="E233" s="21" t="str">
        <v>Mp Bio</v>
      </c>
      <c r="F233" s="21">
        <v>0</v>
      </c>
      <c r="G233" s="21" t="str">
        <v>STOCK</v>
      </c>
      <c r="H233" s="21" t="str">
        <v>Stock</v>
      </c>
      <c r="I233" s="21" t="str">
        <v>STOCK</v>
      </c>
    </row>
    <row r="234" spans="1:9" x14ac:dyDescent="0.25">
      <c r="A234" s="21">
        <v>193982</v>
      </c>
      <c r="B234" s="21">
        <v>4</v>
      </c>
      <c r="C234" s="21" t="str">
        <v>Stock</v>
      </c>
      <c r="D234" s="21" t="str">
        <v>RT</v>
      </c>
      <c r="E234" s="21" t="str">
        <v>Mp Bio</v>
      </c>
      <c r="F234" s="21">
        <v>0</v>
      </c>
      <c r="G234" s="21" t="str">
        <v>STOCK</v>
      </c>
      <c r="H234" s="21" t="str">
        <v>Stock</v>
      </c>
      <c r="I234" s="21" t="str">
        <v>STOCK</v>
      </c>
    </row>
    <row r="235" spans="1:9" x14ac:dyDescent="0.25">
      <c r="A235" s="21">
        <v>1860454</v>
      </c>
      <c r="B235" s="21">
        <v>1</v>
      </c>
      <c r="C235" s="21" t="str">
        <v>Stock</v>
      </c>
      <c r="D235" s="21" t="str">
        <v>RT</v>
      </c>
      <c r="E235" s="21" t="str">
        <v>Mp Bio</v>
      </c>
      <c r="F235" s="21">
        <v>0</v>
      </c>
      <c r="G235" s="21" t="str">
        <v>STOCK</v>
      </c>
      <c r="H235" s="21" t="str">
        <v>Stock</v>
      </c>
      <c r="I235" s="21" t="str">
        <v>STOCK</v>
      </c>
    </row>
    <row r="236" spans="1:9" x14ac:dyDescent="0.25">
      <c r="A236" s="21">
        <v>6553050</v>
      </c>
      <c r="B236" s="21">
        <v>1</v>
      </c>
      <c r="C236" s="21" t="str">
        <v>Stock</v>
      </c>
      <c r="D236" s="21" t="str">
        <v>RT</v>
      </c>
      <c r="E236" s="21" t="str">
        <v>Mp Bio</v>
      </c>
      <c r="F236" s="21">
        <v>0</v>
      </c>
      <c r="G236" s="21" t="str">
        <v>STOCK</v>
      </c>
      <c r="H236" s="21" t="str">
        <v>Stock</v>
      </c>
      <c r="I236" s="21" t="str">
        <v>STOCK</v>
      </c>
    </row>
    <row r="237" spans="1:9" x14ac:dyDescent="0.25">
      <c r="A237" s="21">
        <v>194002</v>
      </c>
      <c r="B237" s="21">
        <v>2</v>
      </c>
      <c r="C237" s="21" t="str">
        <v>Stock</v>
      </c>
      <c r="D237" s="21" t="str">
        <v>RT</v>
      </c>
      <c r="E237" s="21" t="str">
        <v>Mp Bio</v>
      </c>
      <c r="F237" s="21">
        <v>0</v>
      </c>
      <c r="G237" s="21" t="str">
        <v>STOCK</v>
      </c>
      <c r="H237" s="21" t="str">
        <v>Stock</v>
      </c>
      <c r="I237" s="21" t="str">
        <v>STOCK</v>
      </c>
    </row>
    <row r="238" spans="1:9" x14ac:dyDescent="0.25">
      <c r="A238" s="21">
        <v>16532</v>
      </c>
      <c r="B238" s="21">
        <v>20</v>
      </c>
      <c r="C238" s="21" t="str">
        <v>Stock</v>
      </c>
      <c r="D238" s="21" t="str">
        <v>RT</v>
      </c>
      <c r="E238" s="21" t="str">
        <v>Sartorius</v>
      </c>
      <c r="F238" s="21">
        <v>0</v>
      </c>
      <c r="G238" s="21" t="str">
        <v>STOCK</v>
      </c>
      <c r="H238" s="21" t="str">
        <v>Stock</v>
      </c>
      <c r="I238" s="21" t="str">
        <v>STOCK</v>
      </c>
    </row>
    <row r="239" spans="1:9" x14ac:dyDescent="0.25">
      <c r="A239" s="21">
        <v>16532</v>
      </c>
      <c r="B239" s="21">
        <v>11</v>
      </c>
      <c r="C239" s="21" t="str">
        <v>Stock</v>
      </c>
      <c r="D239" s="21" t="str">
        <v>RT</v>
      </c>
      <c r="E239" s="21" t="str">
        <v>Sartorius</v>
      </c>
      <c r="F239" s="21">
        <v>0</v>
      </c>
      <c r="G239" s="21" t="str">
        <v>STOCK</v>
      </c>
      <c r="H239" s="21" t="str">
        <v>Stock</v>
      </c>
      <c r="I239" s="21" t="str">
        <v>STOCK</v>
      </c>
    </row>
    <row r="240" spans="1:9" x14ac:dyDescent="0.25">
      <c r="A240" s="21">
        <v>16533</v>
      </c>
      <c r="B240" s="21">
        <v>9</v>
      </c>
      <c r="C240" s="21" t="str">
        <v>Stock</v>
      </c>
      <c r="D240" s="21" t="str">
        <v>RT</v>
      </c>
      <c r="E240" s="21" t="str">
        <v>Sartorius</v>
      </c>
      <c r="F240" s="21">
        <v>0</v>
      </c>
      <c r="G240" s="21" t="str">
        <v>STOCK</v>
      </c>
      <c r="H240" s="21" t="str">
        <v>Stock</v>
      </c>
      <c r="I240" s="21" t="str">
        <v>STOCK</v>
      </c>
    </row>
    <row r="241" spans="1:9" x14ac:dyDescent="0.25">
      <c r="A241" s="21" t="str">
        <v>VS0191</v>
      </c>
      <c r="B241" s="21">
        <v>1</v>
      </c>
      <c r="C241" s="21" t="str">
        <v>Stock</v>
      </c>
      <c r="D241" s="21" t="str">
        <v>RT</v>
      </c>
      <c r="E241" s="21" t="str">
        <v>Sartorius</v>
      </c>
      <c r="F241" s="21">
        <v>0</v>
      </c>
      <c r="G241" s="21" t="str">
        <v>STOCK</v>
      </c>
      <c r="H241" s="21" t="str">
        <v>Stock</v>
      </c>
      <c r="I241" s="21" t="str">
        <v>STOCK</v>
      </c>
    </row>
    <row r="242" spans="1:9" x14ac:dyDescent="0.25">
      <c r="A242" s="21" t="str">
        <v>VS0141</v>
      </c>
      <c r="B242" s="21">
        <v>1</v>
      </c>
      <c r="C242" s="21" t="str">
        <v>Stock</v>
      </c>
      <c r="D242" s="21" t="str">
        <v>RT</v>
      </c>
      <c r="E242" s="21" t="str">
        <v>Sartorius</v>
      </c>
      <c r="F242" s="21">
        <v>0</v>
      </c>
      <c r="G242" s="21" t="str">
        <v>STOCK</v>
      </c>
      <c r="H242" s="21" t="str">
        <v>Stock</v>
      </c>
      <c r="I242" s="21" t="str">
        <v>STOCK</v>
      </c>
    </row>
    <row r="243" spans="1:9" x14ac:dyDescent="0.25">
      <c r="A243" s="21" t="str">
        <v>15407-47-MIN</v>
      </c>
      <c r="B243" s="21">
        <v>2</v>
      </c>
      <c r="C243" s="21" t="str">
        <v>Stock</v>
      </c>
      <c r="D243" s="21" t="str">
        <v>RT</v>
      </c>
      <c r="E243" s="21" t="str">
        <v>Sartorius</v>
      </c>
      <c r="F243" s="21">
        <v>0</v>
      </c>
      <c r="G243" s="21" t="str">
        <v>STOCK</v>
      </c>
      <c r="H243" s="21" t="str">
        <v>Stock</v>
      </c>
      <c r="I243" s="21" t="str">
        <v>STOCK</v>
      </c>
    </row>
    <row r="244" spans="1:9" x14ac:dyDescent="0.25">
      <c r="A244" s="21" t="str">
        <v>VS04T01</v>
      </c>
      <c r="B244" s="21">
        <v>2</v>
      </c>
      <c r="C244" s="21" t="str">
        <v>Stock</v>
      </c>
      <c r="D244" s="21" t="str">
        <v>RT</v>
      </c>
      <c r="E244" s="21" t="str">
        <v>Sartorius</v>
      </c>
      <c r="F244" s="21">
        <v>0</v>
      </c>
      <c r="G244" s="21" t="str">
        <v>STOCK</v>
      </c>
      <c r="H244" s="21" t="str">
        <v>Stock</v>
      </c>
      <c r="I244" s="21" t="str">
        <v>STOCK</v>
      </c>
    </row>
    <row r="245" spans="1:9" x14ac:dyDescent="0.25">
      <c r="A245" s="21" t="str">
        <v>VS04T01</v>
      </c>
      <c r="B245" s="21">
        <v>4</v>
      </c>
      <c r="C245" s="21" t="str">
        <v>Stock</v>
      </c>
      <c r="D245" s="21" t="str">
        <v>RT</v>
      </c>
      <c r="E245" s="21" t="str">
        <v>Sartorius</v>
      </c>
      <c r="F245" s="21">
        <v>0</v>
      </c>
      <c r="G245" s="21" t="str">
        <v>STOCK</v>
      </c>
      <c r="H245" s="21" t="str">
        <v>Stock</v>
      </c>
      <c r="I245" s="21" t="str">
        <v>STOCK</v>
      </c>
    </row>
    <row r="246" spans="1:9" x14ac:dyDescent="0.25">
      <c r="A246" s="21" t="str">
        <v>VS15T91</v>
      </c>
      <c r="B246" s="21">
        <v>3</v>
      </c>
      <c r="C246" s="21" t="str">
        <v>Stock</v>
      </c>
      <c r="D246" s="21" t="str">
        <v>RT</v>
      </c>
      <c r="E246" s="21" t="str">
        <v>Sartorius</v>
      </c>
      <c r="F246" s="21">
        <v>0</v>
      </c>
      <c r="G246" s="21" t="str">
        <v>STOCK</v>
      </c>
      <c r="H246" s="21" t="str">
        <v>Stock</v>
      </c>
      <c r="I246" s="21" t="str">
        <v>STOCK</v>
      </c>
    </row>
    <row r="247" spans="1:9" x14ac:dyDescent="0.25">
      <c r="A247" s="21" t="str">
        <v>VS15T21</v>
      </c>
      <c r="B247" s="21">
        <v>1</v>
      </c>
      <c r="C247" s="21" t="str">
        <v>Stock</v>
      </c>
      <c r="D247" s="21" t="str">
        <v>RT</v>
      </c>
      <c r="E247" s="21" t="str">
        <v>Sartorius</v>
      </c>
      <c r="F247" s="21">
        <v>0</v>
      </c>
      <c r="G247" s="21" t="str">
        <v>STOCK</v>
      </c>
      <c r="H247" s="21" t="str">
        <v>Stock</v>
      </c>
      <c r="I247" s="21" t="str">
        <v>STOCK</v>
      </c>
    </row>
    <row r="248" spans="1:9" x14ac:dyDescent="0.25">
      <c r="A248" s="21" t="str">
        <v>VS2051</v>
      </c>
      <c r="B248" s="21">
        <v>1</v>
      </c>
      <c r="C248" s="21" t="str">
        <v>Stock</v>
      </c>
      <c r="D248" s="21" t="str">
        <v>RT</v>
      </c>
      <c r="E248" s="21" t="str">
        <v>Sartorius</v>
      </c>
      <c r="F248" s="21">
        <v>0</v>
      </c>
      <c r="G248" s="21" t="str">
        <v>STOCK</v>
      </c>
      <c r="H248" s="21" t="str">
        <v>Stock</v>
      </c>
      <c r="I248" s="21" t="str">
        <v>STOCK</v>
      </c>
    </row>
    <row r="249" spans="1:9" x14ac:dyDescent="0.25">
      <c r="A249" s="21" t="str">
        <v>VS15TR21</v>
      </c>
      <c r="B249" s="21">
        <v>1</v>
      </c>
      <c r="C249" s="21" t="str">
        <v>Stock</v>
      </c>
      <c r="D249" s="21" t="str">
        <v>RT</v>
      </c>
      <c r="E249" s="21" t="str">
        <v>Sartorius</v>
      </c>
      <c r="F249" s="21">
        <v>0</v>
      </c>
      <c r="G249" s="21" t="str">
        <v>STOCK</v>
      </c>
      <c r="H249" s="21" t="str">
        <v>Stock</v>
      </c>
      <c r="I249" s="21" t="str">
        <v>STOCK</v>
      </c>
    </row>
    <row r="250" spans="1:9" x14ac:dyDescent="0.25">
      <c r="A250" s="21">
        <v>631151</v>
      </c>
      <c r="B250" s="21">
        <v>1</v>
      </c>
      <c r="C250" s="21" t="str">
        <v>Stock</v>
      </c>
      <c r="D250" s="21">
        <v>4</v>
      </c>
      <c r="E250" s="21" t="str">
        <v>BioLegend</v>
      </c>
      <c r="F250" s="21" t="str">
        <v>FOC Informed By Priya Madam and informed to SM Sir</v>
      </c>
      <c r="G250" s="21" t="str">
        <v>STOCK</v>
      </c>
      <c r="H250" s="21" t="str">
        <v>Stock</v>
      </c>
      <c r="I250" s="21" t="str">
        <v>STOCK</v>
      </c>
    </row>
    <row r="251" spans="1:9" x14ac:dyDescent="0.25">
      <c r="A251" s="21">
        <v>656801</v>
      </c>
      <c r="B251" s="21">
        <v>1</v>
      </c>
      <c r="C251" s="21" t="str">
        <v>Stock</v>
      </c>
      <c r="D251" s="21">
        <v>4</v>
      </c>
      <c r="E251" s="21" t="str">
        <v>BioLegend</v>
      </c>
      <c r="F251" s="21" t="str">
        <v>FOC Informed By Priya Madam and informed to SM Sir</v>
      </c>
      <c r="G251" s="21" t="str">
        <v>STOCK</v>
      </c>
      <c r="H251" s="21" t="str">
        <v>Stock</v>
      </c>
      <c r="I251" s="21" t="str">
        <v>STOCK</v>
      </c>
    </row>
    <row r="252" spans="1:9" x14ac:dyDescent="0.25">
      <c r="A252" s="21">
        <v>805002</v>
      </c>
      <c r="B252" s="21">
        <v>1</v>
      </c>
      <c r="C252" s="21" t="str">
        <v>Stock</v>
      </c>
      <c r="D252" s="21">
        <v>4</v>
      </c>
      <c r="E252" s="21" t="str">
        <v>BioLegend</v>
      </c>
      <c r="F252" s="21" t="str">
        <v>FOC Informed By Priya Madam and informed to SM Sir</v>
      </c>
      <c r="G252" s="21" t="str">
        <v>STOCK</v>
      </c>
      <c r="H252" s="21" t="str">
        <v>Stock</v>
      </c>
      <c r="I252" s="21" t="str">
        <v>STOCK</v>
      </c>
    </row>
    <row r="253" spans="1:9" x14ac:dyDescent="0.25">
      <c r="A253" s="21" t="str">
        <v>TM125-220</v>
      </c>
      <c r="B253" s="21">
        <v>1</v>
      </c>
      <c r="C253" s="21" t="str">
        <v>Stock</v>
      </c>
      <c r="D253" s="21" t="str">
        <v>RT</v>
      </c>
      <c r="E253" s="21" t="str">
        <v>Revvity</v>
      </c>
      <c r="F253" s="21" t="str">
        <v>MACHINE (PRIYANKA MADAM)</v>
      </c>
      <c r="G253" s="21" t="str">
        <v>STOCK</v>
      </c>
      <c r="H253" s="21" t="str">
        <v>Stock</v>
      </c>
      <c r="I253" s="21" t="str">
        <v>STOCK</v>
      </c>
    </row>
    <row r="254" spans="1:9" x14ac:dyDescent="0.25">
      <c r="A254" s="21" t="str">
        <v>TM-125-220-05</v>
      </c>
      <c r="B254" s="21">
        <v>1</v>
      </c>
      <c r="C254" s="21" t="str">
        <v>Stock</v>
      </c>
      <c r="D254" s="21" t="str">
        <v>RT</v>
      </c>
      <c r="E254" s="21" t="str">
        <v>Revvity</v>
      </c>
      <c r="F254" s="21" t="str">
        <v>MACHINE (PRIYANKA MADAM)</v>
      </c>
      <c r="G254" s="21" t="str">
        <v>STOCK</v>
      </c>
      <c r="H254" s="21" t="str">
        <v>Stock</v>
      </c>
      <c r="I254" s="21" t="str">
        <v>STOCK</v>
      </c>
    </row>
    <row r="255" spans="1:9" x14ac:dyDescent="0.25">
      <c r="A255" s="21">
        <v>344812</v>
      </c>
      <c r="B255" s="21">
        <v>1</v>
      </c>
      <c r="C255" s="21" t="str">
        <v>Stock</v>
      </c>
      <c r="D255" s="21">
        <v>4</v>
      </c>
      <c r="E255" s="21" t="str">
        <v>BioLegend</v>
      </c>
      <c r="F255" s="21" t="str">
        <v>Return From Bio Health (Extra Purchase infromed by Priynka Madam)</v>
      </c>
      <c r="G255" s="21" t="str">
        <v>STOCK</v>
      </c>
      <c r="H255" s="21" t="str">
        <v>Priyanka Madam</v>
      </c>
      <c r="I255" s="21" t="str">
        <v>STOCK</v>
      </c>
    </row>
    <row r="256" spans="1:9" x14ac:dyDescent="0.25">
      <c r="A256" s="21">
        <v>421403</v>
      </c>
      <c r="B256" s="21">
        <v>1</v>
      </c>
      <c r="C256" s="21" t="str">
        <v>Stock</v>
      </c>
      <c r="D256" s="21">
        <v>4</v>
      </c>
      <c r="E256" s="21" t="str">
        <v>BioLegend</v>
      </c>
      <c r="F256" s="21" t="str">
        <v>Expired</v>
      </c>
      <c r="G256" s="21" t="str">
        <v>STOCK</v>
      </c>
      <c r="H256" s="21" t="str">
        <v>Stock</v>
      </c>
      <c r="I256" s="21" t="str">
        <v>STOCK</v>
      </c>
    </row>
    <row r="257" spans="1:9" x14ac:dyDescent="0.25">
      <c r="A257" s="21">
        <v>6542050</v>
      </c>
      <c r="B257" s="21">
        <v>1</v>
      </c>
      <c r="C257" s="21" t="str">
        <v>Stock</v>
      </c>
      <c r="D257" s="21" t="str">
        <v>RT</v>
      </c>
      <c r="E257" s="21" t="str">
        <v>Mp Bio</v>
      </c>
      <c r="F257" s="21">
        <v>0</v>
      </c>
      <c r="G257" s="21" t="str">
        <v>STOCK</v>
      </c>
      <c r="H257" s="21" t="str">
        <v>Stock</v>
      </c>
      <c r="I257" s="21" t="str">
        <v>STOCK</v>
      </c>
    </row>
    <row r="258" spans="1:9" x14ac:dyDescent="0.25">
      <c r="A258" s="21">
        <v>6539025</v>
      </c>
      <c r="B258" s="21">
        <v>1</v>
      </c>
      <c r="C258" s="21" t="str">
        <v>Stock</v>
      </c>
      <c r="D258" s="21" t="str">
        <v>RT</v>
      </c>
      <c r="E258" s="21" t="str">
        <v>Mp Bio</v>
      </c>
      <c r="F258" s="21">
        <v>0</v>
      </c>
      <c r="G258" s="21" t="str">
        <v>STOCK</v>
      </c>
      <c r="H258" s="21" t="str">
        <v>Stock</v>
      </c>
      <c r="I258" s="21" t="str">
        <v>STOCK</v>
      </c>
    </row>
    <row r="259" spans="1:9" x14ac:dyDescent="0.25">
      <c r="A259" s="21">
        <v>6552050</v>
      </c>
      <c r="B259" s="21">
        <v>6</v>
      </c>
      <c r="C259" s="21" t="str">
        <v>Stock</v>
      </c>
      <c r="D259" s="21" t="str">
        <v>RT</v>
      </c>
      <c r="E259" s="21" t="str">
        <v>Mp Bio</v>
      </c>
      <c r="F259" s="21">
        <v>0</v>
      </c>
      <c r="G259" s="21" t="str">
        <v>STOCK</v>
      </c>
      <c r="H259" s="21" t="str">
        <v>Stock</v>
      </c>
      <c r="I259" s="21" t="str">
        <v>STOCK</v>
      </c>
    </row>
    <row r="260" spans="1:9" x14ac:dyDescent="0.25">
      <c r="A260" s="21">
        <v>300408</v>
      </c>
      <c r="B260" s="21">
        <v>1</v>
      </c>
      <c r="C260" s="21" t="str">
        <v>Stock</v>
      </c>
      <c r="D260" s="21" t="str">
        <v>4</v>
      </c>
      <c r="E260" s="21" t="str">
        <v>BioLegend</v>
      </c>
      <c r="F260" s="21" t="str">
        <v>Extra Purchase By Priya Madam</v>
      </c>
      <c r="G260" s="21" t="str">
        <v>STOCK</v>
      </c>
      <c r="H260" s="21" t="str">
        <v>Stock</v>
      </c>
      <c r="I260" s="21" t="str">
        <v>STOCK</v>
      </c>
    </row>
    <row r="261" spans="1:9" x14ac:dyDescent="0.25">
      <c r="A261" s="21">
        <v>41003</v>
      </c>
      <c r="B261" s="21">
        <v>1</v>
      </c>
      <c r="C261" s="21" t="str">
        <v>Stock</v>
      </c>
      <c r="D261" s="21" t="str">
        <v>RT</v>
      </c>
      <c r="E261" s="21" t="str">
        <v>Biotium</v>
      </c>
      <c r="F261" s="21">
        <v>0</v>
      </c>
      <c r="G261" s="21" t="str">
        <v>STOCK</v>
      </c>
      <c r="H261" s="21" t="str">
        <v>Stock</v>
      </c>
      <c r="I261" s="21" t="str">
        <v>STOCK</v>
      </c>
    </row>
    <row r="262" spans="1:9" x14ac:dyDescent="0.25">
      <c r="A262" s="21">
        <v>116910001</v>
      </c>
      <c r="B262" s="21">
        <v>1</v>
      </c>
      <c r="C262" s="21" t="str">
        <v>Stock</v>
      </c>
      <c r="D262" s="21" t="str">
        <v>RT</v>
      </c>
      <c r="E262" s="21" t="str">
        <v>Mp Bio</v>
      </c>
      <c r="F262" s="21">
        <v>0</v>
      </c>
      <c r="G262" s="21" t="str">
        <v>STOCK</v>
      </c>
      <c r="H262" s="21" t="str">
        <v>Stock</v>
      </c>
      <c r="I262" s="21" t="str">
        <v>STOCK</v>
      </c>
    </row>
    <row r="263" spans="1:9" x14ac:dyDescent="0.25">
      <c r="A263" s="21" t="str">
        <v>VS15T01</v>
      </c>
      <c r="B263" s="21">
        <v>1</v>
      </c>
      <c r="C263" s="21" t="str">
        <v>Stock</v>
      </c>
      <c r="D263" s="21" t="str">
        <v>RT</v>
      </c>
      <c r="E263" s="21" t="str">
        <v>Sartorius</v>
      </c>
      <c r="F263" s="21">
        <v>0</v>
      </c>
      <c r="G263" s="21" t="str">
        <v>STOCK</v>
      </c>
      <c r="H263" s="21" t="str">
        <v>Stock</v>
      </c>
      <c r="I263" s="21" t="str">
        <v>STOCK</v>
      </c>
    </row>
    <row r="264" spans="1:9" x14ac:dyDescent="0.25">
      <c r="A264" s="21" t="str">
        <v>2662070501730</v>
      </c>
      <c r="B264" s="21">
        <v>2</v>
      </c>
      <c r="C264" s="21" t="str">
        <v>Stock</v>
      </c>
      <c r="D264" s="21">
        <v>-20</v>
      </c>
      <c r="E264" s="21" t="str">
        <v>Genei Lab</v>
      </c>
      <c r="F264" s="21" t="str">
        <v>One Piece Damaged received (Replacement received)</v>
      </c>
      <c r="G264" s="21" t="str">
        <v>STOCK</v>
      </c>
      <c r="H264" s="21" t="str">
        <v>Stock</v>
      </c>
      <c r="I264" s="21" t="str">
        <v>STOCK</v>
      </c>
    </row>
    <row r="265" spans="1:9" x14ac:dyDescent="0.25">
      <c r="A265" s="21" t="str">
        <v>2662670501730</v>
      </c>
      <c r="B265" s="21">
        <v>2</v>
      </c>
      <c r="C265" s="21" t="str">
        <v>Stock</v>
      </c>
      <c r="D265" s="21">
        <v>-20</v>
      </c>
      <c r="E265" s="21" t="str">
        <v>Genei Lab</v>
      </c>
      <c r="F265" s="21">
        <v>0</v>
      </c>
      <c r="G265" s="21" t="str">
        <v>STOCK</v>
      </c>
      <c r="H265" s="21" t="str">
        <v>Stock</v>
      </c>
      <c r="I265" s="21" t="str">
        <v>STOCK</v>
      </c>
    </row>
    <row r="266" spans="1:9" x14ac:dyDescent="0.25">
      <c r="A266" s="21">
        <v>16532</v>
      </c>
      <c r="B266" s="21">
        <v>18</v>
      </c>
      <c r="C266" s="21" t="str">
        <v>Stock</v>
      </c>
      <c r="D266" s="21" t="str">
        <v>RT</v>
      </c>
      <c r="E266" s="21" t="str">
        <v>Sartorius</v>
      </c>
      <c r="F266" s="21">
        <v>0</v>
      </c>
      <c r="G266" s="21" t="str">
        <v>STOCK</v>
      </c>
      <c r="H266" s="21" t="str">
        <v>Stock</v>
      </c>
      <c r="I266" s="21" t="str">
        <v>STOCK</v>
      </c>
    </row>
    <row r="267" spans="1:9" x14ac:dyDescent="0.25">
      <c r="A267" s="21" t="str">
        <v>VS15T21</v>
      </c>
      <c r="B267" s="21">
        <v>4</v>
      </c>
      <c r="C267" s="21" t="str">
        <v>Stock</v>
      </c>
      <c r="D267" s="21" t="str">
        <v>RT</v>
      </c>
      <c r="E267" s="21" t="str">
        <v>Sartorius</v>
      </c>
      <c r="F267" s="21">
        <v>0</v>
      </c>
      <c r="G267" s="21" t="str">
        <v>STOCK</v>
      </c>
      <c r="H267" s="21" t="str">
        <v>Stock</v>
      </c>
      <c r="I267" s="21" t="str">
        <v>STOCK</v>
      </c>
    </row>
    <row r="268" spans="1:9" x14ac:dyDescent="0.25">
      <c r="A268" s="21">
        <v>432504</v>
      </c>
      <c r="B268" s="21">
        <v>1</v>
      </c>
      <c r="C268" s="21" t="str">
        <v>Stock</v>
      </c>
      <c r="D268" s="21">
        <v>4</v>
      </c>
      <c r="E268" s="21" t="str">
        <v>BioLegend</v>
      </c>
      <c r="F268" s="21" t="str">
        <v>Extra Received</v>
      </c>
      <c r="G268" s="21" t="str">
        <v>STOCK</v>
      </c>
      <c r="H268" s="21" t="str">
        <v>Stock</v>
      </c>
      <c r="I268" s="21" t="str">
        <v>STOCK</v>
      </c>
    </row>
    <row r="269" spans="1:9" x14ac:dyDescent="0.25">
      <c r="A269" s="21">
        <v>431304</v>
      </c>
      <c r="B269" s="21">
        <v>1</v>
      </c>
      <c r="C269" s="21" t="str">
        <v>Stock</v>
      </c>
      <c r="D269" s="21">
        <v>4</v>
      </c>
      <c r="E269" s="21" t="str">
        <v>BioLegend</v>
      </c>
      <c r="F269" s="21" t="str">
        <v>Extra Received</v>
      </c>
      <c r="G269" s="21" t="str">
        <v>STOCK</v>
      </c>
      <c r="H269" s="21" t="str">
        <v>Stock</v>
      </c>
      <c r="I269" s="21" t="str">
        <v>STOCK</v>
      </c>
    </row>
    <row r="270" spans="1:9" x14ac:dyDescent="0.25">
      <c r="A270" s="21">
        <v>430804</v>
      </c>
      <c r="B270" s="21">
        <v>1</v>
      </c>
      <c r="C270" s="21" t="str">
        <v>Stock</v>
      </c>
      <c r="D270" s="21">
        <v>4</v>
      </c>
      <c r="E270" s="21" t="str">
        <v>BioLegend</v>
      </c>
      <c r="F270" s="21" t="str">
        <v>Extra Received</v>
      </c>
      <c r="G270" s="21" t="str">
        <v>STOCK</v>
      </c>
      <c r="H270" s="21" t="str">
        <v>Stock</v>
      </c>
      <c r="I270" s="21" t="str">
        <v>STOCK</v>
      </c>
    </row>
    <row r="271" spans="1:9" x14ac:dyDescent="0.25">
      <c r="A271" s="21">
        <v>430904</v>
      </c>
      <c r="B271" s="21">
        <v>1</v>
      </c>
      <c r="C271" s="21" t="str">
        <v>Stock</v>
      </c>
      <c r="D271" s="21">
        <v>4</v>
      </c>
      <c r="E271" s="21" t="str">
        <v>BioLegend</v>
      </c>
      <c r="F271" s="21" t="str">
        <v>Extra Received</v>
      </c>
      <c r="G271" s="21" t="str">
        <v>STOCK</v>
      </c>
      <c r="H271" s="21" t="str">
        <v>Stock</v>
      </c>
      <c r="I271" s="21" t="str">
        <v>STOCK</v>
      </c>
    </row>
    <row r="272" spans="1:9" x14ac:dyDescent="0.25">
      <c r="A272" s="21">
        <v>850494</v>
      </c>
      <c r="B272" s="21">
        <v>1</v>
      </c>
      <c r="C272" s="21" t="str">
        <v>Stock</v>
      </c>
      <c r="D272" s="21" t="str">
        <v>RT</v>
      </c>
      <c r="E272" s="21" t="str">
        <v>Mp Bio</v>
      </c>
      <c r="F272" s="21">
        <v>0</v>
      </c>
      <c r="G272" s="21" t="str">
        <v>STOCK</v>
      </c>
      <c r="H272" s="21" t="str">
        <v>Stock</v>
      </c>
      <c r="I272" s="21" t="str">
        <v>STOCK</v>
      </c>
    </row>
    <row r="273" spans="1:9" x14ac:dyDescent="0.25">
      <c r="A273" s="21">
        <v>424602</v>
      </c>
      <c r="B273" s="21">
        <v>1</v>
      </c>
      <c r="C273" s="21" t="str">
        <v>Stock</v>
      </c>
      <c r="D273" s="21">
        <v>4</v>
      </c>
      <c r="E273" s="21" t="str">
        <v>BioLegend</v>
      </c>
      <c r="F273" s="21" t="str">
        <v>Retrun From IGIB , Invoice Number 1058</v>
      </c>
      <c r="G273" s="21" t="str">
        <v>STOCK</v>
      </c>
      <c r="H273" s="21" t="str">
        <v>Open Item</v>
      </c>
      <c r="I273" s="21" t="str">
        <v>STOCK</v>
      </c>
    </row>
    <row r="274" spans="1:9" x14ac:dyDescent="0.25">
      <c r="A274" s="21">
        <v>25021.5</v>
      </c>
      <c r="B274" s="21">
        <v>10</v>
      </c>
      <c r="C274" s="21" t="str">
        <v>Stock</v>
      </c>
      <c r="D274" s="21">
        <v>-20</v>
      </c>
      <c r="E274" s="21" t="str">
        <v>Intron</v>
      </c>
      <c r="F274" s="21">
        <v>0</v>
      </c>
      <c r="G274" s="21" t="str">
        <v>STOCK</v>
      </c>
      <c r="H274" s="21" t="str">
        <v>Stock</v>
      </c>
      <c r="I274" s="21" t="str">
        <v>STOCK</v>
      </c>
    </row>
    <row r="275" spans="1:9" x14ac:dyDescent="0.25">
      <c r="A275" s="21">
        <v>25021.5</v>
      </c>
      <c r="B275" s="21">
        <v>7</v>
      </c>
      <c r="C275" s="21" t="str">
        <v>Stock</v>
      </c>
      <c r="D275" s="21">
        <v>-20</v>
      </c>
      <c r="E275" s="21" t="str">
        <v>Intron</v>
      </c>
      <c r="F275" s="21">
        <v>0</v>
      </c>
      <c r="G275" s="21" t="str">
        <v>STOCK</v>
      </c>
      <c r="H275" s="21" t="str">
        <v>Stock</v>
      </c>
      <c r="I275" s="21" t="str">
        <v>STOCK</v>
      </c>
    </row>
    <row r="276" spans="1:9" x14ac:dyDescent="0.25">
      <c r="A276" s="21" t="str">
        <v>LSM 1077</v>
      </c>
      <c r="B276" s="21">
        <v>3</v>
      </c>
      <c r="C276" s="21" t="str">
        <v>Stock</v>
      </c>
      <c r="D276" s="21">
        <v>4</v>
      </c>
      <c r="E276" s="21" t="str">
        <v>Genexis Biotech</v>
      </c>
      <c r="F276" s="21" t="str">
        <v>Sample Received (Priyanka madam)</v>
      </c>
      <c r="G276" s="21" t="str">
        <v>STOCK</v>
      </c>
      <c r="H276" s="21" t="str">
        <v>Stock</v>
      </c>
      <c r="I276" s="21" t="str">
        <v>STOCK</v>
      </c>
    </row>
    <row r="277" spans="1:9" x14ac:dyDescent="0.25">
      <c r="A277" s="21">
        <v>152624</v>
      </c>
      <c r="B277" s="21">
        <v>1</v>
      </c>
      <c r="C277" s="21" t="str">
        <v>Stock</v>
      </c>
      <c r="D277" s="21" t="str">
        <v>RT</v>
      </c>
      <c r="E277" s="21" t="str">
        <v>Mp Bio</v>
      </c>
      <c r="F277" s="21">
        <v>0</v>
      </c>
      <c r="G277" s="21" t="str">
        <v>STOCK</v>
      </c>
      <c r="H277" s="21" t="str">
        <v>Stock</v>
      </c>
      <c r="I277" s="21" t="str">
        <v>STOCK</v>
      </c>
    </row>
    <row r="278" spans="1:9" x14ac:dyDescent="0.25">
      <c r="A278" s="21" t="str">
        <v>0602100031730</v>
      </c>
      <c r="B278" s="21">
        <v>1</v>
      </c>
      <c r="C278" s="21" t="str">
        <v>Stock</v>
      </c>
      <c r="D278" s="21">
        <v>-20</v>
      </c>
      <c r="E278" s="21" t="str">
        <v>Genei Lab</v>
      </c>
      <c r="F278" s="21">
        <v>0</v>
      </c>
      <c r="G278" s="21" t="str">
        <v>STOCK</v>
      </c>
      <c r="H278" s="21" t="str">
        <v>Stock</v>
      </c>
      <c r="I278" s="21" t="str">
        <v>STOCK</v>
      </c>
    </row>
    <row r="279" spans="1:9" x14ac:dyDescent="0.25">
      <c r="A279" s="21">
        <v>421101</v>
      </c>
      <c r="B279" s="21">
        <v>3</v>
      </c>
      <c r="C279" s="21" t="str">
        <v>Stock</v>
      </c>
      <c r="D279" s="21">
        <v>4</v>
      </c>
      <c r="E279" s="21" t="str">
        <v>BioLegend</v>
      </c>
      <c r="F279" s="21">
        <v>0</v>
      </c>
      <c r="G279" s="21" t="str">
        <v>STOCK</v>
      </c>
      <c r="H279" s="21" t="str">
        <v>Stock</v>
      </c>
      <c r="I279" s="21" t="str">
        <v>STOCK</v>
      </c>
    </row>
    <row r="280" spans="1:9" x14ac:dyDescent="0.25">
      <c r="A280" s="21">
        <v>41003</v>
      </c>
      <c r="B280" s="21">
        <v>4</v>
      </c>
      <c r="C280" s="21" t="str">
        <v>Stock</v>
      </c>
      <c r="D280" s="21" t="str">
        <v>RT</v>
      </c>
      <c r="E280" s="21" t="str">
        <v>Biotium</v>
      </c>
      <c r="F280" s="21">
        <v>0</v>
      </c>
      <c r="G280" s="21" t="str">
        <v>STOCK</v>
      </c>
      <c r="H280" s="21" t="str">
        <v>Stock</v>
      </c>
      <c r="I280" s="21" t="str">
        <v>STOCK</v>
      </c>
    </row>
    <row r="281" spans="1:9" x14ac:dyDescent="0.25">
      <c r="A281" s="21" t="str">
        <v>BE0416</v>
      </c>
      <c r="B281" s="21">
        <v>1</v>
      </c>
      <c r="C281" s="21" t="str">
        <v>Stock</v>
      </c>
      <c r="D281" s="21">
        <v>4</v>
      </c>
      <c r="E281" s="21" t="str">
        <v>BioXcell</v>
      </c>
      <c r="F281" s="21">
        <v>0</v>
      </c>
      <c r="G281" s="21" t="str">
        <v>STOCK</v>
      </c>
      <c r="H281" s="21" t="str">
        <v>Stock</v>
      </c>
      <c r="I281" s="21" t="str">
        <v>STOCK</v>
      </c>
    </row>
    <row r="282" spans="1:9" x14ac:dyDescent="0.25">
      <c r="A282" s="21" t="str">
        <v>092913726</v>
      </c>
      <c r="B282" s="21">
        <v>3</v>
      </c>
      <c r="C282" s="21" t="str">
        <v>Stock</v>
      </c>
      <c r="D282" s="21">
        <v>-20</v>
      </c>
      <c r="E282" s="21" t="str">
        <v>MP Bio</v>
      </c>
      <c r="F282" s="21">
        <v>0</v>
      </c>
      <c r="G282" s="21" t="str">
        <v>STOCK</v>
      </c>
      <c r="H282" s="21" t="str">
        <v>Stock</v>
      </c>
      <c r="I282" s="21" t="str">
        <v>STOCK</v>
      </c>
    </row>
    <row r="283" spans="1:9" x14ac:dyDescent="0.25">
      <c r="A283" s="21">
        <v>805615</v>
      </c>
      <c r="B283" s="21">
        <v>2</v>
      </c>
      <c r="C283" s="21" t="str">
        <v>Stock</v>
      </c>
      <c r="D283" s="21" t="str">
        <v>RT</v>
      </c>
      <c r="E283" s="21" t="str">
        <v>MP BIO</v>
      </c>
      <c r="F283" s="21">
        <v>0</v>
      </c>
      <c r="G283" s="21" t="str">
        <v>STOCK</v>
      </c>
      <c r="H283" s="21" t="str">
        <v>Stock</v>
      </c>
      <c r="I283" s="21" t="str">
        <v>STOCK</v>
      </c>
    </row>
    <row r="284" spans="1:9" x14ac:dyDescent="0.25">
      <c r="A284" s="21">
        <v>4064112</v>
      </c>
      <c r="B284" s="21">
        <v>4</v>
      </c>
      <c r="C284" s="21" t="str">
        <v>Stock</v>
      </c>
      <c r="D284" s="21">
        <v>4</v>
      </c>
      <c r="E284" s="21" t="str">
        <v>MP BIO</v>
      </c>
      <c r="F284" s="21">
        <v>0</v>
      </c>
      <c r="G284" s="21" t="str">
        <v>STOCK</v>
      </c>
      <c r="H284" s="21" t="str">
        <v>Stock</v>
      </c>
      <c r="I284" s="21" t="str">
        <v>STOCK</v>
      </c>
    </row>
    <row r="285" spans="1:9" x14ac:dyDescent="0.25">
      <c r="A285" s="21" t="str">
        <v>11TRIMPR01</v>
      </c>
      <c r="B285" s="21">
        <v>3</v>
      </c>
      <c r="C285" s="21" t="str">
        <v>Stock</v>
      </c>
      <c r="D285" s="21" t="str">
        <v>RT</v>
      </c>
      <c r="E285" s="21" t="str">
        <v>MP BIO</v>
      </c>
      <c r="F285" s="21">
        <v>0</v>
      </c>
      <c r="G285" s="21" t="str">
        <v>STOCK</v>
      </c>
      <c r="H285" s="21" t="str">
        <v>Stock</v>
      </c>
      <c r="I285" s="21" t="str">
        <v>STOCK</v>
      </c>
    </row>
    <row r="286" spans="1:9" x14ac:dyDescent="0.25">
      <c r="A286" s="21">
        <v>16006925</v>
      </c>
      <c r="B286" s="21">
        <v>4</v>
      </c>
      <c r="C286" s="21" t="str">
        <v>Stock</v>
      </c>
      <c r="D286" s="21">
        <v>4</v>
      </c>
      <c r="E286" s="21" t="str">
        <v>MP BIO</v>
      </c>
      <c r="F286" s="21">
        <v>0</v>
      </c>
      <c r="G286" s="21" t="str">
        <v>STOCK</v>
      </c>
      <c r="H286" s="21" t="str">
        <v>Stock</v>
      </c>
      <c r="I286" s="21" t="str">
        <v>STOCK</v>
      </c>
    </row>
    <row r="287" spans="1:9" x14ac:dyDescent="0.25">
      <c r="A287" s="21">
        <v>424401</v>
      </c>
      <c r="B287" s="21">
        <v>1</v>
      </c>
      <c r="C287" s="21" t="str">
        <v>Stock</v>
      </c>
      <c r="D287" s="21">
        <v>4</v>
      </c>
      <c r="E287" s="21" t="str">
        <v>BioLegend</v>
      </c>
      <c r="F287" s="21">
        <v>0</v>
      </c>
      <c r="G287" s="21" t="str">
        <v>STOCK</v>
      </c>
      <c r="H287" s="21" t="str">
        <v>Stock</v>
      </c>
      <c r="I287" s="21" t="str">
        <v>STOCK</v>
      </c>
    </row>
    <row r="288" spans="1:9" x14ac:dyDescent="0.25">
      <c r="A288" s="21" t="str">
        <v>B-003000-WB-100</v>
      </c>
      <c r="B288" s="21">
        <v>5</v>
      </c>
      <c r="C288" s="21" t="str">
        <v>Stock</v>
      </c>
      <c r="D288" s="21">
        <v>4</v>
      </c>
      <c r="E288" s="21" t="str">
        <v>DHARMACON</v>
      </c>
      <c r="F288" s="21">
        <v>0</v>
      </c>
      <c r="G288" s="21" t="str">
        <v>STOCK</v>
      </c>
      <c r="H288" s="21" t="str">
        <v>Stock</v>
      </c>
      <c r="I288" s="21" t="str">
        <v>STOCK</v>
      </c>
    </row>
    <row r="289" spans="1:9" x14ac:dyDescent="0.25">
      <c r="A289" s="21" t="str">
        <v>D-001810-10-05</v>
      </c>
      <c r="B289" s="21">
        <v>4</v>
      </c>
      <c r="C289" s="21" t="str">
        <v>Stock</v>
      </c>
      <c r="D289" s="21">
        <v>-20</v>
      </c>
      <c r="E289" s="21" t="str">
        <v>DHARMACON</v>
      </c>
      <c r="F289" s="21">
        <v>0</v>
      </c>
      <c r="G289" s="21" t="str">
        <v>STOCK</v>
      </c>
      <c r="H289" s="21" t="str">
        <v>Stock</v>
      </c>
      <c r="I289" s="21" t="str">
        <v>STOCK</v>
      </c>
    </row>
    <row r="290" spans="1:9" x14ac:dyDescent="0.25">
      <c r="A290" s="21" t="str">
        <v>T-2001-02</v>
      </c>
      <c r="B290" s="21">
        <v>3</v>
      </c>
      <c r="C290" s="21" t="str">
        <v>Stock</v>
      </c>
      <c r="D290" s="21">
        <v>4</v>
      </c>
      <c r="E290" s="21" t="str">
        <v>DHARMACON</v>
      </c>
      <c r="F290" s="21">
        <v>0</v>
      </c>
      <c r="G290" s="21" t="str">
        <v>STOCK</v>
      </c>
      <c r="H290" s="21" t="str">
        <v>Stock</v>
      </c>
      <c r="I290" s="21" t="str">
        <v>STOCK</v>
      </c>
    </row>
    <row r="291" spans="1:9" x14ac:dyDescent="0.25">
      <c r="A291" s="21">
        <v>1261254</v>
      </c>
      <c r="B291" s="21">
        <v>1</v>
      </c>
      <c r="C291" s="21" t="str">
        <v>STOCK</v>
      </c>
      <c r="D291" s="21">
        <v>4</v>
      </c>
      <c r="E291" s="21" t="str">
        <v>MP BIO</v>
      </c>
      <c r="F291" s="21">
        <v>0</v>
      </c>
      <c r="G291" s="21" t="str">
        <v>STOCK</v>
      </c>
      <c r="H291" s="21" t="str">
        <v>STOCK</v>
      </c>
      <c r="I291" s="21" t="str">
        <v>STOCK</v>
      </c>
    </row>
    <row r="292" spans="1:9" x14ac:dyDescent="0.25">
      <c r="A292" s="21">
        <v>740379</v>
      </c>
      <c r="B292" s="21">
        <v>164</v>
      </c>
      <c r="C292" s="21" t="str">
        <v>Stock</v>
      </c>
      <c r="D292" s="21" t="str">
        <v>RT</v>
      </c>
      <c r="E292" s="21" t="str">
        <v>BioLegend</v>
      </c>
      <c r="F292" s="21">
        <v>0</v>
      </c>
      <c r="G292" s="21" t="str">
        <v>STOCK</v>
      </c>
      <c r="H292" s="21" t="str">
        <v>Stock</v>
      </c>
      <c r="I292" s="21" t="str">
        <v>STOCK</v>
      </c>
    </row>
    <row r="293" spans="1:9" x14ac:dyDescent="0.25">
      <c r="A293" s="21" t="str">
        <v>T-0928</v>
      </c>
      <c r="B293" s="21">
        <v>1</v>
      </c>
      <c r="C293" s="21" t="str">
        <v>Stock</v>
      </c>
      <c r="D293" s="21">
        <v>-20</v>
      </c>
      <c r="E293" s="21" t="str">
        <v>TargetMol</v>
      </c>
      <c r="F293" s="21" t="str">
        <v>EXTRA RECEIVED</v>
      </c>
      <c r="G293" s="21" t="str">
        <v>STOCK</v>
      </c>
      <c r="H293" s="21" t="str">
        <v>Stock</v>
      </c>
      <c r="I293" s="21" t="str">
        <v>STOCK</v>
      </c>
    </row>
    <row r="294" spans="1:9" x14ac:dyDescent="0.25">
      <c r="A294" s="21" t="str">
        <v>11TRIMPR01</v>
      </c>
      <c r="B294" s="21">
        <v>1</v>
      </c>
      <c r="C294" s="21" t="str">
        <v>Stock</v>
      </c>
      <c r="D294" s="21" t="str">
        <v>RT</v>
      </c>
      <c r="E294" s="21" t="str">
        <v>MP BIO</v>
      </c>
      <c r="F294" s="21">
        <v>0</v>
      </c>
      <c r="G294" s="21" t="str">
        <v>STOCK</v>
      </c>
      <c r="H294" s="21" t="str">
        <v>Stock</v>
      </c>
      <c r="I294" s="21" t="str">
        <v>STOCK</v>
      </c>
    </row>
    <row r="295" spans="1:9" x14ac:dyDescent="0.25">
      <c r="A295" s="21">
        <v>740379</v>
      </c>
      <c r="B295" s="21">
        <v>4</v>
      </c>
      <c r="C295" s="21" t="str">
        <v>Stock</v>
      </c>
      <c r="D295" s="21" t="str">
        <v>RT</v>
      </c>
      <c r="E295" s="21" t="str">
        <v>BioLegend</v>
      </c>
      <c r="F295" s="21">
        <v>0</v>
      </c>
      <c r="G295" s="21" t="str">
        <v>STOCK</v>
      </c>
      <c r="H295" s="21" t="str">
        <v>STOCK</v>
      </c>
      <c r="I295" s="21" t="str">
        <v>STOCK</v>
      </c>
    </row>
    <row r="296" spans="1:9" x14ac:dyDescent="0.25">
      <c r="A296" s="21">
        <v>331222</v>
      </c>
      <c r="B296" s="21">
        <v>1</v>
      </c>
      <c r="C296" s="21" t="str">
        <v>STOCK</v>
      </c>
      <c r="D296" s="21">
        <v>4</v>
      </c>
      <c r="E296" s="21" t="str">
        <v>Biolegend</v>
      </c>
      <c r="F296" s="21" t="str">
        <v>EXTRA RECEIVED</v>
      </c>
      <c r="G296" s="21" t="str">
        <v>STOCK</v>
      </c>
      <c r="H296" s="21" t="str">
        <v>STOCK</v>
      </c>
      <c r="I296" s="21" t="str">
        <v>STOCK</v>
      </c>
    </row>
    <row r="297" spans="1:9" x14ac:dyDescent="0.25">
      <c r="A297" s="21" t="str">
        <v>3025-1K</v>
      </c>
      <c r="B297" s="21">
        <v>2</v>
      </c>
      <c r="C297" s="21" t="str">
        <v>STOCK</v>
      </c>
      <c r="D297" s="21">
        <v>-20</v>
      </c>
      <c r="E297" s="21" t="str">
        <v>BellBrook</v>
      </c>
      <c r="F297" s="21">
        <v>0</v>
      </c>
      <c r="G297" s="21" t="str">
        <v>STOCK</v>
      </c>
      <c r="H297" s="21" t="str">
        <v>STOCK</v>
      </c>
      <c r="I297" s="21" t="str">
        <v>STOCK</v>
      </c>
    </row>
    <row r="298" spans="1:9" x14ac:dyDescent="0.25">
      <c r="A298" s="21">
        <v>2227</v>
      </c>
      <c r="B298" s="21">
        <v>2</v>
      </c>
      <c r="C298" s="21" t="str">
        <v>STOCK</v>
      </c>
      <c r="D298" s="21">
        <v>-20</v>
      </c>
      <c r="E298" s="21" t="str">
        <v>BellBrook</v>
      </c>
      <c r="F298" s="21">
        <v>0</v>
      </c>
      <c r="G298" s="21" t="str">
        <v>STOCK</v>
      </c>
      <c r="H298" s="21" t="str">
        <v>STOCK</v>
      </c>
      <c r="I298" s="21" t="str">
        <v>STOCK</v>
      </c>
    </row>
    <row r="299" spans="1:9" x14ac:dyDescent="0.25">
      <c r="A299" s="21" t="str">
        <v>3010-1K</v>
      </c>
      <c r="B299" s="21">
        <v>2</v>
      </c>
      <c r="C299" s="21" t="str">
        <v>STOCK</v>
      </c>
      <c r="D299" s="21">
        <v>-20</v>
      </c>
      <c r="E299" s="21" t="str">
        <v>BellBrook</v>
      </c>
      <c r="F299" s="21">
        <v>0</v>
      </c>
      <c r="G299" s="21" t="str">
        <v>STOCK</v>
      </c>
      <c r="H299" s="21" t="str">
        <v>STOCK</v>
      </c>
      <c r="I299" s="21" t="str">
        <v>STOCK</v>
      </c>
    </row>
    <row r="300" spans="1:9" x14ac:dyDescent="0.25">
      <c r="A300" s="21" t="str">
        <v>AR1065</v>
      </c>
      <c r="B300" s="21">
        <v>2</v>
      </c>
      <c r="C300" s="21" t="str">
        <v>Stock</v>
      </c>
      <c r="D300" s="21" t="str">
        <v>rt</v>
      </c>
      <c r="E300" s="21" t="str">
        <v>BOSTER</v>
      </c>
      <c r="F300" s="21" t="str">
        <v>(20 SLIDES AT NII DC NO. 222 AND 223 DATED 10-12-25)</v>
      </c>
      <c r="G300" s="21" t="str">
        <v>STOCK</v>
      </c>
      <c r="H300" s="21" t="str">
        <v>Stock (Sample) Priyanka madam</v>
      </c>
      <c r="I300" s="21" t="str">
        <v>STOCK</v>
      </c>
    </row>
    <row r="301" spans="1:9" x14ac:dyDescent="0.25">
      <c r="A301" s="21">
        <v>626812</v>
      </c>
      <c r="B301" s="21">
        <v>2</v>
      </c>
      <c r="C301" s="21" t="str">
        <v>STOCK</v>
      </c>
      <c r="D301" s="21">
        <v>4</v>
      </c>
      <c r="E301" s="21" t="str">
        <v>BioLegend</v>
      </c>
      <c r="F301" s="21">
        <v>0</v>
      </c>
      <c r="G301" s="21" t="str">
        <v>STOCK</v>
      </c>
      <c r="H301" s="21" t="str">
        <v>STOCK FOR AURIGINE ONCO</v>
      </c>
      <c r="I301" s="21" t="str">
        <v>STOCK</v>
      </c>
    </row>
    <row r="302" spans="1:9" x14ac:dyDescent="0.25">
      <c r="A302" s="21" t="str">
        <v>092910149</v>
      </c>
      <c r="B302" s="21">
        <v>7</v>
      </c>
      <c r="C302" s="21" t="str">
        <v>STOCK</v>
      </c>
      <c r="D302" s="21">
        <v>-20</v>
      </c>
      <c r="E302" s="21" t="str">
        <v>MP BIO</v>
      </c>
      <c r="F302" s="21">
        <v>0</v>
      </c>
      <c r="G302" s="21" t="str">
        <v>STOCK</v>
      </c>
      <c r="H302" s="21" t="str">
        <v>STOCK</v>
      </c>
      <c r="I302" s="21" t="str">
        <v>STOCK</v>
      </c>
    </row>
    <row r="303" spans="1:9" x14ac:dyDescent="0.25">
      <c r="A303" s="21" t="str">
        <v>180E04---E</v>
      </c>
      <c r="B303" s="21">
        <v>1</v>
      </c>
      <c r="C303" s="21" t="str">
        <v>STOCK</v>
      </c>
      <c r="D303" s="21" t="str">
        <v>RT</v>
      </c>
      <c r="E303" s="21" t="str">
        <v>SARTORIUS</v>
      </c>
      <c r="F303" s="21">
        <v>0</v>
      </c>
      <c r="G303" s="21" t="str">
        <v>STOCK</v>
      </c>
      <c r="H303" s="21" t="str">
        <v>STOCK</v>
      </c>
      <c r="I303" s="21" t="str">
        <v>STOCK</v>
      </c>
    </row>
    <row r="304" spans="1:9" x14ac:dyDescent="0.25">
      <c r="A304" s="21" t="str">
        <v>180E05---E</v>
      </c>
      <c r="B304" s="21">
        <v>1</v>
      </c>
      <c r="C304" s="21" t="str">
        <v>STOCK</v>
      </c>
      <c r="D304" s="21" t="str">
        <v>RT</v>
      </c>
      <c r="E304" s="21" t="str">
        <v>SARTORIUS</v>
      </c>
      <c r="F304" s="21">
        <v>0</v>
      </c>
      <c r="G304" s="21" t="str">
        <v>STOCK</v>
      </c>
      <c r="H304" s="21" t="str">
        <v>STOCK</v>
      </c>
      <c r="I304" s="21" t="str">
        <v>STOCK</v>
      </c>
    </row>
    <row r="305" spans="1:9" x14ac:dyDescent="0.25">
      <c r="A305" s="21" t="str">
        <v>VS02H22</v>
      </c>
      <c r="B305" s="21">
        <v>2</v>
      </c>
      <c r="C305" s="21" t="str">
        <v>STOCK</v>
      </c>
      <c r="D305" s="21" t="str">
        <v>RT</v>
      </c>
      <c r="E305" s="21" t="str">
        <v>SARTORIUS</v>
      </c>
      <c r="F305" s="21">
        <v>0</v>
      </c>
      <c r="G305" s="21" t="str">
        <v>STOCK</v>
      </c>
      <c r="H305" s="21" t="str">
        <v>STOCK</v>
      </c>
      <c r="I305" s="21" t="str">
        <v>STOCK</v>
      </c>
    </row>
    <row r="306" spans="1:9" x14ac:dyDescent="0.25">
      <c r="A306" s="21">
        <v>16532</v>
      </c>
      <c r="B306" s="21">
        <v>25</v>
      </c>
      <c r="C306" s="21" t="str">
        <v>STOCK</v>
      </c>
      <c r="D306" s="21" t="str">
        <v>RT</v>
      </c>
      <c r="E306" s="21" t="str">
        <v>SARTORIUS</v>
      </c>
      <c r="F306" s="21">
        <v>0</v>
      </c>
      <c r="G306" s="21" t="str">
        <v>STOCK</v>
      </c>
      <c r="H306" s="21" t="str">
        <v>STOCK</v>
      </c>
      <c r="I306" s="21" t="str">
        <v>STOCK</v>
      </c>
    </row>
    <row r="307" spans="1:9" x14ac:dyDescent="0.25">
      <c r="A307" s="21" t="str">
        <v>VS0122</v>
      </c>
      <c r="B307" s="21">
        <v>1</v>
      </c>
      <c r="C307" s="21" t="str">
        <v>STOCK</v>
      </c>
      <c r="D307" s="21" t="str">
        <v>RT</v>
      </c>
      <c r="E307" s="21" t="str">
        <v>SARTORIUS</v>
      </c>
      <c r="F307" s="21">
        <v>0</v>
      </c>
      <c r="G307" s="21" t="str">
        <v>STOCK</v>
      </c>
      <c r="H307" s="21" t="str">
        <v>STOCK</v>
      </c>
      <c r="I307" s="21" t="str">
        <v>STOCK</v>
      </c>
    </row>
    <row r="308" spans="1:9" x14ac:dyDescent="0.25">
      <c r="A308" s="21" t="str">
        <v>VS15T31</v>
      </c>
      <c r="B308" s="21">
        <v>1</v>
      </c>
      <c r="C308" s="21" t="str">
        <v>STOCK</v>
      </c>
      <c r="D308" s="21" t="str">
        <v>RT</v>
      </c>
      <c r="E308" s="21" t="str">
        <v>SARTORIUS</v>
      </c>
      <c r="F308" s="21">
        <v>0</v>
      </c>
      <c r="G308" s="21" t="str">
        <v>STOCK</v>
      </c>
      <c r="H308" s="21" t="str">
        <v>STOCK</v>
      </c>
      <c r="I308" s="21" t="str">
        <v>STOCK</v>
      </c>
    </row>
    <row r="309" spans="1:9" x14ac:dyDescent="0.25">
      <c r="A309" s="21" t="str">
        <v>LH-729220</v>
      </c>
      <c r="B309" s="21">
        <v>1</v>
      </c>
      <c r="C309" s="21" t="str">
        <v>STOCK</v>
      </c>
      <c r="D309" s="21" t="str">
        <v>RT</v>
      </c>
      <c r="E309" s="21" t="str">
        <v>SARTORIUS</v>
      </c>
      <c r="F309" s="21">
        <v>0</v>
      </c>
      <c r="G309" s="21" t="str">
        <v>STOCK</v>
      </c>
      <c r="H309" s="21" t="str">
        <v>STOCK</v>
      </c>
      <c r="I309" s="21" t="str">
        <v>STOCK</v>
      </c>
    </row>
    <row r="310" spans="1:9" x14ac:dyDescent="0.25">
      <c r="A310" s="21" t="str">
        <v>LH-729230</v>
      </c>
      <c r="B310" s="21">
        <v>1</v>
      </c>
      <c r="C310" s="21" t="str">
        <v>STOCK</v>
      </c>
      <c r="D310" s="21" t="str">
        <v>RT</v>
      </c>
      <c r="E310" s="21" t="str">
        <v>SARTORIUS</v>
      </c>
      <c r="F310" s="21">
        <v>0</v>
      </c>
      <c r="G310" s="21" t="str">
        <v>STOCK</v>
      </c>
      <c r="H310" s="21" t="str">
        <v>STOCK</v>
      </c>
      <c r="I310" s="21" t="str">
        <v>STOCK</v>
      </c>
    </row>
    <row r="311" spans="1:9" x14ac:dyDescent="0.25">
      <c r="A311" s="21" t="str">
        <v>LH-729240</v>
      </c>
      <c r="B311" s="21">
        <v>1</v>
      </c>
      <c r="C311" s="21" t="str">
        <v>STOCK</v>
      </c>
      <c r="D311" s="21" t="str">
        <v>RT</v>
      </c>
      <c r="E311" s="21" t="str">
        <v>SARTORIUS</v>
      </c>
      <c r="F311" s="21">
        <v>0</v>
      </c>
      <c r="G311" s="21" t="str">
        <v>STOCK</v>
      </c>
      <c r="H311" s="21" t="str">
        <v>STOCK</v>
      </c>
      <c r="I311" s="21" t="str">
        <v>STOCK</v>
      </c>
    </row>
    <row r="312" spans="1:9" x14ac:dyDescent="0.25">
      <c r="A312" s="21" t="str">
        <v>A301-862A-T</v>
      </c>
      <c r="B312" s="21">
        <v>1</v>
      </c>
      <c r="C312" s="21" t="str">
        <v>STOCK</v>
      </c>
      <c r="D312" s="21">
        <v>4</v>
      </c>
      <c r="E312" s="21" t="str">
        <v>BETHYL</v>
      </c>
      <c r="F312" s="21">
        <v>0</v>
      </c>
      <c r="G312" s="21" t="str">
        <v>STOCK</v>
      </c>
      <c r="H312" s="21">
        <v>0</v>
      </c>
      <c r="I312" s="21" t="str">
        <v>STOCK</v>
      </c>
    </row>
    <row r="313" spans="1:9" x14ac:dyDescent="0.25">
      <c r="A313" s="21">
        <v>430659</v>
      </c>
      <c r="B313" s="21">
        <v>1</v>
      </c>
      <c r="C313" s="21" t="str">
        <v>Stock</v>
      </c>
      <c r="D313" s="21">
        <v>4</v>
      </c>
      <c r="E313" s="21" t="str">
        <v>Unknown</v>
      </c>
      <c r="F313" s="21" t="str">
        <v>Received by Deepak / From Sharda University</v>
      </c>
      <c r="G313" s="21" t="str">
        <v>STOCK</v>
      </c>
      <c r="H313" s="21" t="str">
        <v>From Sharda University/  By Deepak</v>
      </c>
      <c r="I313" s="21" t="str">
        <v>STOCK</v>
      </c>
    </row>
    <row r="314" spans="1:9" x14ac:dyDescent="0.25">
      <c r="A314" s="21">
        <v>201805</v>
      </c>
      <c r="B314" s="21">
        <v>2</v>
      </c>
      <c r="C314" s="21" t="str">
        <v>SUN PHARMA</v>
      </c>
      <c r="D314" s="21">
        <v>4</v>
      </c>
      <c r="E314" s="21" t="str">
        <v>BioLegend</v>
      </c>
      <c r="F314" s="21">
        <v>0</v>
      </c>
      <c r="G314" s="21" t="str">
        <v>Gujrat</v>
      </c>
      <c r="H314" s="21">
        <v>0</v>
      </c>
      <c r="I314" s="21" t="str">
        <v>OutStation</v>
      </c>
    </row>
    <row r="315" spans="1:9" x14ac:dyDescent="0.25">
      <c r="A315" s="21">
        <v>202216</v>
      </c>
      <c r="B315" s="21">
        <v>2</v>
      </c>
      <c r="C315" s="21" t="str">
        <v>SUN PHARMA</v>
      </c>
      <c r="D315" s="21">
        <v>4</v>
      </c>
      <c r="E315" s="21" t="str">
        <v>BioLegend</v>
      </c>
      <c r="F315" s="21">
        <v>0</v>
      </c>
      <c r="G315" s="21" t="str">
        <v>Gujrat</v>
      </c>
      <c r="H315" s="21">
        <v>0</v>
      </c>
      <c r="I315" s="21" t="str">
        <v>OutStation</v>
      </c>
    </row>
    <row r="316" spans="1:9" x14ac:dyDescent="0.25">
      <c r="A316" s="21">
        <v>100222</v>
      </c>
      <c r="B316" s="21">
        <v>1</v>
      </c>
      <c r="C316" s="21" t="str">
        <v>SUN PHARMA</v>
      </c>
      <c r="D316" s="21">
        <v>4</v>
      </c>
      <c r="E316" s="21" t="str">
        <v>BioLegend</v>
      </c>
      <c r="F316" s="21">
        <v>0</v>
      </c>
      <c r="G316" s="21" t="str">
        <v>Gujrat</v>
      </c>
      <c r="H316" s="21">
        <v>0</v>
      </c>
      <c r="I316" s="21" t="str">
        <v>OutStation</v>
      </c>
    </row>
    <row r="317" spans="1:9" x14ac:dyDescent="0.25">
      <c r="A317" s="21">
        <v>104512</v>
      </c>
      <c r="B317" s="21">
        <v>1</v>
      </c>
      <c r="C317" s="21" t="str">
        <v>SUN PHARMA</v>
      </c>
      <c r="D317" s="21">
        <v>4</v>
      </c>
      <c r="E317" s="21" t="str">
        <v>BioLegend</v>
      </c>
      <c r="F317" s="21">
        <v>0</v>
      </c>
      <c r="G317" s="21" t="str">
        <v>Gujrat</v>
      </c>
      <c r="H317" s="21">
        <v>0</v>
      </c>
      <c r="I317" s="21" t="str">
        <v>OutStation</v>
      </c>
    </row>
    <row r="318" spans="1:9" x14ac:dyDescent="0.25">
      <c r="A318" s="21">
        <v>445804</v>
      </c>
      <c r="B318" s="21">
        <v>1</v>
      </c>
      <c r="C318" s="21" t="str">
        <v>TECHWEST</v>
      </c>
      <c r="D318" s="21">
        <v>4</v>
      </c>
      <c r="E318" s="21" t="str">
        <v>BioLegend</v>
      </c>
      <c r="F318" s="21">
        <v>0</v>
      </c>
      <c r="G318" s="21" t="str">
        <v>Gujrat</v>
      </c>
      <c r="H318" s="21">
        <v>0</v>
      </c>
      <c r="I318" s="21" t="str">
        <v>OutStation</v>
      </c>
    </row>
    <row r="319" spans="1:9" x14ac:dyDescent="0.25">
      <c r="A319" s="21">
        <v>100273</v>
      </c>
      <c r="B319" s="21">
        <v>1</v>
      </c>
      <c r="C319" s="21" t="str">
        <v>THSTI</v>
      </c>
      <c r="D319" s="21">
        <v>4</v>
      </c>
      <c r="E319" s="21" t="str">
        <v>BioLegend</v>
      </c>
      <c r="F319" s="21">
        <v>0</v>
      </c>
      <c r="G319" s="21" t="str">
        <v>Faridabad</v>
      </c>
      <c r="H319" s="21">
        <v>0</v>
      </c>
      <c r="I319" s="21" t="str">
        <v>Local</v>
      </c>
    </row>
    <row r="320" spans="1:9" x14ac:dyDescent="0.25">
      <c r="A320" s="21">
        <v>100412</v>
      </c>
      <c r="B320" s="21">
        <v>1</v>
      </c>
      <c r="C320" s="21" t="str">
        <v>THSTI</v>
      </c>
      <c r="D320" s="21">
        <v>4</v>
      </c>
      <c r="E320" s="21" t="str">
        <v>BioLegend</v>
      </c>
      <c r="F320" s="21">
        <v>0</v>
      </c>
      <c r="G320" s="21" t="str">
        <v>Faridabad</v>
      </c>
      <c r="H320" s="21">
        <v>0</v>
      </c>
      <c r="I320" s="21" t="str">
        <v>Local</v>
      </c>
    </row>
    <row r="321" spans="1:9" x14ac:dyDescent="0.25">
      <c r="A321" s="21">
        <v>100433</v>
      </c>
      <c r="B321" s="21">
        <v>1</v>
      </c>
      <c r="C321" s="21" t="str">
        <v>THSTI</v>
      </c>
      <c r="D321" s="21">
        <v>4</v>
      </c>
      <c r="E321" s="21" t="str">
        <v>BioLegend</v>
      </c>
      <c r="F321" s="21">
        <v>0</v>
      </c>
      <c r="G321" s="21" t="str">
        <v>Faridabad</v>
      </c>
      <c r="H321" s="21">
        <v>0</v>
      </c>
      <c r="I321" s="21" t="str">
        <v>Local</v>
      </c>
    </row>
    <row r="322" spans="1:9" x14ac:dyDescent="0.25">
      <c r="A322" s="21">
        <v>100733</v>
      </c>
      <c r="B322" s="21">
        <v>1</v>
      </c>
      <c r="C322" s="21" t="str">
        <v>THSTI</v>
      </c>
      <c r="D322" s="21">
        <v>4</v>
      </c>
      <c r="E322" s="21" t="str">
        <v>BioLegend</v>
      </c>
      <c r="F322" s="21">
        <v>0</v>
      </c>
      <c r="G322" s="21" t="str">
        <v>Faridabad</v>
      </c>
      <c r="H322" s="21">
        <v>0</v>
      </c>
      <c r="I322" s="21" t="str">
        <v>Local</v>
      </c>
    </row>
    <row r="323" spans="1:9" x14ac:dyDescent="0.25">
      <c r="A323" s="21">
        <v>101908</v>
      </c>
      <c r="B323" s="21">
        <v>1</v>
      </c>
      <c r="C323" s="21" t="str">
        <v>THSTI</v>
      </c>
      <c r="D323" s="21">
        <v>4</v>
      </c>
      <c r="E323" s="21" t="str">
        <v>BioLegend</v>
      </c>
      <c r="F323" s="21">
        <v>0</v>
      </c>
      <c r="G323" s="21" t="str">
        <v>Faridabad</v>
      </c>
      <c r="H323" s="21">
        <v>0</v>
      </c>
      <c r="I323" s="21" t="str">
        <v>Local</v>
      </c>
    </row>
    <row r="324" spans="1:9" x14ac:dyDescent="0.25">
      <c r="A324" s="21">
        <v>102202</v>
      </c>
      <c r="B324" s="21">
        <v>1</v>
      </c>
      <c r="C324" s="21" t="str">
        <v>THSTI</v>
      </c>
      <c r="D324" s="21">
        <v>4</v>
      </c>
      <c r="E324" s="21" t="str">
        <v>BioLegend</v>
      </c>
      <c r="F324" s="21">
        <v>0</v>
      </c>
      <c r="G324" s="21" t="str">
        <v>Faridabad</v>
      </c>
      <c r="H324" s="21">
        <v>0</v>
      </c>
      <c r="I324" s="21" t="str">
        <v>Local</v>
      </c>
    </row>
    <row r="325" spans="1:9" x14ac:dyDescent="0.25">
      <c r="A325" s="21">
        <v>103129</v>
      </c>
      <c r="B325" s="21">
        <v>2</v>
      </c>
      <c r="C325" s="21" t="str">
        <v>THSTI</v>
      </c>
      <c r="D325" s="21">
        <v>4</v>
      </c>
      <c r="E325" s="21" t="str">
        <v>BioLegend</v>
      </c>
      <c r="F325" s="21">
        <v>0</v>
      </c>
      <c r="G325" s="21" t="str">
        <v>Faridabad</v>
      </c>
      <c r="H325" s="21">
        <v>0</v>
      </c>
      <c r="I325" s="21" t="str">
        <v>Local</v>
      </c>
    </row>
    <row r="326" spans="1:9" x14ac:dyDescent="0.25">
      <c r="A326" s="21">
        <v>103138</v>
      </c>
      <c r="B326" s="21">
        <v>2</v>
      </c>
      <c r="C326" s="21" t="str">
        <v>THSTI</v>
      </c>
      <c r="D326" s="21">
        <v>4</v>
      </c>
      <c r="E326" s="21" t="str">
        <v>BioLegend</v>
      </c>
      <c r="F326" s="21">
        <v>0</v>
      </c>
      <c r="G326" s="21" t="str">
        <v>Faridabad</v>
      </c>
      <c r="H326" s="21">
        <v>0</v>
      </c>
      <c r="I326" s="21" t="str">
        <v>Local</v>
      </c>
    </row>
    <row r="327" spans="1:9" x14ac:dyDescent="0.25">
      <c r="A327" s="21">
        <v>103260</v>
      </c>
      <c r="B327" s="21">
        <v>1</v>
      </c>
      <c r="C327" s="21" t="str">
        <v>THSTI</v>
      </c>
      <c r="D327" s="21">
        <v>4</v>
      </c>
      <c r="E327" s="21" t="str">
        <v>BioLegend</v>
      </c>
      <c r="F327" s="21">
        <v>0</v>
      </c>
      <c r="G327" s="21" t="str">
        <v>Faridabad</v>
      </c>
      <c r="H327" s="21">
        <v>0</v>
      </c>
      <c r="I327" s="21" t="str">
        <v>Local</v>
      </c>
    </row>
    <row r="328" spans="1:9" x14ac:dyDescent="0.25">
      <c r="A328" s="21">
        <v>103510</v>
      </c>
      <c r="B328" s="21">
        <v>1</v>
      </c>
      <c r="C328" s="21" t="str">
        <v>THSTI</v>
      </c>
      <c r="D328" s="21">
        <v>4</v>
      </c>
      <c r="E328" s="21" t="str">
        <v>BioLegend</v>
      </c>
      <c r="F328" s="21">
        <v>0</v>
      </c>
      <c r="G328" s="21" t="str">
        <v>Faridabad</v>
      </c>
      <c r="H328" s="21">
        <v>0</v>
      </c>
      <c r="I328" s="21" t="str">
        <v>Local</v>
      </c>
    </row>
    <row r="329" spans="1:9" x14ac:dyDescent="0.25">
      <c r="A329" s="21">
        <v>103519</v>
      </c>
      <c r="B329" s="21">
        <v>1</v>
      </c>
      <c r="C329" s="21" t="str">
        <v>THSTI</v>
      </c>
      <c r="D329" s="21">
        <v>4</v>
      </c>
      <c r="E329" s="21" t="str">
        <v>BioLegend</v>
      </c>
      <c r="F329" s="21">
        <v>0</v>
      </c>
      <c r="G329" s="21" t="str">
        <v>Faridabad</v>
      </c>
      <c r="H329" s="21">
        <v>0</v>
      </c>
      <c r="I329" s="21" t="str">
        <v>Local</v>
      </c>
    </row>
    <row r="330" spans="1:9" x14ac:dyDescent="0.25">
      <c r="A330" s="21">
        <v>104717</v>
      </c>
      <c r="B330" s="21">
        <v>1</v>
      </c>
      <c r="C330" s="21" t="str">
        <v>THSTI</v>
      </c>
      <c r="D330" s="21">
        <v>4</v>
      </c>
      <c r="E330" s="21" t="str">
        <v>BioLegend</v>
      </c>
      <c r="F330" s="21">
        <v>0</v>
      </c>
      <c r="G330" s="21" t="str">
        <v>Faridabad</v>
      </c>
      <c r="H330" s="21">
        <v>0</v>
      </c>
      <c r="I330" s="21" t="str">
        <v>Local</v>
      </c>
    </row>
    <row r="331" spans="1:9" x14ac:dyDescent="0.25">
      <c r="A331" s="21">
        <v>105811</v>
      </c>
      <c r="B331" s="21">
        <v>1</v>
      </c>
      <c r="C331" s="21" t="str">
        <v>THSTI</v>
      </c>
      <c r="D331" s="21">
        <v>4</v>
      </c>
      <c r="E331" s="21" t="str">
        <v>BioLegend</v>
      </c>
      <c r="F331" s="21">
        <v>0</v>
      </c>
      <c r="G331" s="21" t="str">
        <v>Faridabad</v>
      </c>
      <c r="H331" s="21">
        <v>0</v>
      </c>
      <c r="I331" s="21" t="str">
        <v>Local</v>
      </c>
    </row>
    <row r="332" spans="1:9" x14ac:dyDescent="0.25">
      <c r="A332" s="21">
        <v>105825</v>
      </c>
      <c r="B332" s="21">
        <v>1</v>
      </c>
      <c r="C332" s="21" t="str">
        <v>THSTI</v>
      </c>
      <c r="D332" s="21">
        <v>4</v>
      </c>
      <c r="E332" s="21" t="str">
        <v>BioLegend</v>
      </c>
      <c r="F332" s="21">
        <v>0</v>
      </c>
      <c r="G332" s="21" t="str">
        <v>Faridabad</v>
      </c>
      <c r="H332" s="21">
        <v>0</v>
      </c>
      <c r="I332" s="21" t="str">
        <v>Local</v>
      </c>
    </row>
    <row r="333" spans="1:9" x14ac:dyDescent="0.25">
      <c r="A333" s="21">
        <v>108127</v>
      </c>
      <c r="B333" s="21">
        <v>1</v>
      </c>
      <c r="C333" s="21" t="str">
        <v>THSTI</v>
      </c>
      <c r="D333" s="21">
        <v>4</v>
      </c>
      <c r="E333" s="21" t="str">
        <v>BioLegend</v>
      </c>
      <c r="F333" s="21">
        <v>0</v>
      </c>
      <c r="G333" s="21" t="str">
        <v>Faridabad</v>
      </c>
      <c r="H333" s="21">
        <v>0</v>
      </c>
      <c r="I333" s="21" t="str">
        <v>Local</v>
      </c>
    </row>
    <row r="334" spans="1:9" x14ac:dyDescent="0.25">
      <c r="A334" s="21">
        <v>108445</v>
      </c>
      <c r="B334" s="21">
        <v>1</v>
      </c>
      <c r="C334" s="21" t="str">
        <v>THSTI</v>
      </c>
      <c r="D334" s="21">
        <v>4</v>
      </c>
      <c r="E334" s="21" t="str">
        <v>BioLegend</v>
      </c>
      <c r="F334" s="21">
        <v>0</v>
      </c>
      <c r="G334" s="21" t="str">
        <v>Faridabad</v>
      </c>
      <c r="H334" s="21">
        <v>0</v>
      </c>
      <c r="I334" s="21" t="str">
        <v>Local</v>
      </c>
    </row>
    <row r="335" spans="1:9" x14ac:dyDescent="0.25">
      <c r="A335" s="21">
        <v>109003</v>
      </c>
      <c r="B335" s="21">
        <v>1</v>
      </c>
      <c r="C335" s="21" t="str">
        <v>THSTI</v>
      </c>
      <c r="D335" s="21">
        <v>4</v>
      </c>
      <c r="E335" s="21" t="str">
        <v>BioLegend</v>
      </c>
      <c r="F335" s="21">
        <v>0</v>
      </c>
      <c r="G335" s="21" t="str">
        <v>Faridabad</v>
      </c>
      <c r="H335" s="21">
        <v>0</v>
      </c>
      <c r="I335" s="21" t="str">
        <v>Local</v>
      </c>
    </row>
    <row r="336" spans="1:9" x14ac:dyDescent="0.25">
      <c r="A336" s="21">
        <v>109814</v>
      </c>
      <c r="B336" s="21">
        <v>1</v>
      </c>
      <c r="C336" s="21" t="str">
        <v>THSTI</v>
      </c>
      <c r="D336" s="21">
        <v>4</v>
      </c>
      <c r="E336" s="21" t="str">
        <v>BioLegend</v>
      </c>
      <c r="F336" s="21">
        <v>0</v>
      </c>
      <c r="G336" s="21" t="str">
        <v>Faridabad</v>
      </c>
      <c r="H336" s="21">
        <v>0</v>
      </c>
      <c r="I336" s="21" t="str">
        <v>Local</v>
      </c>
    </row>
    <row r="337" spans="1:9" x14ac:dyDescent="0.25">
      <c r="A337" s="21">
        <v>115918</v>
      </c>
      <c r="B337" s="21">
        <v>1</v>
      </c>
      <c r="C337" s="21" t="str">
        <v>THSTI</v>
      </c>
      <c r="D337" s="21">
        <v>4</v>
      </c>
      <c r="E337" s="21" t="str">
        <v>BioLegend</v>
      </c>
      <c r="F337" s="21">
        <v>0</v>
      </c>
      <c r="G337" s="21" t="str">
        <v>Faridabad</v>
      </c>
      <c r="H337" s="21">
        <v>0</v>
      </c>
      <c r="I337" s="21" t="str">
        <v>Local</v>
      </c>
    </row>
    <row r="338" spans="1:9" x14ac:dyDescent="0.25">
      <c r="A338" s="21">
        <v>116425</v>
      </c>
      <c r="B338" s="21">
        <v>1</v>
      </c>
      <c r="C338" s="21" t="str">
        <v>THSTI</v>
      </c>
      <c r="D338" s="21">
        <v>4</v>
      </c>
      <c r="E338" s="21" t="str">
        <v>BioLegend</v>
      </c>
      <c r="F338" s="21">
        <v>0</v>
      </c>
      <c r="G338" s="21" t="str">
        <v>Faridabad</v>
      </c>
      <c r="H338" s="21">
        <v>0</v>
      </c>
      <c r="I338" s="21" t="str">
        <v>Local</v>
      </c>
    </row>
    <row r="339" spans="1:9" x14ac:dyDescent="0.25">
      <c r="A339" s="21">
        <v>117309</v>
      </c>
      <c r="B339" s="21">
        <v>1</v>
      </c>
      <c r="C339" s="21" t="str">
        <v>THSTI</v>
      </c>
      <c r="D339" s="21">
        <v>4</v>
      </c>
      <c r="E339" s="21" t="str">
        <v>BioLegend</v>
      </c>
      <c r="F339" s="21">
        <v>0</v>
      </c>
      <c r="G339" s="21" t="str">
        <v>Faridabad</v>
      </c>
      <c r="H339" s="21">
        <v>0</v>
      </c>
      <c r="I339" s="21" t="str">
        <v>Local</v>
      </c>
    </row>
    <row r="340" spans="1:9" x14ac:dyDescent="0.25">
      <c r="A340" s="21">
        <v>117334</v>
      </c>
      <c r="B340" s="21">
        <v>1</v>
      </c>
      <c r="C340" s="21" t="str">
        <v>THSTI</v>
      </c>
      <c r="D340" s="21">
        <v>4</v>
      </c>
      <c r="E340" s="21" t="str">
        <v>BioLegend</v>
      </c>
      <c r="F340" s="21">
        <v>0</v>
      </c>
      <c r="G340" s="21" t="str">
        <v>Faridabad</v>
      </c>
      <c r="H340" s="21">
        <v>0</v>
      </c>
      <c r="I340" s="21" t="str">
        <v>Local</v>
      </c>
    </row>
    <row r="341" spans="1:9" x14ac:dyDescent="0.25">
      <c r="A341" s="21">
        <v>121129</v>
      </c>
      <c r="B341" s="21">
        <v>1</v>
      </c>
      <c r="C341" s="21" t="str">
        <v>THSTI</v>
      </c>
      <c r="D341" s="21">
        <v>4</v>
      </c>
      <c r="E341" s="21" t="str">
        <v>BioLegend</v>
      </c>
      <c r="F341" s="21">
        <v>0</v>
      </c>
      <c r="G341" s="21" t="str">
        <v>Faridabad</v>
      </c>
      <c r="H341" s="21">
        <v>0</v>
      </c>
      <c r="I341" s="21" t="str">
        <v>Local</v>
      </c>
    </row>
    <row r="342" spans="1:9" x14ac:dyDescent="0.25">
      <c r="A342" s="21">
        <v>122207</v>
      </c>
      <c r="B342" s="21">
        <v>1</v>
      </c>
      <c r="C342" s="21" t="str">
        <v>THSTI</v>
      </c>
      <c r="D342" s="21">
        <v>4</v>
      </c>
      <c r="E342" s="21" t="str">
        <v>BioLegend</v>
      </c>
      <c r="F342" s="21">
        <v>0</v>
      </c>
      <c r="G342" s="21" t="str">
        <v>Faridabad</v>
      </c>
      <c r="H342" s="21">
        <v>0</v>
      </c>
      <c r="I342" s="21" t="str">
        <v>Local</v>
      </c>
    </row>
    <row r="343" spans="1:9" x14ac:dyDescent="0.25">
      <c r="A343" s="21">
        <v>123109</v>
      </c>
      <c r="B343" s="21">
        <v>1</v>
      </c>
      <c r="C343" s="21" t="str">
        <v>THSTI</v>
      </c>
      <c r="D343" s="21">
        <v>4</v>
      </c>
      <c r="E343" s="21" t="str">
        <v>BioLegend</v>
      </c>
      <c r="F343" s="21">
        <v>0</v>
      </c>
      <c r="G343" s="21" t="str">
        <v>Faridabad</v>
      </c>
      <c r="H343" s="21">
        <v>0</v>
      </c>
      <c r="I343" s="21" t="str">
        <v>Local</v>
      </c>
    </row>
    <row r="344" spans="1:9" x14ac:dyDescent="0.25">
      <c r="A344" s="21">
        <v>123113</v>
      </c>
      <c r="B344" s="21">
        <v>1</v>
      </c>
      <c r="C344" s="21" t="str">
        <v>THSTI</v>
      </c>
      <c r="D344" s="21">
        <v>4</v>
      </c>
      <c r="E344" s="21" t="str">
        <v>BioLegend</v>
      </c>
      <c r="F344" s="21">
        <v>0</v>
      </c>
      <c r="G344" s="21" t="str">
        <v>Faridabad</v>
      </c>
      <c r="H344" s="21">
        <v>0</v>
      </c>
      <c r="I344" s="21" t="str">
        <v>Local</v>
      </c>
    </row>
    <row r="345" spans="1:9" x14ac:dyDescent="0.25">
      <c r="A345" s="21">
        <v>125618</v>
      </c>
      <c r="B345" s="21">
        <v>1</v>
      </c>
      <c r="C345" s="21" t="str">
        <v>THSTI</v>
      </c>
      <c r="D345" s="21">
        <v>4</v>
      </c>
      <c r="E345" s="21" t="str">
        <v>BioLegend</v>
      </c>
      <c r="F345" s="21">
        <v>0</v>
      </c>
      <c r="G345" s="21" t="str">
        <v>Faridabad</v>
      </c>
      <c r="H345" s="21">
        <v>0</v>
      </c>
      <c r="I345" s="21" t="str">
        <v>Local</v>
      </c>
    </row>
    <row r="346" spans="1:9" x14ac:dyDescent="0.25">
      <c r="A346" s="21">
        <v>126522</v>
      </c>
      <c r="B346" s="21">
        <v>1</v>
      </c>
      <c r="C346" s="21" t="str">
        <v>THSTI</v>
      </c>
      <c r="D346" s="21">
        <v>4</v>
      </c>
      <c r="E346" s="21" t="str">
        <v>BioLegend</v>
      </c>
      <c r="F346" s="21">
        <v>0</v>
      </c>
      <c r="G346" s="21" t="str">
        <v>Faridabad</v>
      </c>
      <c r="H346" s="21">
        <v>0</v>
      </c>
      <c r="I346" s="21" t="str">
        <v>Local</v>
      </c>
    </row>
    <row r="347" spans="1:9" x14ac:dyDescent="0.25">
      <c r="A347" s="21">
        <v>128005</v>
      </c>
      <c r="B347" s="21">
        <v>1</v>
      </c>
      <c r="C347" s="21" t="str">
        <v>THSTI</v>
      </c>
      <c r="D347" s="21">
        <v>4</v>
      </c>
      <c r="E347" s="21" t="str">
        <v>BioLegend</v>
      </c>
      <c r="F347" s="21">
        <v>0</v>
      </c>
      <c r="G347" s="21" t="str">
        <v>Faridabad</v>
      </c>
      <c r="H347" s="21">
        <v>0</v>
      </c>
      <c r="I347" s="21" t="str">
        <v>Local</v>
      </c>
    </row>
    <row r="348" spans="1:9" x14ac:dyDescent="0.25">
      <c r="A348" s="21">
        <v>133921</v>
      </c>
      <c r="B348" s="21">
        <v>1</v>
      </c>
      <c r="C348" s="21" t="str">
        <v>THSTI</v>
      </c>
      <c r="D348" s="21">
        <v>4</v>
      </c>
      <c r="E348" s="21" t="str">
        <v>BioLegend</v>
      </c>
      <c r="F348" s="21">
        <v>0</v>
      </c>
      <c r="G348" s="21" t="str">
        <v>Faridabad</v>
      </c>
      <c r="H348" s="21">
        <v>0</v>
      </c>
      <c r="I348" s="21" t="str">
        <v>Local</v>
      </c>
    </row>
    <row r="349" spans="1:9" x14ac:dyDescent="0.25">
      <c r="A349" s="21">
        <v>135205</v>
      </c>
      <c r="B349" s="21">
        <v>1</v>
      </c>
      <c r="C349" s="21" t="str">
        <v>THSTI</v>
      </c>
      <c r="D349" s="21">
        <v>4</v>
      </c>
      <c r="E349" s="21" t="str">
        <v>BioLegend</v>
      </c>
      <c r="F349" s="21">
        <v>0</v>
      </c>
      <c r="G349" s="21" t="str">
        <v>Faridabad</v>
      </c>
      <c r="H349" s="21">
        <v>0</v>
      </c>
      <c r="I349" s="21" t="str">
        <v>Local</v>
      </c>
    </row>
    <row r="350" spans="1:9" x14ac:dyDescent="0.25">
      <c r="A350" s="21">
        <v>135311</v>
      </c>
      <c r="B350" s="21">
        <v>1</v>
      </c>
      <c r="C350" s="21" t="str">
        <v>THSTI</v>
      </c>
      <c r="D350" s="21">
        <v>4</v>
      </c>
      <c r="E350" s="21" t="str">
        <v>BioLegend</v>
      </c>
      <c r="F350" s="21">
        <v>0</v>
      </c>
      <c r="G350" s="21" t="str">
        <v>Faridabad</v>
      </c>
      <c r="H350" s="21">
        <v>0</v>
      </c>
      <c r="I350" s="21" t="str">
        <v>Local</v>
      </c>
    </row>
    <row r="351" spans="1:9" x14ac:dyDescent="0.25">
      <c r="A351" s="21">
        <v>138418</v>
      </c>
      <c r="B351" s="21">
        <v>1</v>
      </c>
      <c r="C351" s="21" t="str">
        <v>THSTI</v>
      </c>
      <c r="D351" s="21">
        <v>4</v>
      </c>
      <c r="E351" s="21" t="str">
        <v>BioLegend</v>
      </c>
      <c r="F351" s="21">
        <v>0</v>
      </c>
      <c r="G351" s="21" t="str">
        <v>Faridabad</v>
      </c>
      <c r="H351" s="21">
        <v>0</v>
      </c>
      <c r="I351" s="21" t="str">
        <v>Local</v>
      </c>
    </row>
    <row r="352" spans="1:9" x14ac:dyDescent="0.25">
      <c r="A352" s="21">
        <v>141211</v>
      </c>
      <c r="B352" s="21">
        <v>1</v>
      </c>
      <c r="C352" s="21" t="str">
        <v>THSTI</v>
      </c>
      <c r="D352" s="21">
        <v>4</v>
      </c>
      <c r="E352" s="21" t="str">
        <v>BioLegend</v>
      </c>
      <c r="F352" s="21">
        <v>0</v>
      </c>
      <c r="G352" s="21" t="str">
        <v>Faridabad</v>
      </c>
      <c r="H352" s="21">
        <v>0</v>
      </c>
      <c r="I352" s="21" t="str">
        <v>Local</v>
      </c>
    </row>
    <row r="353" spans="1:9" x14ac:dyDescent="0.25">
      <c r="A353" s="21">
        <v>145522</v>
      </c>
      <c r="B353" s="21">
        <v>1</v>
      </c>
      <c r="C353" s="21" t="str">
        <v>THSTI</v>
      </c>
      <c r="D353" s="21">
        <v>4</v>
      </c>
      <c r="E353" s="21" t="str">
        <v>BioLegend</v>
      </c>
      <c r="F353" s="21">
        <v>0</v>
      </c>
      <c r="G353" s="21" t="str">
        <v>Faridabad</v>
      </c>
      <c r="H353" s="21">
        <v>0</v>
      </c>
      <c r="I353" s="21" t="str">
        <v>Local</v>
      </c>
    </row>
    <row r="354" spans="1:9" x14ac:dyDescent="0.25">
      <c r="A354" s="21">
        <v>145533</v>
      </c>
      <c r="B354" s="21">
        <v>1</v>
      </c>
      <c r="C354" s="21" t="str">
        <v>THSTI</v>
      </c>
      <c r="D354" s="21">
        <v>4</v>
      </c>
      <c r="E354" s="21" t="str">
        <v>BioLegend</v>
      </c>
      <c r="F354" s="21">
        <v>0</v>
      </c>
      <c r="G354" s="21" t="str">
        <v>Faridabad</v>
      </c>
      <c r="H354" s="21">
        <v>0</v>
      </c>
      <c r="I354" s="21" t="str">
        <v>Local</v>
      </c>
    </row>
    <row r="355" spans="1:9" x14ac:dyDescent="0.25">
      <c r="A355" s="21">
        <v>146517</v>
      </c>
      <c r="B355" s="21">
        <v>1</v>
      </c>
      <c r="C355" s="21" t="str">
        <v>THSTI</v>
      </c>
      <c r="D355" s="21">
        <v>4</v>
      </c>
      <c r="E355" s="21" t="str">
        <v>BioLegend</v>
      </c>
      <c r="F355" s="21">
        <v>0</v>
      </c>
      <c r="G355" s="21" t="str">
        <v>Faridabad</v>
      </c>
      <c r="H355" s="21">
        <v>0</v>
      </c>
      <c r="I355" s="21" t="str">
        <v>Local</v>
      </c>
    </row>
    <row r="356" spans="1:9" x14ac:dyDescent="0.25">
      <c r="A356" s="21">
        <v>146606</v>
      </c>
      <c r="B356" s="21">
        <v>1</v>
      </c>
      <c r="C356" s="21" t="str">
        <v>THSTI</v>
      </c>
      <c r="D356" s="21">
        <v>4</v>
      </c>
      <c r="E356" s="21" t="str">
        <v>BioLegend</v>
      </c>
      <c r="F356" s="21">
        <v>0</v>
      </c>
      <c r="G356" s="21" t="str">
        <v>Faridabad</v>
      </c>
      <c r="H356" s="21">
        <v>0</v>
      </c>
      <c r="I356" s="21" t="str">
        <v>Local</v>
      </c>
    </row>
    <row r="357" spans="1:9" x14ac:dyDescent="0.25">
      <c r="A357" s="21">
        <v>150906</v>
      </c>
      <c r="B357" s="21">
        <v>1</v>
      </c>
      <c r="C357" s="21" t="str">
        <v>THSTI</v>
      </c>
      <c r="D357" s="21">
        <v>4</v>
      </c>
      <c r="E357" s="21" t="str">
        <v>BioLegend</v>
      </c>
      <c r="F357" s="21">
        <v>0</v>
      </c>
      <c r="G357" s="21" t="str">
        <v>Faridabad</v>
      </c>
      <c r="H357" s="21">
        <v>0</v>
      </c>
      <c r="I357" s="21" t="str">
        <v>Local</v>
      </c>
    </row>
    <row r="358" spans="1:9" x14ac:dyDescent="0.25">
      <c r="A358" s="21">
        <v>153406</v>
      </c>
      <c r="B358" s="21">
        <v>1</v>
      </c>
      <c r="C358" s="21" t="str">
        <v>THSTI</v>
      </c>
      <c r="D358" s="21">
        <v>4</v>
      </c>
      <c r="E358" s="21" t="str">
        <v>BioLegend</v>
      </c>
      <c r="F358" s="21">
        <v>0</v>
      </c>
      <c r="G358" s="21" t="str">
        <v>Faridabad</v>
      </c>
      <c r="H358" s="21">
        <v>0</v>
      </c>
      <c r="I358" s="21" t="str">
        <v>Local</v>
      </c>
    </row>
    <row r="359" spans="1:9" x14ac:dyDescent="0.25">
      <c r="A359" s="21">
        <v>154316</v>
      </c>
      <c r="B359" s="21">
        <v>1</v>
      </c>
      <c r="C359" s="21" t="str">
        <v>THSTI</v>
      </c>
      <c r="D359" s="21">
        <v>4</v>
      </c>
      <c r="E359" s="21" t="str">
        <v>BioLegend</v>
      </c>
      <c r="F359" s="21">
        <v>0</v>
      </c>
      <c r="G359" s="21" t="str">
        <v>Faridabad</v>
      </c>
      <c r="H359" s="21">
        <v>0</v>
      </c>
      <c r="I359" s="21" t="str">
        <v>Local</v>
      </c>
    </row>
    <row r="360" spans="1:9" x14ac:dyDescent="0.25">
      <c r="A360" s="21">
        <v>155519</v>
      </c>
      <c r="B360" s="21">
        <v>1</v>
      </c>
      <c r="C360" s="21" t="str">
        <v>THSTI</v>
      </c>
      <c r="D360" s="21">
        <v>4</v>
      </c>
      <c r="E360" s="21" t="str">
        <v>BioLegend</v>
      </c>
      <c r="F360" s="21">
        <v>0</v>
      </c>
      <c r="G360" s="21" t="str">
        <v>Faridabad</v>
      </c>
      <c r="H360" s="21">
        <v>0</v>
      </c>
      <c r="I360" s="21" t="str">
        <v>Local</v>
      </c>
    </row>
    <row r="361" spans="1:9" x14ac:dyDescent="0.25">
      <c r="A361" s="21">
        <v>155527</v>
      </c>
      <c r="B361" s="21">
        <v>1</v>
      </c>
      <c r="C361" s="21" t="str">
        <v>THSTI</v>
      </c>
      <c r="D361" s="21">
        <v>4</v>
      </c>
      <c r="E361" s="21" t="str">
        <v>BioLegend</v>
      </c>
      <c r="F361" s="21">
        <v>0</v>
      </c>
      <c r="G361" s="21" t="str">
        <v>Faridabad</v>
      </c>
      <c r="H361" s="21">
        <v>0</v>
      </c>
      <c r="I361" s="21" t="str">
        <v>Local</v>
      </c>
    </row>
    <row r="362" spans="1:9" x14ac:dyDescent="0.25">
      <c r="A362" s="21">
        <v>158105</v>
      </c>
      <c r="B362" s="21">
        <v>1</v>
      </c>
      <c r="C362" s="21" t="str">
        <v>THSTI</v>
      </c>
      <c r="D362" s="21">
        <v>4</v>
      </c>
      <c r="E362" s="21" t="str">
        <v>BioLegend</v>
      </c>
      <c r="F362" s="21">
        <v>0</v>
      </c>
      <c r="G362" s="21" t="str">
        <v>Faridabad</v>
      </c>
      <c r="H362" s="21">
        <v>0</v>
      </c>
      <c r="I362" s="21" t="str">
        <v>Local</v>
      </c>
    </row>
    <row r="363" spans="1:9" x14ac:dyDescent="0.25">
      <c r="A363" s="23">
        <v>159408</v>
      </c>
      <c r="B363" s="23">
        <v>1</v>
      </c>
      <c r="C363" s="23" t="str">
        <v>THSTI</v>
      </c>
      <c r="D363" s="23">
        <v>4</v>
      </c>
      <c r="E363" s="23" t="str">
        <v>BioLegend</v>
      </c>
      <c r="F363" s="23">
        <v>0</v>
      </c>
      <c r="G363" s="23" t="str">
        <v>Faridabad</v>
      </c>
      <c r="H363" s="23">
        <v>0</v>
      </c>
      <c r="I363" s="23" t="str">
        <v>Local</v>
      </c>
    </row>
    <row r="364" spans="1:9" x14ac:dyDescent="0.25">
      <c r="A364" s="23">
        <v>326107</v>
      </c>
      <c r="B364" s="23">
        <v>1</v>
      </c>
      <c r="C364" s="23" t="str">
        <v>THSTI</v>
      </c>
      <c r="D364" s="23">
        <v>4</v>
      </c>
      <c r="E364" s="23" t="str">
        <v>BioLegend</v>
      </c>
      <c r="F364" s="23">
        <v>0</v>
      </c>
      <c r="G364" s="23" t="str">
        <v>Faridabad</v>
      </c>
      <c r="H364" s="23">
        <v>0</v>
      </c>
      <c r="I364" s="23" t="str">
        <v>Local</v>
      </c>
    </row>
    <row r="365" spans="1:9" x14ac:dyDescent="0.25">
      <c r="A365" s="23">
        <v>330323</v>
      </c>
      <c r="B365" s="23">
        <v>1</v>
      </c>
      <c r="C365" s="23" t="str">
        <v>THSTI</v>
      </c>
      <c r="D365" s="23">
        <v>4</v>
      </c>
      <c r="E365" s="23" t="str">
        <v>BioLegend</v>
      </c>
      <c r="F365" s="23">
        <v>0</v>
      </c>
      <c r="G365" s="23" t="str">
        <v>Faridabad</v>
      </c>
      <c r="H365" s="23">
        <v>0</v>
      </c>
      <c r="I365" s="23" t="str">
        <v>Local</v>
      </c>
    </row>
    <row r="366" spans="1:9" x14ac:dyDescent="0.25">
      <c r="A366" s="23">
        <v>358513</v>
      </c>
      <c r="B366" s="23">
        <v>1</v>
      </c>
      <c r="C366" s="23" t="str">
        <v>THSTI</v>
      </c>
      <c r="D366" s="23">
        <v>4</v>
      </c>
      <c r="E366" s="23" t="str">
        <v>BioLegend</v>
      </c>
      <c r="F366" s="23">
        <v>0</v>
      </c>
      <c r="G366" s="23" t="str">
        <v>Faridabad</v>
      </c>
      <c r="H366" s="23">
        <v>0</v>
      </c>
      <c r="I366" s="23" t="str">
        <v>Local</v>
      </c>
    </row>
    <row r="367" spans="1:9" x14ac:dyDescent="0.25">
      <c r="A367" s="23">
        <v>386912</v>
      </c>
      <c r="B367" s="23">
        <v>1</v>
      </c>
      <c r="C367" s="23" t="str">
        <v>THSTI</v>
      </c>
      <c r="D367" s="23">
        <v>4</v>
      </c>
      <c r="E367" s="23" t="str">
        <v>BioLegend</v>
      </c>
      <c r="F367" s="23">
        <v>0</v>
      </c>
      <c r="G367" s="23" t="str">
        <v>Faridabad</v>
      </c>
      <c r="H367" s="23">
        <v>0</v>
      </c>
      <c r="I367" s="23" t="str">
        <v>Local</v>
      </c>
    </row>
    <row r="368" spans="1:9" x14ac:dyDescent="0.25">
      <c r="A368" s="23">
        <v>504123</v>
      </c>
      <c r="B368" s="23">
        <v>1</v>
      </c>
      <c r="C368" s="23" t="str">
        <v>THSTI</v>
      </c>
      <c r="D368" s="23">
        <v>4</v>
      </c>
      <c r="E368" s="23" t="str">
        <v>BioLegend</v>
      </c>
      <c r="F368" s="23">
        <v>0</v>
      </c>
      <c r="G368" s="23" t="str">
        <v>Faridabad</v>
      </c>
      <c r="H368" s="23">
        <v>0</v>
      </c>
      <c r="I368" s="23" t="str">
        <v>Local</v>
      </c>
    </row>
    <row r="369" spans="1:9" x14ac:dyDescent="0.25">
      <c r="A369" s="23">
        <v>504304</v>
      </c>
      <c r="B369" s="23">
        <v>1</v>
      </c>
      <c r="C369" s="23" t="str">
        <v>THSTI</v>
      </c>
      <c r="D369" s="23">
        <v>4</v>
      </c>
      <c r="E369" s="23" t="str">
        <v>BioLegend</v>
      </c>
      <c r="F369" s="23">
        <v>0</v>
      </c>
      <c r="G369" s="23" t="str">
        <v>Faridabad</v>
      </c>
      <c r="H369" s="23">
        <v>0</v>
      </c>
      <c r="I369" s="23" t="str">
        <v>Local</v>
      </c>
    </row>
    <row r="370" spans="1:9" x14ac:dyDescent="0.25">
      <c r="A370" s="23">
        <v>504508</v>
      </c>
      <c r="B370" s="23">
        <v>1</v>
      </c>
      <c r="C370" s="23" t="str">
        <v>THSTI</v>
      </c>
      <c r="D370" s="23">
        <v>4</v>
      </c>
      <c r="E370" s="23" t="str">
        <v>BioLegend</v>
      </c>
      <c r="F370" s="23">
        <v>0</v>
      </c>
      <c r="G370" s="23" t="str">
        <v>Faridabad</v>
      </c>
      <c r="H370" s="23">
        <v>0</v>
      </c>
      <c r="I370" s="23" t="str">
        <v>Local</v>
      </c>
    </row>
    <row r="371" spans="1:9" x14ac:dyDescent="0.25">
      <c r="A371" s="23">
        <v>514103</v>
      </c>
      <c r="B371" s="23">
        <v>1</v>
      </c>
      <c r="C371" s="23" t="str">
        <v>THSTI</v>
      </c>
      <c r="D371" s="23">
        <v>4</v>
      </c>
      <c r="E371" s="23" t="str">
        <v>BioLegend</v>
      </c>
      <c r="F371" s="23">
        <v>0</v>
      </c>
      <c r="G371" s="23" t="str">
        <v>Faridabad</v>
      </c>
      <c r="H371" s="23">
        <v>0</v>
      </c>
      <c r="I371" s="23" t="str">
        <v>Local</v>
      </c>
    </row>
    <row r="372" spans="1:9" x14ac:dyDescent="0.25">
      <c r="A372" s="23">
        <v>515406</v>
      </c>
      <c r="B372" s="23">
        <v>1</v>
      </c>
      <c r="C372" s="23" t="str">
        <v>THSTI</v>
      </c>
      <c r="D372" s="23">
        <v>4</v>
      </c>
      <c r="E372" s="23" t="str">
        <v>BioLegend</v>
      </c>
      <c r="F372" s="23">
        <v>0</v>
      </c>
      <c r="G372" s="23" t="str">
        <v>Faridabad</v>
      </c>
      <c r="H372" s="23">
        <v>0</v>
      </c>
      <c r="I372" s="23" t="str">
        <v>Local</v>
      </c>
    </row>
    <row r="373" spans="1:9" x14ac:dyDescent="0.25">
      <c r="A373" s="23">
        <v>681303</v>
      </c>
      <c r="B373" s="23">
        <v>1</v>
      </c>
      <c r="C373" s="23" t="str">
        <v>THSTI</v>
      </c>
      <c r="D373" s="23">
        <v>4</v>
      </c>
      <c r="E373" s="23" t="str">
        <v>BioLegend</v>
      </c>
      <c r="F373" s="23">
        <v>0</v>
      </c>
      <c r="G373" s="23" t="str">
        <v>Faridabad</v>
      </c>
      <c r="H373" s="23">
        <v>0</v>
      </c>
      <c r="I373" s="23" t="str">
        <v>Local</v>
      </c>
    </row>
    <row r="374" spans="1:9" x14ac:dyDescent="0.25">
      <c r="A374" s="23">
        <v>824101</v>
      </c>
      <c r="B374" s="23">
        <v>1</v>
      </c>
      <c r="C374" s="23" t="str">
        <v>THSTI</v>
      </c>
      <c r="D374" s="23">
        <v>4</v>
      </c>
      <c r="E374" s="23" t="str">
        <v>BioLegend</v>
      </c>
      <c r="F374" s="23">
        <v>0</v>
      </c>
      <c r="G374" s="23" t="str">
        <v>Faridabad</v>
      </c>
      <c r="H374" s="23">
        <v>0</v>
      </c>
      <c r="I374" s="23" t="str">
        <v>Local</v>
      </c>
    </row>
    <row r="375" spans="1:9" x14ac:dyDescent="0.25">
      <c r="A375" s="23">
        <v>740811</v>
      </c>
      <c r="B375" s="23">
        <v>2</v>
      </c>
      <c r="C375" s="23" t="str">
        <v>UNKNOWN</v>
      </c>
      <c r="D375" s="23">
        <v>4</v>
      </c>
      <c r="E375" s="23" t="str">
        <v>BioLegend</v>
      </c>
      <c r="F375" s="23" t="str">
        <v>Demo Kit Mohan Sir (740811, 741146) 2 pcs Kit</v>
      </c>
      <c r="G375" s="23" t="str">
        <v>Unknown</v>
      </c>
      <c r="H375" s="23" t="str">
        <v>Mohan Sir, (Demo)</v>
      </c>
      <c r="I375" s="23" t="str">
        <v>Unknown</v>
      </c>
    </row>
    <row r="376" spans="1:9" x14ac:dyDescent="0.25">
      <c r="A376" s="23">
        <v>741146</v>
      </c>
      <c r="B376" s="23">
        <v>2</v>
      </c>
      <c r="C376" s="23" t="str">
        <v>UNKNOWN</v>
      </c>
      <c r="D376" s="23">
        <v>4</v>
      </c>
      <c r="E376" s="23" t="str">
        <v>BioLegend</v>
      </c>
      <c r="F376" s="23" t="str">
        <v>Demo Kit Mohan Sir (740811, 741146) 2 pcs Kit</v>
      </c>
      <c r="G376" s="23" t="str">
        <v>Unknown</v>
      </c>
      <c r="H376" s="23" t="str">
        <v>Mohan Sir, (Demo)</v>
      </c>
      <c r="I376" s="23" t="str">
        <v>Unknown</v>
      </c>
    </row>
    <row r="377" spans="1:9" x14ac:dyDescent="0.25">
      <c r="A377" s="23">
        <v>740379</v>
      </c>
      <c r="B377" s="23">
        <v>1</v>
      </c>
      <c r="C377" s="23" t="str">
        <v>Unknown</v>
      </c>
      <c r="D377" s="23" t="str">
        <v>RT</v>
      </c>
      <c r="E377" s="23" t="str">
        <v>BioLegend</v>
      </c>
      <c r="F377" s="23" t="str">
        <v>Mohn Sir (Sample) Aurigine Onco</v>
      </c>
      <c r="G377" s="23" t="str">
        <v>Unknown</v>
      </c>
      <c r="H377" s="23" t="str">
        <v>Mohan sir,(Sample) Aurigine Onco</v>
      </c>
      <c r="I377" s="23" t="str">
        <v>Unknown</v>
      </c>
    </row>
    <row r="378" spans="1:9" x14ac:dyDescent="0.25">
      <c r="A378" s="23">
        <v>741110</v>
      </c>
      <c r="B378" s="23">
        <v>1</v>
      </c>
      <c r="C378" s="23" t="str">
        <v>Unknown</v>
      </c>
      <c r="D378" s="23">
        <v>4</v>
      </c>
      <c r="E378" s="23" t="str">
        <v>BioLegend</v>
      </c>
      <c r="F378" s="23" t="str">
        <v>Mohn Sir (Sample) Aurigine Onco</v>
      </c>
      <c r="G378" s="23" t="str">
        <v>Unknown</v>
      </c>
      <c r="H378" s="23" t="str">
        <v>Mohan sir,(Sample) Aurigine Onco</v>
      </c>
      <c r="I378" s="23" t="str">
        <v>Unknown</v>
      </c>
    </row>
    <row r="379" spans="1:9" x14ac:dyDescent="0.25">
      <c r="A379" s="23">
        <v>567903</v>
      </c>
      <c r="B379" s="23">
        <v>1</v>
      </c>
      <c r="C379" s="23" t="str">
        <v>Unknown</v>
      </c>
      <c r="D379" s="23">
        <v>4</v>
      </c>
      <c r="E379" s="23" t="str">
        <v>BioLegend</v>
      </c>
      <c r="F379" s="23">
        <v>0</v>
      </c>
      <c r="G379" s="23" t="str">
        <v>Unknown</v>
      </c>
      <c r="H379" s="23" t="str">
        <v>Sample Mohan Sir</v>
      </c>
      <c r="I379" s="23" t="str">
        <v>Unknown</v>
      </c>
    </row>
    <row r="380" spans="1:9" x14ac:dyDescent="0.25">
      <c r="A380" s="23" t="str">
        <v>D-011025-01-0005</v>
      </c>
      <c r="B380" s="23">
        <v>1</v>
      </c>
      <c r="C380" s="23" t="str">
        <v>VPCI</v>
      </c>
      <c r="D380" s="23">
        <v>-20</v>
      </c>
      <c r="E380" s="23" t="str">
        <v>Dharmacon</v>
      </c>
      <c r="F380" s="23">
        <v>0</v>
      </c>
      <c r="G380" s="23" t="str">
        <v>DELHI</v>
      </c>
      <c r="H380" s="23">
        <v>0</v>
      </c>
      <c r="I380" s="23" t="str">
        <v>Local</v>
      </c>
    </row>
    <row r="381" spans="1:9" x14ac:dyDescent="0.25">
      <c r="A381" s="23" t="str">
        <v>D-001140-01-05</v>
      </c>
      <c r="B381" s="23">
        <v>1</v>
      </c>
      <c r="C381" s="23" t="str">
        <v>VPCI</v>
      </c>
      <c r="D381" s="23">
        <v>-20</v>
      </c>
      <c r="E381" s="23" t="str">
        <v>Dharmacon</v>
      </c>
      <c r="F381" s="23">
        <v>0</v>
      </c>
      <c r="G381" s="23" t="str">
        <v>DELHI</v>
      </c>
      <c r="H381" s="23">
        <v>0</v>
      </c>
      <c r="I381" s="23" t="str">
        <v>Local</v>
      </c>
    </row>
  </sheetData>
  <autoFilter ref="K1:S112" xr:uid="{00000000-0001-0000-0500-000000000000}">
    <filterColumn colId="7">
      <filters>
        <filter val="#N/A"/>
      </filters>
    </filterColumn>
  </autoFilter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96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96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ABHI BIO</v>
      </c>
      <c r="B2" s="1">
        <v>4</v>
      </c>
      <c r="C2" s="1" t="str">
        <v>BioLegend</v>
      </c>
      <c r="D2" s="1">
        <v>5</v>
      </c>
      <c r="E2" s="1" t="str">
        <v>OutStation</v>
      </c>
      <c r="F2" s="1">
        <v>0</v>
      </c>
    </row>
    <row r="3" spans="1:6" x14ac:dyDescent="0.25">
      <c r="A3" s="1" t="str">
        <v>ABHISHEK</v>
      </c>
      <c r="B3" s="1">
        <v>4</v>
      </c>
      <c r="C3" s="1" t="str">
        <v>BioLegend</v>
      </c>
      <c r="D3" s="1">
        <v>1</v>
      </c>
      <c r="E3" s="1" t="str">
        <v>OutStation</v>
      </c>
      <c r="F3" s="1">
        <v>0</v>
      </c>
    </row>
    <row r="4" spans="1:6" x14ac:dyDescent="0.25">
      <c r="A4" s="1" t="str">
        <v>ACTREC</v>
      </c>
      <c r="B4" s="1">
        <v>4</v>
      </c>
      <c r="C4" s="1" t="str">
        <v>BioLegend</v>
      </c>
      <c r="D4" s="1">
        <v>1</v>
      </c>
      <c r="E4" s="1" t="str">
        <v>OutStation</v>
      </c>
      <c r="F4" s="1">
        <v>0</v>
      </c>
    </row>
    <row r="5" spans="1:6" x14ac:dyDescent="0.25">
      <c r="A5" s="1" t="str">
        <v>AIIMS</v>
      </c>
      <c r="B5" s="1">
        <v>-20</v>
      </c>
      <c r="C5" s="1" t="str">
        <v>TARGETMOL</v>
      </c>
      <c r="D5" s="1">
        <v>1</v>
      </c>
      <c r="E5" s="1" t="str">
        <v>Local</v>
      </c>
      <c r="F5" s="1" t="str">
        <v>Priyanka Madam</v>
      </c>
    </row>
    <row r="6" spans="1:6" x14ac:dyDescent="0.25">
      <c r="A6" s="1" t="str">
        <v>AIIMS</v>
      </c>
      <c r="B6" s="1">
        <v>4</v>
      </c>
      <c r="C6" s="1" t="str">
        <v>BioLegend</v>
      </c>
      <c r="D6" s="1">
        <v>1</v>
      </c>
      <c r="E6" s="1" t="str">
        <v>Local</v>
      </c>
      <c r="F6" s="1" t="str">
        <v>PRIYANKA MADAM</v>
      </c>
    </row>
    <row r="7" spans="1:6" x14ac:dyDescent="0.25">
      <c r="A7" s="1" t="str">
        <v>AIIMS</v>
      </c>
      <c r="B7" s="1">
        <v>4</v>
      </c>
      <c r="C7" s="1" t="str">
        <v>BioLegend</v>
      </c>
      <c r="D7" s="1">
        <v>31</v>
      </c>
      <c r="E7" s="1" t="str">
        <v>Local</v>
      </c>
      <c r="F7" s="1">
        <v>0</v>
      </c>
    </row>
    <row r="8" spans="1:6" x14ac:dyDescent="0.25">
      <c r="A8" s="1" t="str">
        <v>AMRITA</v>
      </c>
      <c r="B8" s="1">
        <v>4</v>
      </c>
      <c r="C8" s="1" t="str">
        <v>BIOLEGEND</v>
      </c>
      <c r="D8" s="1">
        <v>3</v>
      </c>
      <c r="E8" s="1" t="str">
        <v>Local</v>
      </c>
      <c r="F8" s="1" t="str">
        <v>PRIYANKA MADAM</v>
      </c>
    </row>
    <row r="9" spans="1:6" x14ac:dyDescent="0.25">
      <c r="A9" s="1" t="str">
        <v>AMRITA</v>
      </c>
      <c r="B9" s="1">
        <v>4</v>
      </c>
      <c r="C9" s="1" t="str">
        <v>BioLegend</v>
      </c>
      <c r="D9" s="1">
        <v>1</v>
      </c>
      <c r="E9" s="1" t="str">
        <v>Local</v>
      </c>
      <c r="F9" s="1">
        <v>0</v>
      </c>
    </row>
    <row r="10" spans="1:6" x14ac:dyDescent="0.25">
      <c r="A10" s="1" t="str">
        <v>ANKUR</v>
      </c>
      <c r="B10" s="1">
        <v>4</v>
      </c>
      <c r="C10" s="1" t="str">
        <v>BioLegend</v>
      </c>
      <c r="D10" s="1">
        <v>8</v>
      </c>
      <c r="E10" s="1" t="str">
        <v>Local</v>
      </c>
      <c r="F10" s="1">
        <v>0</v>
      </c>
    </row>
    <row r="11" spans="1:6" x14ac:dyDescent="0.25">
      <c r="A11" s="1" t="str">
        <v>APOLLO CHENNAI</v>
      </c>
      <c r="B11" s="1">
        <v>4</v>
      </c>
      <c r="C11" s="1" t="str">
        <v>BioLegend</v>
      </c>
      <c r="D11" s="1">
        <v>1</v>
      </c>
      <c r="E11" s="1" t="str">
        <v>OutStation</v>
      </c>
      <c r="F11" s="1" t="str">
        <v>Pending Purchase Order</v>
      </c>
    </row>
    <row r="12" spans="1:6" x14ac:dyDescent="0.25">
      <c r="A12" s="1" t="str">
        <v>AURIGINE SERVICE</v>
      </c>
      <c r="B12" s="1">
        <v>4</v>
      </c>
      <c r="C12" s="1" t="str">
        <v>BioLegend</v>
      </c>
      <c r="D12" s="1">
        <v>4</v>
      </c>
      <c r="E12" s="1" t="str">
        <v>OutStation</v>
      </c>
      <c r="F12" s="1">
        <v>0</v>
      </c>
    </row>
    <row r="13" spans="1:6" x14ac:dyDescent="0.25">
      <c r="A13" s="1" t="str">
        <v>BIO SOLUTION</v>
      </c>
      <c r="B13" s="1">
        <v>4</v>
      </c>
      <c r="C13" s="1" t="str">
        <v>BioLegend</v>
      </c>
      <c r="D13" s="1">
        <v>18</v>
      </c>
      <c r="E13" s="1" t="str">
        <v>OutStation</v>
      </c>
      <c r="F13" s="1">
        <v>0</v>
      </c>
    </row>
    <row r="14" spans="1:6" x14ac:dyDescent="0.25">
      <c r="A14" s="1" t="str">
        <v>BIOLINK</v>
      </c>
      <c r="B14" s="1">
        <v>-80</v>
      </c>
      <c r="C14" s="1" t="str">
        <v>Dharmacon</v>
      </c>
      <c r="D14" s="1">
        <v>2</v>
      </c>
      <c r="E14" s="1" t="str">
        <v>Local</v>
      </c>
      <c r="F14" s="1">
        <v>0</v>
      </c>
    </row>
    <row r="15" spans="1:6" x14ac:dyDescent="0.25">
      <c r="A15" s="1" t="str">
        <v>BIONOVA</v>
      </c>
      <c r="B15" s="1">
        <v>4</v>
      </c>
      <c r="C15" s="1" t="str">
        <v>BioLegend</v>
      </c>
      <c r="D15" s="1">
        <v>1</v>
      </c>
      <c r="E15" s="1" t="str">
        <v>OutStation</v>
      </c>
      <c r="F15" s="1">
        <v>0</v>
      </c>
    </row>
    <row r="16" spans="1:6" x14ac:dyDescent="0.25">
      <c r="A16" s="1" t="str">
        <v>BIONOVA</v>
      </c>
      <c r="B16" s="1">
        <v>-20</v>
      </c>
      <c r="C16" s="1" t="str">
        <v>BioLegend</v>
      </c>
      <c r="D16" s="1">
        <v>1</v>
      </c>
      <c r="E16" s="1" t="str">
        <v>OutStation</v>
      </c>
      <c r="F16" s="1">
        <v>0</v>
      </c>
    </row>
    <row r="17" spans="1:6" x14ac:dyDescent="0.25">
      <c r="A17" s="1" t="str">
        <v>CCMB</v>
      </c>
      <c r="B17" s="1">
        <v>4</v>
      </c>
      <c r="C17" s="1" t="str">
        <v>BioLegend</v>
      </c>
      <c r="D17" s="1">
        <v>1</v>
      </c>
      <c r="E17" s="1" t="str">
        <v>OutStation</v>
      </c>
      <c r="F17" s="1">
        <v>0</v>
      </c>
    </row>
    <row r="18" spans="1:6" x14ac:dyDescent="0.25">
      <c r="A18" s="1" t="str">
        <v>GENECARE</v>
      </c>
      <c r="B18" s="1">
        <v>4</v>
      </c>
      <c r="C18" s="1" t="str">
        <v>BioLegend</v>
      </c>
      <c r="D18" s="1">
        <v>2</v>
      </c>
      <c r="E18" s="1" t="str">
        <v>OutStation</v>
      </c>
      <c r="F18" s="1" t="str">
        <v>Payment Issue (Priya)</v>
      </c>
    </row>
    <row r="19" spans="1:6" x14ac:dyDescent="0.25">
      <c r="A19" s="1" t="str">
        <v>GOLDLAKE</v>
      </c>
      <c r="B19" s="1">
        <v>4</v>
      </c>
      <c r="C19" s="1" t="str">
        <v>CYTOSKELETON</v>
      </c>
      <c r="D19" s="1">
        <v>1</v>
      </c>
      <c r="E19" s="1" t="str">
        <v>OutStation</v>
      </c>
      <c r="F19" s="1" t="str">
        <v>Payment Issue (Anjali)</v>
      </c>
    </row>
    <row r="20" spans="1:6" x14ac:dyDescent="0.25">
      <c r="A20" s="1" t="str">
        <v>HELIX</v>
      </c>
      <c r="B20" s="1">
        <v>4</v>
      </c>
      <c r="C20" s="1" t="str">
        <v>BioLegend</v>
      </c>
      <c r="D20" s="1">
        <v>9</v>
      </c>
      <c r="E20" s="1" t="str">
        <v>OutStation</v>
      </c>
      <c r="F20" s="1">
        <v>0</v>
      </c>
    </row>
    <row r="21" spans="1:6" x14ac:dyDescent="0.25">
      <c r="A21" s="1" t="str">
        <v>HELIX</v>
      </c>
      <c r="B21" s="1">
        <v>-20</v>
      </c>
      <c r="C21" s="1" t="str">
        <v>BioLegend</v>
      </c>
      <c r="D21" s="1">
        <v>3</v>
      </c>
      <c r="E21" s="1" t="str">
        <v>OutStation</v>
      </c>
      <c r="F21" s="1">
        <v>0</v>
      </c>
    </row>
    <row r="22" spans="1:6" x14ac:dyDescent="0.25">
      <c r="A22" s="1" t="str">
        <v>ICGEB</v>
      </c>
      <c r="B22" s="1">
        <v>4</v>
      </c>
      <c r="C22" s="1" t="str">
        <v>BioLegend</v>
      </c>
      <c r="D22" s="1">
        <v>2</v>
      </c>
      <c r="E22" s="1" t="str">
        <v>Local</v>
      </c>
      <c r="F22" s="1" t="str">
        <v>PRIYANKA MADAM (FOC)</v>
      </c>
    </row>
    <row r="23" spans="1:6" x14ac:dyDescent="0.25">
      <c r="A23" s="1" t="str">
        <v>ICGEB</v>
      </c>
      <c r="B23" s="1">
        <v>4</v>
      </c>
      <c r="C23" s="1" t="str">
        <v>BioLegend</v>
      </c>
      <c r="D23" s="1">
        <v>4</v>
      </c>
      <c r="E23" s="1" t="str">
        <v>Local</v>
      </c>
      <c r="F23" s="1">
        <v>0</v>
      </c>
    </row>
    <row r="24" spans="1:6" x14ac:dyDescent="0.25">
      <c r="A24" s="1" t="str">
        <v>ICGEB</v>
      </c>
      <c r="B24" s="1">
        <v>4</v>
      </c>
      <c r="C24" s="1" t="str">
        <v>BioLegend</v>
      </c>
      <c r="D24" s="1">
        <v>1</v>
      </c>
      <c r="E24" s="1" t="str">
        <v>Local</v>
      </c>
      <c r="F24" s="1" t="str">
        <v>PRIYANKA MADAM (FOC)</v>
      </c>
    </row>
    <row r="25" spans="1:6" x14ac:dyDescent="0.25">
      <c r="A25" s="1" t="str">
        <v>ICGEB</v>
      </c>
      <c r="B25" s="1" t="str">
        <v>RT</v>
      </c>
      <c r="C25" s="1" t="str">
        <v>BioLegend</v>
      </c>
      <c r="D25" s="1">
        <v>1</v>
      </c>
      <c r="E25" s="1" t="str">
        <v>Local</v>
      </c>
      <c r="F25" s="1" t="str">
        <v>PRIYANKA MADAM (FOC)</v>
      </c>
    </row>
    <row r="26" spans="1:6" x14ac:dyDescent="0.25">
      <c r="A26" s="1" t="str">
        <v>IGIB</v>
      </c>
      <c r="B26" s="1">
        <v>4</v>
      </c>
      <c r="C26" s="1" t="str">
        <v>BioLegend</v>
      </c>
      <c r="D26" s="1">
        <v>3</v>
      </c>
      <c r="E26" s="1" t="str">
        <v>Local</v>
      </c>
      <c r="F26" s="1">
        <v>0</v>
      </c>
    </row>
    <row r="27" spans="1:6" x14ac:dyDescent="0.25">
      <c r="A27" s="1" t="str">
        <v>IISC</v>
      </c>
      <c r="B27" s="1">
        <v>4</v>
      </c>
      <c r="C27" s="1" t="str">
        <v>BioLegend</v>
      </c>
      <c r="D27" s="1">
        <v>1</v>
      </c>
      <c r="E27" s="1" t="str">
        <v>OutStation</v>
      </c>
      <c r="F27" s="1">
        <v>0</v>
      </c>
    </row>
    <row r="28" spans="1:6" x14ac:dyDescent="0.25">
      <c r="A28" s="1" t="str">
        <v>IISER BHOPAL</v>
      </c>
      <c r="B28" s="1">
        <v>4</v>
      </c>
      <c r="C28" s="1" t="str">
        <v>BIOLEGEND</v>
      </c>
      <c r="D28" s="1">
        <v>40</v>
      </c>
      <c r="E28" s="1" t="str">
        <v>OutStation</v>
      </c>
      <c r="F28" s="1" t="str">
        <v>On Hold (Priyanka madam)</v>
      </c>
    </row>
    <row r="29" spans="1:6" x14ac:dyDescent="0.25">
      <c r="A29" s="1" t="str">
        <v>IISER BHOPAL</v>
      </c>
      <c r="B29" s="1">
        <v>4</v>
      </c>
      <c r="C29" s="1" t="str">
        <v>BIOLEGEND</v>
      </c>
      <c r="D29" s="1">
        <v>4</v>
      </c>
      <c r="E29" s="1" t="str">
        <v>OutStation</v>
      </c>
      <c r="F29" s="1" t="str">
        <v>On Hold (Priyanka madam)</v>
      </c>
    </row>
    <row r="30" spans="1:6" x14ac:dyDescent="0.25">
      <c r="A30" s="1" t="str">
        <v>IISER BHOPAL</v>
      </c>
      <c r="B30" s="1">
        <v>-20</v>
      </c>
      <c r="C30" s="1" t="str">
        <v>BIOLEGEND</v>
      </c>
      <c r="D30" s="1">
        <v>1</v>
      </c>
      <c r="E30" s="1" t="str">
        <v>OutStation</v>
      </c>
      <c r="F30" s="1" t="str">
        <v>On Hold (Priyanka madam)</v>
      </c>
    </row>
    <row r="31" spans="1:6" x14ac:dyDescent="0.25">
      <c r="A31" s="1" t="str">
        <v>IIT BOMBAY</v>
      </c>
      <c r="B31" s="1">
        <v>4</v>
      </c>
      <c r="C31" s="1" t="str">
        <v>BioLegend</v>
      </c>
      <c r="D31" s="1">
        <v>1</v>
      </c>
      <c r="E31" s="1" t="str">
        <v>OutStation</v>
      </c>
      <c r="F31" s="1">
        <v>0</v>
      </c>
    </row>
    <row r="32" spans="1:6" x14ac:dyDescent="0.25">
      <c r="A32" s="1" t="str">
        <v>IIT KHARAGPUR</v>
      </c>
      <c r="B32" s="1">
        <v>-80</v>
      </c>
      <c r="C32" s="1" t="str">
        <v>Dharmacon</v>
      </c>
      <c r="D32" s="1">
        <v>3</v>
      </c>
      <c r="E32" s="1" t="str">
        <v>OutStation</v>
      </c>
      <c r="F32" s="1" t="str">
        <v>Non Gem Certificate Required</v>
      </c>
    </row>
    <row r="33" spans="1:6" x14ac:dyDescent="0.25">
      <c r="A33" s="1" t="str">
        <v>IKESIA</v>
      </c>
      <c r="B33" s="1">
        <v>-20</v>
      </c>
      <c r="C33" s="1" t="str">
        <v>BioLegend</v>
      </c>
      <c r="D33" s="1">
        <v>1</v>
      </c>
      <c r="E33" s="1" t="str">
        <v>OutStation</v>
      </c>
      <c r="F33" s="1" t="str">
        <v>PO Pending (Mohan Sir)</v>
      </c>
    </row>
    <row r="34" spans="1:6" x14ac:dyDescent="0.25">
      <c r="A34" s="1" t="str">
        <v>ILS</v>
      </c>
      <c r="B34" s="1">
        <v>-20</v>
      </c>
      <c r="C34" s="1" t="str">
        <v>DHARMACON</v>
      </c>
      <c r="D34" s="1">
        <v>7</v>
      </c>
      <c r="E34" s="1" t="str">
        <v>OutStation</v>
      </c>
      <c r="F34" s="1" t="str">
        <v>Pending Purchase Order</v>
      </c>
    </row>
    <row r="35" spans="1:6" x14ac:dyDescent="0.25">
      <c r="A35" s="1" t="str">
        <v>IMMUNEEL</v>
      </c>
      <c r="B35" s="1">
        <v>4</v>
      </c>
      <c r="C35" s="1" t="str">
        <v>BioLegend</v>
      </c>
      <c r="D35" s="1">
        <v>18</v>
      </c>
      <c r="E35" s="1" t="str">
        <v>OutStation</v>
      </c>
      <c r="F35" s="1">
        <v>0</v>
      </c>
    </row>
    <row r="36" spans="1:6" x14ac:dyDescent="0.25">
      <c r="A36" s="1" t="str">
        <v>IMTECH</v>
      </c>
      <c r="B36" s="1">
        <v>4</v>
      </c>
      <c r="C36" s="1" t="str">
        <v>BioLegend</v>
      </c>
      <c r="D36" s="1">
        <v>9</v>
      </c>
      <c r="E36" s="1" t="str">
        <v>OutStation</v>
      </c>
      <c r="F36" s="1" t="str">
        <v>Monday</v>
      </c>
    </row>
    <row r="37" spans="1:6" x14ac:dyDescent="0.25">
      <c r="A37" s="1" t="str">
        <v>INSTEM</v>
      </c>
      <c r="B37" s="1">
        <v>-20</v>
      </c>
      <c r="C37" s="1" t="str">
        <v>BioLegend</v>
      </c>
      <c r="D37" s="1">
        <v>1</v>
      </c>
      <c r="E37" s="1" t="str">
        <v>OutStation</v>
      </c>
      <c r="F37" s="1">
        <v>0</v>
      </c>
    </row>
    <row r="38" spans="1:6" x14ac:dyDescent="0.25">
      <c r="A38" s="1" t="str">
        <v>INTAS</v>
      </c>
      <c r="B38" s="1">
        <v>-20</v>
      </c>
      <c r="C38" s="1" t="str">
        <v>BioLegend</v>
      </c>
      <c r="D38" s="1">
        <v>2</v>
      </c>
      <c r="E38" s="1" t="str">
        <v>OutStation</v>
      </c>
      <c r="F38" s="1">
        <v>0</v>
      </c>
    </row>
    <row r="39" spans="1:6" x14ac:dyDescent="0.25">
      <c r="A39" s="1" t="str">
        <v>INVITRO</v>
      </c>
      <c r="B39" s="1">
        <v>4</v>
      </c>
      <c r="C39" s="1" t="str">
        <v>BioLegend</v>
      </c>
      <c r="D39" s="1">
        <v>2</v>
      </c>
      <c r="E39" s="1" t="str">
        <v>Local</v>
      </c>
      <c r="F39" s="1">
        <v>0</v>
      </c>
    </row>
    <row r="40" spans="1:6" x14ac:dyDescent="0.25">
      <c r="A40" s="1" t="str">
        <v>M BIOTECH</v>
      </c>
      <c r="B40" s="1">
        <v>4</v>
      </c>
      <c r="C40" s="1" t="str">
        <v>BioLegend</v>
      </c>
      <c r="D40" s="1">
        <v>17</v>
      </c>
      <c r="E40" s="1" t="str">
        <v>OutStation</v>
      </c>
      <c r="F40" s="1">
        <v>0</v>
      </c>
    </row>
    <row r="41" spans="1:6" x14ac:dyDescent="0.25">
      <c r="A41" s="1" t="str">
        <v>M BIOTECH</v>
      </c>
      <c r="B41" s="1">
        <v>-20</v>
      </c>
      <c r="C41" s="1" t="str">
        <v>BioLegend</v>
      </c>
      <c r="D41" s="1">
        <v>1</v>
      </c>
      <c r="E41" s="1" t="str">
        <v>OutStation</v>
      </c>
      <c r="F41" s="1">
        <v>0</v>
      </c>
    </row>
    <row r="42" spans="1:6" x14ac:dyDescent="0.25">
      <c r="A42" s="1" t="str">
        <v>MICRO DELHI</v>
      </c>
      <c r="B42" s="1">
        <v>4</v>
      </c>
      <c r="C42" s="1" t="str">
        <v>BioLegend</v>
      </c>
      <c r="D42" s="1">
        <v>1</v>
      </c>
      <c r="E42" s="1" t="str">
        <v>Local</v>
      </c>
      <c r="F42" s="1">
        <v>0</v>
      </c>
    </row>
    <row r="43" spans="1:6" x14ac:dyDescent="0.25">
      <c r="A43" s="1" t="str">
        <v>NCBS</v>
      </c>
      <c r="B43" s="1">
        <v>-20</v>
      </c>
      <c r="C43" s="1" t="str">
        <v>DHARMACON</v>
      </c>
      <c r="D43" s="1">
        <v>2</v>
      </c>
      <c r="E43" s="1" t="str">
        <v>OutStation</v>
      </c>
      <c r="F43" s="1" t="str">
        <v>Pending Purchase Order</v>
      </c>
    </row>
    <row r="44" spans="1:6" x14ac:dyDescent="0.25">
      <c r="A44" s="1" t="str">
        <v>NCCS</v>
      </c>
      <c r="B44" s="1">
        <v>4</v>
      </c>
      <c r="C44" s="1" t="str">
        <v>BioLegend</v>
      </c>
      <c r="D44" s="1">
        <v>1</v>
      </c>
      <c r="E44" s="1" t="str">
        <v>OutStation</v>
      </c>
      <c r="F44" s="1">
        <v>0</v>
      </c>
    </row>
    <row r="45" spans="1:6" x14ac:dyDescent="0.25">
      <c r="A45" s="1" t="str">
        <v>NIAB</v>
      </c>
      <c r="B45" s="1">
        <v>4</v>
      </c>
      <c r="C45" s="1" t="str">
        <v>BioLegend</v>
      </c>
      <c r="D45" s="1">
        <v>1</v>
      </c>
      <c r="E45" s="1" t="str">
        <v>OutStation</v>
      </c>
      <c r="F45" s="1">
        <v>0</v>
      </c>
    </row>
    <row r="46" spans="1:6" x14ac:dyDescent="0.25">
      <c r="A46" s="1" t="str">
        <v>NIBMG</v>
      </c>
      <c r="B46" s="1">
        <v>-20</v>
      </c>
      <c r="C46" s="1" t="str">
        <v>Dharmacon</v>
      </c>
      <c r="D46" s="1">
        <v>1</v>
      </c>
      <c r="E46" s="1" t="str">
        <v>OutStation</v>
      </c>
      <c r="F46" s="1">
        <v>0</v>
      </c>
    </row>
    <row r="47" spans="1:6" x14ac:dyDescent="0.25">
      <c r="A47" s="1" t="str">
        <v>NII</v>
      </c>
      <c r="B47" s="1">
        <v>-80</v>
      </c>
      <c r="C47" s="1" t="str">
        <v>Dharmacon</v>
      </c>
      <c r="D47" s="1">
        <v>1</v>
      </c>
      <c r="E47" s="1" t="str">
        <v>Local</v>
      </c>
      <c r="F47" s="1">
        <v>0</v>
      </c>
    </row>
    <row r="48" spans="1:6" x14ac:dyDescent="0.25">
      <c r="A48" s="1" t="str">
        <v>NIRRCH</v>
      </c>
      <c r="B48" s="1">
        <v>4</v>
      </c>
      <c r="C48" s="1" t="str">
        <v>BioLegend</v>
      </c>
      <c r="D48" s="1">
        <v>1</v>
      </c>
      <c r="E48" s="1" t="str">
        <v>OutStation</v>
      </c>
      <c r="F48" s="1">
        <v>0</v>
      </c>
    </row>
    <row r="49" spans="1:6" x14ac:dyDescent="0.25">
      <c r="A49" s="1" t="str">
        <v>NIV</v>
      </c>
      <c r="B49" s="1">
        <v>4</v>
      </c>
      <c r="C49" s="1" t="str">
        <v>BioLegend</v>
      </c>
      <c r="D49" s="1">
        <v>1</v>
      </c>
      <c r="E49" s="1" t="str">
        <v>OutStation</v>
      </c>
      <c r="F49" s="1">
        <v>0</v>
      </c>
    </row>
    <row r="50" spans="1:6" x14ac:dyDescent="0.25">
      <c r="A50" s="1" t="str">
        <v>POPVAX</v>
      </c>
      <c r="B50" s="1">
        <v>4</v>
      </c>
      <c r="C50" s="1" t="str">
        <v>BioLegend</v>
      </c>
      <c r="D50" s="1">
        <v>5</v>
      </c>
      <c r="E50" s="1" t="str">
        <v>OutStation</v>
      </c>
      <c r="F50" s="1">
        <v>0</v>
      </c>
    </row>
    <row r="51" spans="1:6" x14ac:dyDescent="0.25">
      <c r="A51" s="1" t="str">
        <v>POPVAX</v>
      </c>
      <c r="B51" s="1">
        <v>-20</v>
      </c>
      <c r="C51" s="1" t="str">
        <v>BioLegend</v>
      </c>
      <c r="D51" s="1">
        <v>1</v>
      </c>
      <c r="E51" s="1" t="str">
        <v>OutStation</v>
      </c>
      <c r="F51" s="1">
        <v>0</v>
      </c>
    </row>
    <row r="52" spans="1:6" x14ac:dyDescent="0.25">
      <c r="A52" s="1" t="str">
        <v>Presude</v>
      </c>
      <c r="B52" s="1">
        <v>4</v>
      </c>
      <c r="C52" s="1" t="str">
        <v>MYBIOSOURCE</v>
      </c>
      <c r="D52" s="1">
        <v>2</v>
      </c>
      <c r="E52" s="1" t="str">
        <v>Local</v>
      </c>
      <c r="F52" s="1">
        <v>0</v>
      </c>
    </row>
    <row r="53" spans="1:6" x14ac:dyDescent="0.25">
      <c r="A53" s="1" t="str">
        <v>PRIYANKA MADAM</v>
      </c>
      <c r="B53" s="1">
        <v>4</v>
      </c>
      <c r="C53" s="1" t="str">
        <v>BioLegend</v>
      </c>
      <c r="D53" s="1">
        <v>2</v>
      </c>
      <c r="E53" s="1" t="str">
        <v>Local</v>
      </c>
      <c r="F53" s="1">
        <v>0</v>
      </c>
    </row>
    <row r="54" spans="1:6" x14ac:dyDescent="0.25">
      <c r="A54" s="1" t="str">
        <v>RCB</v>
      </c>
      <c r="B54" s="1">
        <v>4</v>
      </c>
      <c r="C54" s="1" t="str">
        <v>BioLegend</v>
      </c>
      <c r="D54" s="1">
        <v>1</v>
      </c>
      <c r="E54" s="1" t="str">
        <v>Local</v>
      </c>
      <c r="F54" s="1">
        <v>0</v>
      </c>
    </row>
    <row r="55" spans="1:6" x14ac:dyDescent="0.25">
      <c r="A55" s="1" t="str">
        <v>Sample (PM)</v>
      </c>
      <c r="B55" s="1">
        <v>4</v>
      </c>
      <c r="C55" s="1" t="str">
        <v>Hansa Biomed</v>
      </c>
      <c r="D55" s="1">
        <v>5</v>
      </c>
      <c r="E55" s="1" t="str">
        <v>Local</v>
      </c>
      <c r="F55" s="1" t="str">
        <v>Priyanka Madam</v>
      </c>
    </row>
    <row r="56" spans="1:6" x14ac:dyDescent="0.25">
      <c r="A56" s="1" t="str">
        <v>SOUTH CAMPUS</v>
      </c>
      <c r="B56" s="1" t="str">
        <v>RT</v>
      </c>
      <c r="C56" s="1" t="str">
        <v>HOEFER</v>
      </c>
      <c r="D56" s="1">
        <v>2</v>
      </c>
      <c r="E56" s="1" t="str">
        <v>Local</v>
      </c>
      <c r="F56" s="1" t="str">
        <v>Sample</v>
      </c>
    </row>
    <row r="57" spans="1:6" x14ac:dyDescent="0.25">
      <c r="A57" s="1" t="str">
        <v>Stock</v>
      </c>
      <c r="B57" s="1">
        <v>4</v>
      </c>
      <c r="C57" s="1" t="str">
        <v>BioLegend</v>
      </c>
      <c r="D57" s="1">
        <v>2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>
        <v>-20</v>
      </c>
      <c r="C58" s="1" t="str">
        <v>BioLegend</v>
      </c>
      <c r="D58" s="1">
        <v>8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>
        <v>4</v>
      </c>
      <c r="C59" s="1" t="str">
        <v>BioLegend</v>
      </c>
      <c r="D59" s="1">
        <v>14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>
        <v>-20</v>
      </c>
      <c r="C60" s="1" t="str">
        <v>Dharmacon</v>
      </c>
      <c r="D60" s="1">
        <v>1</v>
      </c>
      <c r="E60" s="1" t="str">
        <v>STOCK</v>
      </c>
      <c r="F60" s="1" t="str">
        <v>Stock</v>
      </c>
    </row>
    <row r="61" spans="1:6" x14ac:dyDescent="0.25">
      <c r="A61" s="1" t="str">
        <v>Stock</v>
      </c>
      <c r="B61" s="1" t="str">
        <v>RT</v>
      </c>
      <c r="C61" s="1" t="str">
        <v>Mp Bio</v>
      </c>
      <c r="D61" s="1">
        <v>33</v>
      </c>
      <c r="E61" s="1" t="str">
        <v>STOCK</v>
      </c>
      <c r="F61" s="1" t="str">
        <v>Stock</v>
      </c>
    </row>
    <row r="62" spans="1:6" x14ac:dyDescent="0.25">
      <c r="A62" s="1" t="str">
        <v>Stock</v>
      </c>
      <c r="B62" s="1" t="str">
        <v>RT</v>
      </c>
      <c r="C62" s="1" t="str">
        <v>Sartorius</v>
      </c>
      <c r="D62" s="1">
        <v>113</v>
      </c>
      <c r="E62" s="1" t="str">
        <v>STOCK</v>
      </c>
      <c r="F62" s="1" t="str">
        <v>Stock</v>
      </c>
    </row>
    <row r="63" spans="1:6" x14ac:dyDescent="0.25">
      <c r="A63" s="1" t="str">
        <v>Stock</v>
      </c>
      <c r="B63" s="1">
        <v>4</v>
      </c>
      <c r="C63" s="1" t="str">
        <v>BioLegend</v>
      </c>
      <c r="D63" s="1">
        <v>3</v>
      </c>
      <c r="E63" s="1" t="str">
        <v>STOCK</v>
      </c>
      <c r="F63" s="1" t="str">
        <v>Stock</v>
      </c>
    </row>
    <row r="64" spans="1:6" x14ac:dyDescent="0.25">
      <c r="A64" s="1" t="str">
        <v>Stock</v>
      </c>
      <c r="B64" s="1" t="str">
        <v>RT</v>
      </c>
      <c r="C64" s="1" t="str">
        <v>Revvity</v>
      </c>
      <c r="D64" s="1">
        <v>2</v>
      </c>
      <c r="E64" s="1" t="str">
        <v>STOCK</v>
      </c>
      <c r="F64" s="1" t="str">
        <v>Stock</v>
      </c>
    </row>
    <row r="65" spans="1:6" x14ac:dyDescent="0.25">
      <c r="A65" s="1" t="str">
        <v>Stock</v>
      </c>
      <c r="B65" s="1">
        <v>4</v>
      </c>
      <c r="C65" s="1" t="str">
        <v>BioLegend</v>
      </c>
      <c r="D65" s="1">
        <v>1</v>
      </c>
      <c r="E65" s="1" t="str">
        <v>STOCK</v>
      </c>
      <c r="F65" s="1" t="str">
        <v>Priyanka Madam</v>
      </c>
    </row>
    <row r="66" spans="1:6" x14ac:dyDescent="0.25">
      <c r="A66" s="1" t="str">
        <v>Stock</v>
      </c>
      <c r="B66" s="1">
        <v>4</v>
      </c>
      <c r="C66" s="1" t="str">
        <v>BioLegend</v>
      </c>
      <c r="D66" s="1">
        <v>1</v>
      </c>
      <c r="E66" s="1" t="str">
        <v>STOCK</v>
      </c>
      <c r="F66" s="1" t="str">
        <v>Stock</v>
      </c>
    </row>
    <row r="67" spans="1:6" x14ac:dyDescent="0.25">
      <c r="A67" s="1" t="str">
        <v>Stock</v>
      </c>
      <c r="B67" s="1" t="str">
        <v>4</v>
      </c>
      <c r="C67" s="1" t="str">
        <v>BioLegend</v>
      </c>
      <c r="D67" s="1">
        <v>1</v>
      </c>
      <c r="E67" s="1" t="str">
        <v>STOCK</v>
      </c>
      <c r="F67" s="1" t="str">
        <v>Stock</v>
      </c>
    </row>
    <row r="68" spans="1:6" x14ac:dyDescent="0.25">
      <c r="A68" s="1" t="str">
        <v>Stock</v>
      </c>
      <c r="B68" s="1" t="str">
        <v>RT</v>
      </c>
      <c r="C68" s="1" t="str">
        <v>Biotium</v>
      </c>
      <c r="D68" s="1">
        <v>5</v>
      </c>
      <c r="E68" s="1" t="str">
        <v>STOCK</v>
      </c>
      <c r="F68" s="1" t="str">
        <v>Stock</v>
      </c>
    </row>
    <row r="69" spans="1:6" x14ac:dyDescent="0.25">
      <c r="A69" s="1" t="str">
        <v>Stock</v>
      </c>
      <c r="B69" s="1">
        <v>-20</v>
      </c>
      <c r="C69" s="1" t="str">
        <v>Genei Lab</v>
      </c>
      <c r="D69" s="1">
        <v>2</v>
      </c>
      <c r="E69" s="1" t="str">
        <v>STOCK</v>
      </c>
      <c r="F69" s="1" t="str">
        <v>Stock</v>
      </c>
    </row>
    <row r="70" spans="1:6" x14ac:dyDescent="0.25">
      <c r="A70" s="1" t="str">
        <v>Stock</v>
      </c>
      <c r="B70" s="1">
        <v>-20</v>
      </c>
      <c r="C70" s="1" t="str">
        <v>Genei Lab</v>
      </c>
      <c r="D70" s="1">
        <v>3</v>
      </c>
      <c r="E70" s="1" t="str">
        <v>STOCK</v>
      </c>
      <c r="F70" s="1" t="str">
        <v>Stock</v>
      </c>
    </row>
    <row r="71" spans="1:6" x14ac:dyDescent="0.25">
      <c r="A71" s="1" t="str">
        <v>Stock</v>
      </c>
      <c r="B71" s="1">
        <v>4</v>
      </c>
      <c r="C71" s="1" t="str">
        <v>BioLegend</v>
      </c>
      <c r="D71" s="1">
        <v>5</v>
      </c>
      <c r="E71" s="1" t="str">
        <v>STOCK</v>
      </c>
      <c r="F71" s="1" t="str">
        <v>Stock</v>
      </c>
    </row>
    <row r="72" spans="1:6" x14ac:dyDescent="0.25">
      <c r="A72" s="1" t="str">
        <v>Stock</v>
      </c>
      <c r="B72" s="1">
        <v>4</v>
      </c>
      <c r="C72" s="1" t="str">
        <v>BioLegend</v>
      </c>
      <c r="D72" s="1">
        <v>1</v>
      </c>
      <c r="E72" s="1" t="str">
        <v>STOCK</v>
      </c>
      <c r="F72" s="1" t="str">
        <v>Open Item</v>
      </c>
    </row>
    <row r="73" spans="1:6" x14ac:dyDescent="0.25">
      <c r="A73" s="1" t="str">
        <v>Stock</v>
      </c>
      <c r="B73" s="1">
        <v>-20</v>
      </c>
      <c r="C73" s="1" t="str">
        <v>Intron</v>
      </c>
      <c r="D73" s="1">
        <v>17</v>
      </c>
      <c r="E73" s="1" t="str">
        <v>STOCK</v>
      </c>
      <c r="F73" s="1" t="str">
        <v>Stock</v>
      </c>
    </row>
    <row r="74" spans="1:6" x14ac:dyDescent="0.25">
      <c r="A74" s="1" t="str">
        <v>Stock</v>
      </c>
      <c r="B74" s="1">
        <v>4</v>
      </c>
      <c r="C74" s="1" t="str">
        <v>Genexis Biotech</v>
      </c>
      <c r="D74" s="1">
        <v>3</v>
      </c>
      <c r="E74" s="1" t="str">
        <v>STOCK</v>
      </c>
      <c r="F74" s="1" t="str">
        <v>Stock</v>
      </c>
    </row>
    <row r="75" spans="1:6" x14ac:dyDescent="0.25">
      <c r="A75" s="1" t="str">
        <v>Stock</v>
      </c>
      <c r="B75" s="1">
        <v>4</v>
      </c>
      <c r="C75" s="1" t="str">
        <v>BioXcell</v>
      </c>
      <c r="D75" s="1">
        <v>1</v>
      </c>
      <c r="E75" s="1" t="str">
        <v>STOCK</v>
      </c>
      <c r="F75" s="1" t="str">
        <v>Stock</v>
      </c>
    </row>
    <row r="76" spans="1:6" x14ac:dyDescent="0.25">
      <c r="A76" s="1" t="str">
        <v>Stock</v>
      </c>
      <c r="B76" s="1">
        <v>-20</v>
      </c>
      <c r="C76" s="1" t="str">
        <v>MP Bio</v>
      </c>
      <c r="D76" s="1">
        <v>10</v>
      </c>
      <c r="E76" s="1" t="str">
        <v>STOCK</v>
      </c>
      <c r="F76" s="1" t="str">
        <v>Stock</v>
      </c>
    </row>
    <row r="77" spans="1:6" x14ac:dyDescent="0.25">
      <c r="A77" s="1" t="str">
        <v>Stock</v>
      </c>
      <c r="B77" s="1">
        <v>4</v>
      </c>
      <c r="C77" s="1" t="str">
        <v>MP BIO</v>
      </c>
      <c r="D77" s="1">
        <v>9</v>
      </c>
      <c r="E77" s="1" t="str">
        <v>STOCK</v>
      </c>
      <c r="F77" s="1" t="str">
        <v>Stock</v>
      </c>
    </row>
    <row r="78" spans="1:6" x14ac:dyDescent="0.25">
      <c r="A78" s="1" t="str">
        <v>Stock</v>
      </c>
      <c r="B78" s="1">
        <v>4</v>
      </c>
      <c r="C78" s="1" t="str">
        <v>DHARMACON</v>
      </c>
      <c r="D78" s="1">
        <v>8</v>
      </c>
      <c r="E78" s="1" t="str">
        <v>STOCK</v>
      </c>
      <c r="F78" s="1" t="str">
        <v>Stock</v>
      </c>
    </row>
    <row r="79" spans="1:6" x14ac:dyDescent="0.25">
      <c r="A79" t="str">
        <v>Stock</v>
      </c>
      <c r="B79">
        <v>-20</v>
      </c>
      <c r="C79" t="str">
        <v>DHARMACON</v>
      </c>
      <c r="D79">
        <v>4</v>
      </c>
      <c r="E79" t="str">
        <v>STOCK</v>
      </c>
      <c r="F79" t="str">
        <v>Stock</v>
      </c>
    </row>
    <row r="80" spans="1:6" x14ac:dyDescent="0.25">
      <c r="A80" t="str">
        <v>Stock</v>
      </c>
      <c r="B80" t="str">
        <v>RT</v>
      </c>
      <c r="C80" t="str">
        <v>BioLegend</v>
      </c>
      <c r="D80">
        <v>168</v>
      </c>
      <c r="E80" t="str">
        <v>STOCK</v>
      </c>
      <c r="F80" t="str">
        <v>Stock</v>
      </c>
    </row>
    <row r="81" spans="1:6" x14ac:dyDescent="0.25">
      <c r="A81" t="str">
        <v>Stock</v>
      </c>
      <c r="B81">
        <v>-20</v>
      </c>
      <c r="C81" t="str">
        <v>TargetMol</v>
      </c>
      <c r="D81">
        <v>1</v>
      </c>
      <c r="E81" t="str">
        <v>STOCK</v>
      </c>
      <c r="F81" t="str">
        <v>Stock</v>
      </c>
    </row>
    <row r="82" spans="1:6" x14ac:dyDescent="0.25">
      <c r="A82" t="str">
        <v>STOCK</v>
      </c>
      <c r="B82">
        <v>-20</v>
      </c>
      <c r="C82" t="str">
        <v>BellBrook</v>
      </c>
      <c r="D82">
        <v>6</v>
      </c>
      <c r="E82" t="str">
        <v>STOCK</v>
      </c>
      <c r="F82" t="str">
        <v>STOCK</v>
      </c>
    </row>
    <row r="83" spans="1:6" x14ac:dyDescent="0.25">
      <c r="A83" t="str">
        <v>Stock</v>
      </c>
      <c r="B83" t="str">
        <v>rt</v>
      </c>
      <c r="C83" t="str">
        <v>BOSTER</v>
      </c>
      <c r="D83">
        <v>2</v>
      </c>
      <c r="E83" t="str">
        <v>STOCK</v>
      </c>
      <c r="F83" t="str">
        <v>Stock (Sample) Priyanka madam</v>
      </c>
    </row>
    <row r="84" spans="1:6" x14ac:dyDescent="0.25">
      <c r="A84" t="str">
        <v>STOCK</v>
      </c>
      <c r="B84">
        <v>4</v>
      </c>
      <c r="C84" t="str">
        <v>BioLegend</v>
      </c>
      <c r="D84">
        <v>2</v>
      </c>
      <c r="E84" t="str">
        <v>STOCK</v>
      </c>
      <c r="F84" t="str">
        <v>STOCK FOR AURIGINE ONCO</v>
      </c>
    </row>
    <row r="85" spans="1:6" x14ac:dyDescent="0.25">
      <c r="A85" t="str">
        <v>STOCK</v>
      </c>
      <c r="B85">
        <v>4</v>
      </c>
      <c r="C85" t="str">
        <v>BETHYL</v>
      </c>
      <c r="D85">
        <v>1</v>
      </c>
      <c r="E85" t="str">
        <v>STOCK</v>
      </c>
      <c r="F85">
        <v>0</v>
      </c>
    </row>
    <row r="86" spans="1:6" x14ac:dyDescent="0.25">
      <c r="A86" t="str">
        <v>Stock</v>
      </c>
      <c r="B86">
        <v>4</v>
      </c>
      <c r="C86" t="str">
        <v>Unknown</v>
      </c>
      <c r="D86">
        <v>1</v>
      </c>
      <c r="E86" t="str">
        <v>STOCK</v>
      </c>
      <c r="F86" t="str">
        <v>From Sharda University/  By Deepak</v>
      </c>
    </row>
    <row r="87" spans="1:6" x14ac:dyDescent="0.25">
      <c r="A87" t="str">
        <v>SUN PHARMA</v>
      </c>
      <c r="B87">
        <v>4</v>
      </c>
      <c r="C87" t="str">
        <v>BioLegend</v>
      </c>
      <c r="D87">
        <v>6</v>
      </c>
      <c r="E87" t="str">
        <v>OutStation</v>
      </c>
      <c r="F87">
        <v>0</v>
      </c>
    </row>
    <row r="88" spans="1:6" x14ac:dyDescent="0.25">
      <c r="A88" t="str">
        <v>TECHWEST</v>
      </c>
      <c r="B88">
        <v>4</v>
      </c>
      <c r="C88" t="str">
        <v>BioLegend</v>
      </c>
      <c r="D88">
        <v>1</v>
      </c>
      <c r="E88" t="str">
        <v>OutStation</v>
      </c>
      <c r="F88">
        <v>0</v>
      </c>
    </row>
    <row r="89" spans="1:6" x14ac:dyDescent="0.25">
      <c r="A89" t="str">
        <v>THSTI</v>
      </c>
      <c r="B89">
        <v>4</v>
      </c>
      <c r="C89" t="str">
        <v>BioLegend</v>
      </c>
      <c r="D89">
        <v>58</v>
      </c>
      <c r="E89" t="str">
        <v>Local</v>
      </c>
      <c r="F89">
        <v>0</v>
      </c>
    </row>
    <row r="90" spans="1:6" x14ac:dyDescent="0.25">
      <c r="A90" t="str">
        <v>UNKNOWN</v>
      </c>
      <c r="B90">
        <v>4</v>
      </c>
      <c r="C90" t="str">
        <v>BioLegend</v>
      </c>
      <c r="D90">
        <v>4</v>
      </c>
      <c r="E90" t="str">
        <v>Unknown</v>
      </c>
      <c r="F90" t="str">
        <v>Mohan Sir, (Demo)</v>
      </c>
    </row>
    <row r="91" spans="1:6" x14ac:dyDescent="0.25">
      <c r="A91" t="str">
        <v>Unknown</v>
      </c>
      <c r="B91" t="str">
        <v>RT</v>
      </c>
      <c r="C91" t="str">
        <v>BioLegend</v>
      </c>
      <c r="D91">
        <v>1</v>
      </c>
      <c r="E91" t="str">
        <v>Unknown</v>
      </c>
      <c r="F91" t="str">
        <v>Mohan sir,(Sample) Aurigine Onco</v>
      </c>
    </row>
    <row r="92" spans="1:6" x14ac:dyDescent="0.25">
      <c r="A92" t="str">
        <v>Unknown</v>
      </c>
      <c r="B92">
        <v>4</v>
      </c>
      <c r="C92" t="str">
        <v>BioLegend</v>
      </c>
      <c r="D92">
        <v>1</v>
      </c>
      <c r="E92" t="str">
        <v>Unknown</v>
      </c>
      <c r="F92" t="str">
        <v>Mohan sir,(Sample) Aurigine Onco</v>
      </c>
    </row>
    <row r="93" spans="1:6" x14ac:dyDescent="0.25">
      <c r="A93" t="str">
        <v>Unknown</v>
      </c>
      <c r="B93">
        <v>4</v>
      </c>
      <c r="C93" t="str">
        <v>BioLegend</v>
      </c>
      <c r="D93">
        <v>1</v>
      </c>
      <c r="E93" t="str">
        <v>Unknown</v>
      </c>
      <c r="F93" t="str">
        <v>Sample Mohan Sir</v>
      </c>
    </row>
    <row r="94" spans="1:6" x14ac:dyDescent="0.25">
      <c r="A94" t="str">
        <v>VPCI</v>
      </c>
      <c r="B94">
        <v>-20</v>
      </c>
      <c r="C94" t="str">
        <v>Dharmacon</v>
      </c>
      <c r="D94">
        <v>2</v>
      </c>
      <c r="E94" t="str">
        <v>Local</v>
      </c>
      <c r="F94">
        <v>0</v>
      </c>
    </row>
    <row r="95" spans="1:6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</row>
    <row r="96" spans="1:6" x14ac:dyDescent="0.25">
      <c r="A96">
        <v>0</v>
      </c>
      <c r="B96" t="str">
        <v xml:space="preserve"> </v>
      </c>
      <c r="C96">
        <v>0</v>
      </c>
      <c r="D96">
        <v>0</v>
      </c>
      <c r="E96">
        <v>0</v>
      </c>
      <c r="F9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5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46001</v>
      </c>
      <c r="B2" s="1">
        <v>58159194413</v>
      </c>
      <c r="C2" s="1">
        <v>0</v>
      </c>
      <c r="D2" s="1" t="str">
        <v>CREYON</v>
      </c>
    </row>
    <row r="3" spans="1:4" x14ac:dyDescent="0.25">
      <c r="A3" s="2">
        <v>46001</v>
      </c>
      <c r="B3" s="1">
        <v>58159196491</v>
      </c>
      <c r="C3" s="1">
        <v>0</v>
      </c>
      <c r="D3" s="1" t="str">
        <v>RG SONS</v>
      </c>
    </row>
    <row r="4" spans="1:4" x14ac:dyDescent="0.25">
      <c r="A4" s="2">
        <v>46001</v>
      </c>
      <c r="B4" s="1">
        <v>58159196815</v>
      </c>
      <c r="C4" s="1">
        <v>0</v>
      </c>
      <c r="D4" s="1" t="str">
        <v>JSP BIOTECH</v>
      </c>
    </row>
    <row r="5" spans="1:4" x14ac:dyDescent="0.25">
      <c r="A5" s="2">
        <v>0</v>
      </c>
      <c r="B5" s="1">
        <v>0</v>
      </c>
      <c r="C5" s="1">
        <v>0</v>
      </c>
      <c r="D5" s="1">
        <v>0</v>
      </c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38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38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Pending Purchase Order</v>
      </c>
      <c r="I29" s="1" t="str">
        <v>OutStation</v>
      </c>
    </row>
    <row r="30" spans="1:9" x14ac:dyDescent="0.25">
      <c r="A30" s="1">
        <v>432504</v>
      </c>
      <c r="B30" s="1" t="str">
        <v>ELISA MAX™ Deluxe Set Mouse IL-17A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431304</v>
      </c>
      <c r="B31" s="1" t="str">
        <v>ELISA MAX™ Deluxe Set Mouse IL-6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430804</v>
      </c>
      <c r="B32" s="1" t="str">
        <v>ELISA MAX™ Deluxe Set Mouse IFN-γ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430904</v>
      </c>
      <c r="B33" s="1" t="str">
        <v>ELISA MAX™ Deluxe Set Mouse TNF-α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850494</v>
      </c>
      <c r="B34" s="1" t="str">
        <v>LSM™ lymphocyte separation medium 100ml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424602</v>
      </c>
      <c r="B35" s="1" t="str">
        <v>Compensation Beads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Open Item</v>
      </c>
      <c r="I35" s="1" t="str">
        <v>STOCK</v>
      </c>
    </row>
    <row r="36" spans="1:9" x14ac:dyDescent="0.25">
      <c r="A36" s="1">
        <v>152624</v>
      </c>
      <c r="B36" s="1" t="str">
        <v>Alcian Blue 8Gx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 t="str">
        <v>0602100031730</v>
      </c>
      <c r="B37" s="1" t="str">
        <v>(GeNei Red Dye PCR Master Mix (2X), 5X100 Reactions</v>
      </c>
      <c r="C37" s="1">
        <v>1</v>
      </c>
      <c r="D37" s="1" t="str">
        <v>Stock</v>
      </c>
      <c r="E37" s="1">
        <v>-20</v>
      </c>
      <c r="F37" s="1" t="str">
        <v>Genei Lab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SE2619T-2-1.5</v>
      </c>
      <c r="B38" s="1">
        <v>0</v>
      </c>
      <c r="C38" s="1">
        <v>1</v>
      </c>
      <c r="D38" s="1" t="str">
        <v>SOUTH CAMPUS</v>
      </c>
      <c r="E38" s="1" t="str">
        <v>RT</v>
      </c>
      <c r="F38" s="1" t="str">
        <v>HOEFER</v>
      </c>
      <c r="G38" s="1" t="str">
        <v>Delhi</v>
      </c>
      <c r="H38" s="1" t="str">
        <v>Sample</v>
      </c>
      <c r="I38" s="1" t="str">
        <v>Local</v>
      </c>
    </row>
    <row r="39" spans="1:9" x14ac:dyDescent="0.25">
      <c r="A39" s="1" t="str">
        <v>SE211A-10-1.5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BE0416</v>
      </c>
      <c r="B40" s="1" t="str">
        <v>InVivoMAb anti-human/mouse GRP78, N88, 100 mg</v>
      </c>
      <c r="C40" s="1">
        <v>1</v>
      </c>
      <c r="D40" s="1" t="str">
        <v>Stock</v>
      </c>
      <c r="E40" s="1">
        <v>4</v>
      </c>
      <c r="F40" s="1" t="str">
        <v>BioXcell</v>
      </c>
      <c r="G40" s="1" t="str">
        <v>STOCK</v>
      </c>
      <c r="H40" s="1" t="str">
        <v>Stock</v>
      </c>
      <c r="I40" s="1" t="str">
        <v>STOCK</v>
      </c>
    </row>
    <row r="41" spans="1:9" x14ac:dyDescent="0.25">
      <c r="A41" s="1">
        <v>424401</v>
      </c>
      <c r="B41" s="1" t="str">
        <v>True-Nuclear™ Transcription Factor Buffer Set  120tests</v>
      </c>
      <c r="C41" s="1">
        <v>1</v>
      </c>
      <c r="D41" s="1" t="str">
        <v>Stock</v>
      </c>
      <c r="E41" s="1">
        <v>4</v>
      </c>
      <c r="F41" s="1" t="str">
        <v>BioLegend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740379</v>
      </c>
      <c r="B42" s="1" t="str">
        <v>V-bottom Plate for LEGENDplex™ Assay  1plate</v>
      </c>
      <c r="C42" s="1">
        <v>1</v>
      </c>
      <c r="D42" s="1" t="str">
        <v>Unknown</v>
      </c>
      <c r="E42" s="1" t="str">
        <v>RT</v>
      </c>
      <c r="F42" s="1" t="str">
        <v>BioLegend</v>
      </c>
      <c r="G42" s="1" t="str">
        <v>Unknown</v>
      </c>
      <c r="H42" s="1" t="str">
        <v>Mohan sir,(Sample) Aurigine Onco</v>
      </c>
      <c r="I42" s="1" t="str">
        <v>Unknown</v>
      </c>
    </row>
    <row r="43" spans="1:9" x14ac:dyDescent="0.25">
      <c r="A43" s="1">
        <v>741110</v>
      </c>
      <c r="B43" s="1" t="str">
        <v>LEGENDplex™ Buffer Set A2  100 tests</v>
      </c>
      <c r="C43" s="1">
        <v>1</v>
      </c>
      <c r="D43" s="1" t="str">
        <v>Unknown</v>
      </c>
      <c r="E43" s="1">
        <v>4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 t="str">
        <v>L-019598-00-0005</v>
      </c>
      <c r="B44" s="1" t="str">
        <v xml:space="preserve">ON-TARGETplus Human PABPC1 (26986)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Pending Purchase Order</v>
      </c>
      <c r="I44" s="1" t="str">
        <v>OutStation</v>
      </c>
    </row>
    <row r="45" spans="1:9" x14ac:dyDescent="0.25">
      <c r="A45" s="1" t="str">
        <v>L-013680-01-0005</v>
      </c>
      <c r="B45" s="1" t="str">
        <v xml:space="preserve">ON-TARGETplus Human NXF1 (10482)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Pending Purchase Order</v>
      </c>
      <c r="I45" s="1" t="str">
        <v>OutStation</v>
      </c>
    </row>
    <row r="46" spans="1:9" x14ac:dyDescent="0.25">
      <c r="A46" s="1" t="str">
        <v>L-012078-00-0005</v>
      </c>
      <c r="B46" s="1" t="str">
        <v xml:space="preserve">ON-TARGETplus Human ALYREF (10189)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Pending Purchase Order</v>
      </c>
      <c r="I46" s="1" t="str">
        <v>OutStation</v>
      </c>
    </row>
    <row r="47" spans="1:9" x14ac:dyDescent="0.25">
      <c r="A47" s="1" t="str">
        <v>L-003030-00-0005</v>
      </c>
      <c r="B47" s="1" t="str">
        <v xml:space="preserve">ON-TARGETplus Human XPO1 (7514)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Pending Purchase Order</v>
      </c>
      <c r="I47" s="1" t="str">
        <v>OutStation</v>
      </c>
    </row>
    <row r="48" spans="1:9" x14ac:dyDescent="0.25">
      <c r="A48" s="1" t="str">
        <v>L-004920-01-0005</v>
      </c>
      <c r="B48" s="1" t="str">
        <v xml:space="preserve">ON-TARGETplus Human DDX39A (10212) siRNA -_x000D_
SMARTpool, 5 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Pending Purchase Order</v>
      </c>
      <c r="I48" s="1" t="str">
        <v>OutStation</v>
      </c>
    </row>
    <row r="49" spans="1:9" x14ac:dyDescent="0.25">
      <c r="A49" s="1" t="str">
        <v>L-003805-00-0005</v>
      </c>
      <c r="B49" s="1" t="str">
        <v xml:space="preserve">ON-TARGETplus Human DDX39B (7919)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Pending Purchase Order</v>
      </c>
      <c r="I49" s="1" t="str">
        <v>OutStation</v>
      </c>
    </row>
    <row r="50" spans="1:9" x14ac:dyDescent="0.25">
      <c r="A50" s="1" t="str">
        <v>D-001810-10-05</v>
      </c>
      <c r="B50" s="1" t="str">
        <v>ON-TARGETplus Non-targeting Pool  5nmol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Pending Purchase Order</v>
      </c>
      <c r="I50" s="1" t="str">
        <v>OutStation</v>
      </c>
    </row>
    <row r="51" spans="1:9" x14ac:dyDescent="0.25">
      <c r="A51" s="1" t="str">
        <v>L-015121-00-0005</v>
      </c>
      <c r="B51" s="1" t="str">
        <v>ON-TARGETplus Human MYO1C (4641) siRNA - SMARTpool  5nmol</v>
      </c>
      <c r="C51" s="1">
        <v>1</v>
      </c>
      <c r="D51" s="1" t="str">
        <v>NCBS</v>
      </c>
      <c r="E51" s="1">
        <v>-20</v>
      </c>
      <c r="F51" s="1" t="str">
        <v>DHARMACON</v>
      </c>
      <c r="G51" s="1" t="str">
        <v>Banglore</v>
      </c>
      <c r="H51" s="1" t="str">
        <v>Pending Purchase Order</v>
      </c>
      <c r="I51" s="1" t="str">
        <v>OutStation</v>
      </c>
    </row>
    <row r="52" spans="1:9" x14ac:dyDescent="0.25">
      <c r="A52" s="1" t="str">
        <v>L-020165-00-0005</v>
      </c>
      <c r="B52" s="1" t="str">
        <v>ON-TARGETplus Human CTCF (10664)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Pending Purchase Order</v>
      </c>
      <c r="I52" s="1" t="str">
        <v>OutStation</v>
      </c>
    </row>
    <row r="53" spans="1:9" x14ac:dyDescent="0.25">
      <c r="A53" s="1">
        <v>1261254</v>
      </c>
      <c r="B53" s="1" t="str">
        <v>RPMI 1640, 1x, w/o glutamine, 500 mL</v>
      </c>
      <c r="C53" s="1">
        <v>1</v>
      </c>
      <c r="D53" s="1" t="str">
        <v>STOCK</v>
      </c>
      <c r="E53" s="1">
        <v>4</v>
      </c>
      <c r="F53" s="1" t="str">
        <v>MP BIO</v>
      </c>
      <c r="G53" s="1" t="str">
        <v>STOCK</v>
      </c>
      <c r="H53" s="1" t="str">
        <v>STOCK</v>
      </c>
      <c r="I53" s="1" t="str">
        <v>STOCK</v>
      </c>
    </row>
    <row r="54" spans="1:9" x14ac:dyDescent="0.25">
      <c r="A54" s="1" t="str">
        <v>T-0928</v>
      </c>
      <c r="B54" s="1">
        <v>0</v>
      </c>
      <c r="C54" s="1">
        <v>1</v>
      </c>
      <c r="D54" s="1" t="str">
        <v>Stock</v>
      </c>
      <c r="E54" s="1">
        <v>-20</v>
      </c>
      <c r="F54" s="1" t="str">
        <v>TargetMol</v>
      </c>
      <c r="G54" s="1" t="str">
        <v>STOCK</v>
      </c>
      <c r="H54" s="1" t="str">
        <v>Stock</v>
      </c>
      <c r="I54" s="1" t="str">
        <v>STOCK</v>
      </c>
    </row>
    <row r="55" spans="1:9" x14ac:dyDescent="0.25">
      <c r="A55" s="1" t="str">
        <v>11TRIMPR01</v>
      </c>
      <c r="B55" s="1">
        <v>0</v>
      </c>
      <c r="C55" s="1">
        <v>1</v>
      </c>
      <c r="D55" s="1" t="str">
        <v>Stock</v>
      </c>
      <c r="E55" s="1" t="str">
        <v>RT</v>
      </c>
      <c r="F55" s="1" t="str">
        <v>MP BIO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T1408</v>
      </c>
      <c r="B56" s="1">
        <v>0</v>
      </c>
      <c r="C56" s="1">
        <v>1</v>
      </c>
      <c r="D56" s="1" t="str">
        <v>AIIMS</v>
      </c>
      <c r="E56" s="1">
        <v>-20</v>
      </c>
      <c r="F56" s="1" t="str">
        <v>TARGETMOL</v>
      </c>
      <c r="G56" s="1" t="str">
        <v>Delhi</v>
      </c>
      <c r="H56" s="1" t="str">
        <v>Priyanka Madam</v>
      </c>
      <c r="I56" s="1" t="str">
        <v>Local</v>
      </c>
    </row>
    <row r="57" spans="1:9" x14ac:dyDescent="0.25">
      <c r="A57" s="1">
        <v>301804</v>
      </c>
      <c r="B57" s="1" t="str">
        <v>anti-human CD14</v>
      </c>
      <c r="C57" s="1">
        <v>1</v>
      </c>
      <c r="D57" s="1" t="str">
        <v>AIIMS</v>
      </c>
      <c r="E57" s="1">
        <v>4</v>
      </c>
      <c r="F57" s="1" t="str">
        <v>BioLegend</v>
      </c>
      <c r="G57" s="1" t="str">
        <v>Delhi</v>
      </c>
      <c r="H57" s="1" t="str">
        <v>PRIYANKA MADAM</v>
      </c>
      <c r="I57" s="1" t="str">
        <v>Local</v>
      </c>
    </row>
    <row r="58" spans="1:9" x14ac:dyDescent="0.25">
      <c r="A58" s="1">
        <v>331222</v>
      </c>
      <c r="B58" s="1" t="str">
        <v>anti-Brevican</v>
      </c>
      <c r="C58" s="1">
        <v>1</v>
      </c>
      <c r="D58" s="1" t="str">
        <v>STOCK</v>
      </c>
      <c r="E58" s="1">
        <v>4</v>
      </c>
      <c r="F58" s="1" t="str">
        <v>Biolegend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180E04---E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180E05---E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VS0122</v>
      </c>
      <c r="B61" s="1">
        <v>0</v>
      </c>
      <c r="C61" s="1">
        <v>1</v>
      </c>
      <c r="D61" s="1" t="str">
        <v>STOCK</v>
      </c>
      <c r="E61" s="1" t="str">
        <v>RT</v>
      </c>
      <c r="F61" s="1" t="str">
        <v>SARTORIUS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VS15T31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SARTORIUS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LH-729220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SARTORIUS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LH-729230</v>
      </c>
      <c r="B64" s="1">
        <v>0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LH-729240</v>
      </c>
      <c r="B65" s="1">
        <v>0</v>
      </c>
      <c r="C65" s="1">
        <v>1</v>
      </c>
      <c r="D65" s="1" t="str">
        <v>STOCK</v>
      </c>
      <c r="E65" s="1" t="str">
        <v>RT</v>
      </c>
      <c r="F65" s="1" t="str">
        <v>SARTORIUS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101206</v>
      </c>
      <c r="B66" s="1" t="str">
        <v>anti-mouse/human CD11b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On Hold (Priyanka madam)</v>
      </c>
      <c r="I66" s="1" t="str">
        <v>OutStation</v>
      </c>
    </row>
    <row r="67" spans="1:9" x14ac:dyDescent="0.25">
      <c r="A67" s="1">
        <v>103039</v>
      </c>
      <c r="B67" s="1" t="str">
        <v>anti-mouse/human CD44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On Hold (Priyanka madam)</v>
      </c>
      <c r="I67" s="1" t="str">
        <v>OutStation</v>
      </c>
    </row>
    <row r="68" spans="1:9" x14ac:dyDescent="0.25">
      <c r="A68" s="1">
        <v>104729</v>
      </c>
      <c r="B68" s="1" t="str">
        <v>anti-mouse CD80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On Hold (Priyanka madam)</v>
      </c>
      <c r="I68" s="1" t="str">
        <v>OutStation</v>
      </c>
    </row>
    <row r="69" spans="1:9" x14ac:dyDescent="0.25">
      <c r="A69" s="1">
        <v>105606</v>
      </c>
      <c r="B69" s="1" t="str">
        <v>anti-mouse CD102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On Hold (Priyanka madam)</v>
      </c>
      <c r="I69" s="1" t="str">
        <v>OutStation</v>
      </c>
    </row>
    <row r="70" spans="1:9" x14ac:dyDescent="0.25">
      <c r="A70" s="1">
        <v>106315</v>
      </c>
      <c r="B70" s="1" t="str">
        <v>anti-mouse CD152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On Hold (Priyanka madam)</v>
      </c>
      <c r="I70" s="1" t="str">
        <v>OutStation</v>
      </c>
    </row>
    <row r="71" spans="1:9" x14ac:dyDescent="0.25">
      <c r="A71" s="1">
        <v>107643</v>
      </c>
      <c r="B71" s="1" t="str">
        <v>anti-mouse I-A/I-E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On Hold (Priyanka madam)</v>
      </c>
      <c r="I71" s="1" t="str">
        <v>OutStation</v>
      </c>
    </row>
    <row r="72" spans="1:9" x14ac:dyDescent="0.25">
      <c r="A72" s="1">
        <v>116119</v>
      </c>
      <c r="B72" s="1" t="str">
        <v>anti-mouse CD54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On Hold (Priyanka madam)</v>
      </c>
      <c r="I72" s="1" t="str">
        <v>OutStation</v>
      </c>
    </row>
    <row r="73" spans="1:9" x14ac:dyDescent="0.25">
      <c r="A73" s="1">
        <v>117329</v>
      </c>
      <c r="B73" s="1" t="str">
        <v>anti-mouse CD11c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On Hold (Priyanka madam)</v>
      </c>
      <c r="I73" s="1" t="str">
        <v>OutStation</v>
      </c>
    </row>
    <row r="74" spans="1:9" x14ac:dyDescent="0.25">
      <c r="A74" s="1">
        <v>122023</v>
      </c>
      <c r="B74" s="1" t="str">
        <v>anti-mouse CD28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On Hold (Priyanka madam)</v>
      </c>
      <c r="I74" s="1" t="str">
        <v>OutStation</v>
      </c>
    </row>
    <row r="75" spans="1:9" x14ac:dyDescent="0.25">
      <c r="A75" s="1">
        <v>123133</v>
      </c>
      <c r="B75" s="1" t="str">
        <v>anti-mouse F4/80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On Hold (Priyanka madam)</v>
      </c>
      <c r="I75" s="1" t="str">
        <v>OutStation</v>
      </c>
    </row>
    <row r="76" spans="1:9" x14ac:dyDescent="0.25">
      <c r="A76" s="1">
        <v>126511</v>
      </c>
      <c r="B76" s="1" t="str">
        <v>anti-mouse CD183 (CXCR3)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On Hold (Priyanka madam)</v>
      </c>
      <c r="I76" s="1" t="str">
        <v>OutStation</v>
      </c>
    </row>
    <row r="77" spans="1:9" x14ac:dyDescent="0.25">
      <c r="A77" s="1">
        <v>127215</v>
      </c>
      <c r="B77" s="1" t="str">
        <v>anti-mouse CD73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On Hold (Priyanka madam)</v>
      </c>
      <c r="I77" s="1" t="str">
        <v>OutStation</v>
      </c>
    </row>
    <row r="78" spans="1:9" x14ac:dyDescent="0.25">
      <c r="A78" s="1">
        <v>128035</v>
      </c>
      <c r="B78" s="1" t="str">
        <v>anti-mouse Ly-6C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On Hold (Priyanka madam)</v>
      </c>
      <c r="I78" s="1" t="str">
        <v>OutStation</v>
      </c>
    </row>
    <row r="79" spans="1:9" x14ac:dyDescent="0.25">
      <c r="A79" s="1">
        <v>134021</v>
      </c>
      <c r="B79" s="1" t="str">
        <v>anti-mouse CD366 (Tim-3)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On Hold (Priyanka madam)</v>
      </c>
      <c r="I79" s="1" t="str">
        <v>OutStation</v>
      </c>
    </row>
    <row r="80" spans="1:9" x14ac:dyDescent="0.25">
      <c r="A80" s="1">
        <v>135219</v>
      </c>
      <c r="B80" s="1" t="str">
        <v>anti-mouse CD279 (PD-1)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On Hold (Priyanka madam)</v>
      </c>
      <c r="I80" s="1" t="str">
        <v>OutStation</v>
      </c>
    </row>
    <row r="81" spans="1:9" x14ac:dyDescent="0.25">
      <c r="A81" s="1">
        <v>137017</v>
      </c>
      <c r="B81" s="1" t="str">
        <v>anti-mouse CD68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On Hold (Priyanka madam)</v>
      </c>
      <c r="I81" s="1" t="str">
        <v>OutStation</v>
      </c>
    </row>
    <row r="82" spans="1:9" x14ac:dyDescent="0.25">
      <c r="A82" s="1">
        <v>138427</v>
      </c>
      <c r="B82" s="1" t="str">
        <v>anti-mouse/human KLRG1 (MAFA)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On Hold (Priyanka madam)</v>
      </c>
      <c r="I82" s="1" t="str">
        <v>OutStation</v>
      </c>
    </row>
    <row r="83" spans="1:9" x14ac:dyDescent="0.25">
      <c r="A83" s="1">
        <v>141716</v>
      </c>
      <c r="B83" s="1" t="str">
        <v>anti-mouse CD206 (MMR)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On Hold (Priyanka madam)</v>
      </c>
      <c r="I83" s="1" t="str">
        <v>OutStation</v>
      </c>
    </row>
    <row r="84" spans="1:9" x14ac:dyDescent="0.25">
      <c r="A84" s="1">
        <v>151227</v>
      </c>
      <c r="B84" s="1" t="str">
        <v>anti-mouse/human Ki-67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On Hold (Priyanka madam)</v>
      </c>
      <c r="I84" s="1" t="str">
        <v>OutStation</v>
      </c>
    </row>
    <row r="85" spans="1:9" x14ac:dyDescent="0.25">
      <c r="A85" s="1">
        <v>152421</v>
      </c>
      <c r="B85" s="1" t="str">
        <v>anti-mouse CD19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On Hold (Priyanka madam)</v>
      </c>
      <c r="I85" s="1" t="str">
        <v>OutStation</v>
      </c>
    </row>
    <row r="86" spans="1:9" x14ac:dyDescent="0.25">
      <c r="A86" s="1">
        <v>156908</v>
      </c>
      <c r="B86" s="1" t="str">
        <v>anti-mouse CD103 Recombinant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On Hold (Priyanka madam)</v>
      </c>
      <c r="I86" s="1" t="str">
        <v>OutStation</v>
      </c>
    </row>
    <row r="87" spans="1:9" x14ac:dyDescent="0.25">
      <c r="A87" s="1">
        <v>300554</v>
      </c>
      <c r="B87" s="1" t="str">
        <v>anti-human CD4</v>
      </c>
      <c r="C87" s="1">
        <v>1</v>
      </c>
      <c r="D87" s="1" t="str">
        <v>AMRITA</v>
      </c>
      <c r="E87" s="1">
        <v>4</v>
      </c>
      <c r="F87" s="1" t="str">
        <v>BIOLEGEND</v>
      </c>
      <c r="G87" s="1" t="str">
        <v>Faridabad</v>
      </c>
      <c r="H87" s="1" t="str">
        <v>PRIYANKA MADAM</v>
      </c>
      <c r="I87" s="1" t="str">
        <v>Local</v>
      </c>
    </row>
    <row r="88" spans="1:9" x14ac:dyDescent="0.25">
      <c r="A88" s="1">
        <v>304121</v>
      </c>
      <c r="B88" s="1" t="str">
        <v>anti-human CD45RA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On Hold (Priyanka madam)</v>
      </c>
      <c r="I88" s="1" t="str">
        <v>OutStation</v>
      </c>
    </row>
    <row r="89" spans="1:9" x14ac:dyDescent="0.25">
      <c r="A89" s="1">
        <v>304237</v>
      </c>
      <c r="B89" s="1" t="str">
        <v>anti-human CD45RO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On Hold (Priyanka madam)</v>
      </c>
      <c r="I89" s="1" t="str">
        <v>OutStation</v>
      </c>
    </row>
    <row r="90" spans="1:9" x14ac:dyDescent="0.25">
      <c r="A90" s="1">
        <v>310925</v>
      </c>
      <c r="B90" s="1" t="str">
        <v>anti-human CD69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On Hold (Priyanka madam)</v>
      </c>
      <c r="I90" s="1" t="str">
        <v>OutStation</v>
      </c>
    </row>
    <row r="91" spans="1:9" x14ac:dyDescent="0.25">
      <c r="A91" s="1">
        <v>320208</v>
      </c>
      <c r="B91" s="1" t="str">
        <v>anti-human FOXP3</v>
      </c>
      <c r="C91" s="1">
        <v>1</v>
      </c>
      <c r="D91" s="1" t="str">
        <v>AMRITA</v>
      </c>
      <c r="E91" s="1">
        <v>4</v>
      </c>
      <c r="F91" s="1" t="str">
        <v>BIOLEGEND</v>
      </c>
      <c r="G91" s="1" t="str">
        <v>Faridabad</v>
      </c>
      <c r="H91" s="1" t="str">
        <v>PRIYANKA MADAM</v>
      </c>
      <c r="I91" s="1" t="str">
        <v>Local</v>
      </c>
    </row>
    <row r="92" spans="1:9" x14ac:dyDescent="0.25">
      <c r="A92" s="1">
        <v>339007</v>
      </c>
      <c r="B92" s="1" t="str">
        <v>anti-human CD122 (IL-2Rβ)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On Hold (Priyanka madam)</v>
      </c>
      <c r="I92" s="1" t="str">
        <v>OutStation</v>
      </c>
    </row>
    <row r="93" spans="1:9" x14ac:dyDescent="0.25">
      <c r="A93" s="1">
        <v>340009</v>
      </c>
      <c r="B93" s="1" t="str">
        <v>anti-human CD11b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On Hold (Priyanka madam)</v>
      </c>
      <c r="I93" s="1" t="str">
        <v>OutStation</v>
      </c>
    </row>
    <row r="94" spans="1:9" x14ac:dyDescent="0.25">
      <c r="A94" s="1">
        <v>344747</v>
      </c>
      <c r="B94" s="1" t="str">
        <v>anti-human CD8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On Hold (Priyanka madam)</v>
      </c>
      <c r="I94" s="1" t="str">
        <v>OutStation</v>
      </c>
    </row>
    <row r="95" spans="1:9" x14ac:dyDescent="0.25">
      <c r="A95" s="1">
        <v>356920</v>
      </c>
      <c r="B95" s="1" t="str">
        <v>anti-human CD185 (CXCR5)</v>
      </c>
      <c r="C95" s="1">
        <v>1</v>
      </c>
      <c r="D95" s="1" t="str">
        <v>AMRITA</v>
      </c>
      <c r="E95" s="1">
        <v>4</v>
      </c>
      <c r="F95" s="1" t="str">
        <v>BIOLEGEND</v>
      </c>
      <c r="G95" s="1" t="str">
        <v>Faridabad</v>
      </c>
      <c r="H95" s="1" t="str">
        <v>PRIYANKA MADAM</v>
      </c>
      <c r="I95" s="1" t="str">
        <v>Local</v>
      </c>
    </row>
    <row r="96" spans="1:9" x14ac:dyDescent="0.25">
      <c r="A96" s="1">
        <v>364115</v>
      </c>
      <c r="B96" s="1" t="str">
        <v>anti-BrdU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 t="str">
        <v>On Hold (Priyanka madam)</v>
      </c>
      <c r="I96" s="1" t="str">
        <v>OutStation</v>
      </c>
    </row>
    <row r="97" spans="1:9" x14ac:dyDescent="0.25">
      <c r="A97" s="1">
        <v>364805</v>
      </c>
      <c r="B97" s="1" t="str">
        <v>anti-human CD366 (Tim-3)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On Hold (Priyanka madam)</v>
      </c>
      <c r="I97" s="1" t="str">
        <v>OutStation</v>
      </c>
    </row>
    <row r="98" spans="1:9" x14ac:dyDescent="0.25">
      <c r="A98" s="1">
        <v>369611</v>
      </c>
      <c r="B98" s="1" t="str">
        <v>anti-human CD152 (CTLA-4)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On Hold (Priyanka madam)</v>
      </c>
      <c r="I98" s="1" t="str">
        <v>OutStation</v>
      </c>
    </row>
    <row r="99" spans="1:9" x14ac:dyDescent="0.25">
      <c r="A99" s="1">
        <v>379205</v>
      </c>
      <c r="B99" s="1" t="str">
        <v>anti-human CD279 (PD-1)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On Hold (Priyanka madam)</v>
      </c>
      <c r="I99" s="1" t="str">
        <v>OutStation</v>
      </c>
    </row>
    <row r="100" spans="1:9" x14ac:dyDescent="0.25">
      <c r="A100" s="1">
        <v>406410</v>
      </c>
      <c r="B100" s="1" t="str">
        <v>Donkey anti-rabbit IgG (min. x-reactivity)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On Hold (Priyanka madam)</v>
      </c>
      <c r="I100" s="1" t="str">
        <v>OutStation</v>
      </c>
    </row>
    <row r="101" spans="1:9" x14ac:dyDescent="0.25">
      <c r="A101" s="1">
        <v>420601</v>
      </c>
      <c r="B101" s="1" t="str">
        <v>Brefeldin A Solution (1,000X)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On Hold (Priyanka madam)</v>
      </c>
      <c r="I101" s="1" t="str">
        <v>OutStation</v>
      </c>
    </row>
    <row r="102" spans="1:9" x14ac:dyDescent="0.25">
      <c r="A102" s="1">
        <v>420801</v>
      </c>
      <c r="B102" s="1" t="str">
        <v>Fixation Buffer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On Hold (Priyanka madam)</v>
      </c>
      <c r="I102" s="1" t="str">
        <v>OutStation</v>
      </c>
    </row>
    <row r="103" spans="1:9" x14ac:dyDescent="0.25">
      <c r="A103" s="1">
        <v>421002</v>
      </c>
      <c r="B103" s="1" t="str">
        <v>Intracellular Staining Perm Wash Buffer (10X)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On Hold (Priyanka madam)</v>
      </c>
      <c r="I103" s="1" t="str">
        <v>OutStation</v>
      </c>
    </row>
    <row r="104" spans="1:9" x14ac:dyDescent="0.25">
      <c r="A104" s="1">
        <v>423301</v>
      </c>
      <c r="B104" s="1" t="str">
        <v>Cell Activation Cocktail (without Brefeldin A)</v>
      </c>
      <c r="C104" s="1">
        <v>1</v>
      </c>
      <c r="D104" s="1" t="str">
        <v>IISER BHOPAL</v>
      </c>
      <c r="E104" s="1">
        <v>-20</v>
      </c>
      <c r="F104" s="1" t="str">
        <v>BIOLEGEND</v>
      </c>
      <c r="G104" s="1" t="str">
        <v>Bhopal</v>
      </c>
      <c r="H104" s="1" t="str">
        <v>On Hold (Priyanka madam)</v>
      </c>
      <c r="I104" s="1" t="str">
        <v>OutStation</v>
      </c>
    </row>
    <row r="105" spans="1:9" x14ac:dyDescent="0.25">
      <c r="A105" s="1">
        <v>500345</v>
      </c>
      <c r="B105" s="1" t="str">
        <v>anti-human IL-2</v>
      </c>
      <c r="C105" s="1">
        <v>1</v>
      </c>
      <c r="D105" s="1" t="str">
        <v>IISER BHOPAL</v>
      </c>
      <c r="E105" s="1">
        <v>4</v>
      </c>
      <c r="F105" s="1" t="str">
        <v>BIOLEGEND</v>
      </c>
      <c r="G105" s="1" t="str">
        <v>Bhopal</v>
      </c>
      <c r="H105" s="1" t="str">
        <v>On Hold (Priyanka madam)</v>
      </c>
      <c r="I105" s="1" t="str">
        <v>OutStation</v>
      </c>
    </row>
    <row r="106" spans="1:9" x14ac:dyDescent="0.25">
      <c r="A106" s="1">
        <v>500847</v>
      </c>
      <c r="B106" s="1" t="str">
        <v>anti-human IL-4</v>
      </c>
      <c r="C106" s="1">
        <v>1</v>
      </c>
      <c r="D106" s="1" t="str">
        <v>IISER BHOPAL</v>
      </c>
      <c r="E106" s="1">
        <v>4</v>
      </c>
      <c r="F106" s="1" t="str">
        <v>BIOLEGEND</v>
      </c>
      <c r="G106" s="1" t="str">
        <v>Bhopal</v>
      </c>
      <c r="H106" s="1" t="str">
        <v>On Hold (Priyanka madam)</v>
      </c>
      <c r="I106" s="1" t="str">
        <v>OutStation</v>
      </c>
    </row>
    <row r="107" spans="1:9" x14ac:dyDescent="0.25">
      <c r="A107" s="1">
        <v>505031</v>
      </c>
      <c r="B107" s="1" t="str">
        <v>anti-mouse IL-10</v>
      </c>
      <c r="C107" s="1">
        <v>1</v>
      </c>
      <c r="D107" s="1" t="str">
        <v>IISER BHOPAL</v>
      </c>
      <c r="E107" s="1">
        <v>4</v>
      </c>
      <c r="F107" s="1" t="str">
        <v>BIOLEGEND</v>
      </c>
      <c r="G107" s="1" t="str">
        <v>Bhopal</v>
      </c>
      <c r="H107" s="1" t="str">
        <v>On Hold (Priyanka madam)</v>
      </c>
      <c r="I107" s="1" t="str">
        <v>OutStation</v>
      </c>
    </row>
    <row r="108" spans="1:9" x14ac:dyDescent="0.25">
      <c r="A108" s="1">
        <v>505830</v>
      </c>
      <c r="B108" s="1" t="str">
        <v>anti-mouse IFN-γ</v>
      </c>
      <c r="C108" s="1">
        <v>1</v>
      </c>
      <c r="D108" s="1" t="str">
        <v>IISER BHOPAL</v>
      </c>
      <c r="E108" s="1">
        <v>4</v>
      </c>
      <c r="F108" s="1" t="str">
        <v>BIOLEGEND</v>
      </c>
      <c r="G108" s="1" t="str">
        <v>Bhopal</v>
      </c>
      <c r="H108" s="1" t="str">
        <v>On Hold (Priyanka madam)</v>
      </c>
      <c r="I108" s="1" t="str">
        <v>OutStation</v>
      </c>
    </row>
    <row r="109" spans="1:9" x14ac:dyDescent="0.25">
      <c r="A109" s="1">
        <v>640949</v>
      </c>
      <c r="B109" s="1" t="str">
        <v>Annexin V</v>
      </c>
      <c r="C109" s="1">
        <v>1</v>
      </c>
      <c r="D109" s="1" t="str">
        <v>IISER BHOPAL</v>
      </c>
      <c r="E109" s="1">
        <v>4</v>
      </c>
      <c r="F109" s="1" t="str">
        <v>BIOLEGEND</v>
      </c>
      <c r="G109" s="1" t="str">
        <v>Bhopal</v>
      </c>
      <c r="H109" s="1" t="str">
        <v>On Hold (Priyanka madam)</v>
      </c>
      <c r="I109" s="1" t="str">
        <v>OutStation</v>
      </c>
    </row>
    <row r="110" spans="1:9" x14ac:dyDescent="0.25">
      <c r="A110" s="1">
        <v>696814</v>
      </c>
      <c r="B110" s="1" t="str">
        <v>anti-Nos2 (iNOS)</v>
      </c>
      <c r="C110" s="1">
        <v>1</v>
      </c>
      <c r="D110" s="1" t="str">
        <v>IISER BHOPAL</v>
      </c>
      <c r="E110" s="1">
        <v>4</v>
      </c>
      <c r="F110" s="1" t="str">
        <v>BIOLEGEND</v>
      </c>
      <c r="G110" s="1" t="str">
        <v>Bhopal</v>
      </c>
      <c r="H110" s="1" t="str">
        <v>On Hold (Priyanka madam)</v>
      </c>
      <c r="I110" s="1" t="str">
        <v>OutStation</v>
      </c>
    </row>
    <row r="111" spans="1:9" x14ac:dyDescent="0.25">
      <c r="A111" s="1">
        <v>824806</v>
      </c>
      <c r="B111" s="1" t="str">
        <v>anti-TREM-2</v>
      </c>
      <c r="C111" s="1">
        <v>1</v>
      </c>
      <c r="D111" s="1" t="str">
        <v>IISER BHOPAL</v>
      </c>
      <c r="E111" s="1">
        <v>4</v>
      </c>
      <c r="F111" s="1" t="str">
        <v>BIOLEGEND</v>
      </c>
      <c r="G111" s="1" t="str">
        <v>Bhopal</v>
      </c>
      <c r="H111" s="1" t="str">
        <v>On Hold (Priyanka madam)</v>
      </c>
      <c r="I111" s="1" t="str">
        <v>OutStation</v>
      </c>
    </row>
    <row r="112" spans="1:9" x14ac:dyDescent="0.25">
      <c r="A112" s="1" t="str">
        <v>A301-862A-T</v>
      </c>
      <c r="B112" s="1">
        <v>0</v>
      </c>
      <c r="C112" s="1">
        <v>1</v>
      </c>
      <c r="D112" s="1" t="str">
        <v>STOCK</v>
      </c>
      <c r="E112" s="1">
        <v>4</v>
      </c>
      <c r="F112" s="1" t="str">
        <v>BETHYL</v>
      </c>
      <c r="G112" s="1" t="str">
        <v>STOCK</v>
      </c>
      <c r="H112" s="1">
        <v>0</v>
      </c>
      <c r="I112" s="1" t="str">
        <v>STOCK</v>
      </c>
    </row>
    <row r="113" spans="1:9" x14ac:dyDescent="0.25">
      <c r="A113" s="1" t="str">
        <v>D-011025-01-0005</v>
      </c>
      <c r="B113" s="1" t="str">
        <v>siGENOME Human EMD (2010)
siRNA - Individual, 5 nmol</v>
      </c>
      <c r="C113" s="1">
        <v>1</v>
      </c>
      <c r="D113" s="1" t="str">
        <v>VPCI</v>
      </c>
      <c r="E113" s="1">
        <v>-20</v>
      </c>
      <c r="F113" s="1" t="str">
        <v>Dharmacon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 t="str">
        <v>D-001140-01-05</v>
      </c>
      <c r="B114" s="1" t="str">
        <v>siGENOME GAPD Control siRNA (Human), 5 nmol</v>
      </c>
      <c r="C114" s="1">
        <v>1</v>
      </c>
      <c r="D114" s="1" t="str">
        <v>VPCI</v>
      </c>
      <c r="E114" s="1">
        <v>-20</v>
      </c>
      <c r="F114" s="1" t="str">
        <v>Dharmacon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 t="str">
        <v>L-009101-00-0005</v>
      </c>
      <c r="B115" s="1" t="str">
        <v>ON-TARGETplus Human WT1 (7490) siRNA - SMARTpool, 5
nmol</v>
      </c>
      <c r="C115" s="1">
        <v>1</v>
      </c>
      <c r="D115" s="1" t="str">
        <v>NIBMG</v>
      </c>
      <c r="E115" s="1">
        <v>-20</v>
      </c>
      <c r="F115" s="1" t="str">
        <v>Dharmacon</v>
      </c>
      <c r="G115" s="1" t="str">
        <v>Kalyani</v>
      </c>
      <c r="H115" s="1">
        <v>0</v>
      </c>
      <c r="I115" s="1" t="str">
        <v>OutStation</v>
      </c>
    </row>
    <row r="116" spans="1:9" x14ac:dyDescent="0.25">
      <c r="A116" s="1" t="str">
        <v>YSC4515-202487662</v>
      </c>
      <c r="B116" s="1" t="str">
        <v>GST Tagged NDI1 (YML120C)
Strain, glycerol stock</v>
      </c>
      <c r="C116" s="1">
        <v>1</v>
      </c>
      <c r="D116" s="1" t="str">
        <v>BIOLINK</v>
      </c>
      <c r="E116" s="1">
        <v>-80</v>
      </c>
      <c r="F116" s="1" t="str">
        <v>Dharmacon</v>
      </c>
      <c r="G116" s="1" t="str">
        <v>DELHI</v>
      </c>
      <c r="H116" s="1">
        <v>0</v>
      </c>
      <c r="I116" s="1" t="str">
        <v>Local</v>
      </c>
    </row>
    <row r="117" spans="1:9" x14ac:dyDescent="0.25">
      <c r="A117" s="1" t="str">
        <v>YSC1073-213591488</v>
      </c>
      <c r="B117" s="1" t="str">
        <v>Yeast Mini-Transposon NDI1 (YML120C) Strain, glycerol stock</v>
      </c>
      <c r="C117" s="1">
        <v>1</v>
      </c>
      <c r="D117" s="1" t="str">
        <v>BIOLINK</v>
      </c>
      <c r="E117" s="1">
        <v>-80</v>
      </c>
      <c r="F117" s="1" t="str">
        <v>Dharmacon</v>
      </c>
      <c r="G117" s="1" t="str">
        <v>DELHI</v>
      </c>
      <c r="H117" s="1">
        <v>0</v>
      </c>
      <c r="I117" s="1" t="str">
        <v>Local</v>
      </c>
    </row>
    <row r="118" spans="1:9" x14ac:dyDescent="0.25">
      <c r="A118" s="1" t="str">
        <v>VSC11714</v>
      </c>
      <c r="B118" s="1" t="str">
        <v>SMARTvector Non-targeting hCMV-TurboRFP Glycerol, glycerol stock</v>
      </c>
      <c r="C118" s="1">
        <v>1</v>
      </c>
      <c r="D118" s="1" t="str">
        <v>NII</v>
      </c>
      <c r="E118" s="1">
        <v>-80</v>
      </c>
      <c r="F118" s="1" t="str">
        <v>Dharmacon</v>
      </c>
      <c r="G118" s="1" t="str">
        <v>Delhi</v>
      </c>
      <c r="H118" s="1">
        <v>0</v>
      </c>
      <c r="I118" s="1" t="str">
        <v>Local</v>
      </c>
    </row>
    <row r="119" spans="1:9" x14ac:dyDescent="0.25">
      <c r="A119" s="1" t="str">
        <v>OEC4987-213605766</v>
      </c>
      <c r="B119" s="1" t="str">
        <v>ORF E. coli CloneId:JW1024, glycerol stock</v>
      </c>
      <c r="C119" s="1">
        <v>1</v>
      </c>
      <c r="D119" s="1" t="str">
        <v>IIT KHARAGPUR</v>
      </c>
      <c r="E119" s="1">
        <v>-80</v>
      </c>
      <c r="F119" s="1" t="str">
        <v>Dharmacon</v>
      </c>
      <c r="G119" s="1" t="str">
        <v>Kharagpur</v>
      </c>
      <c r="H119" s="1" t="str">
        <v>Non Gem Certificate Required</v>
      </c>
      <c r="I119" s="1" t="str">
        <v>OutStation</v>
      </c>
    </row>
    <row r="120" spans="1:9" x14ac:dyDescent="0.25">
      <c r="A120" s="1" t="str">
        <v>OEC4987-213605767</v>
      </c>
      <c r="B120" s="1" t="str">
        <v>ORF E. coli CloneId:JW1025, glycerol stock</v>
      </c>
      <c r="C120" s="1">
        <v>1</v>
      </c>
      <c r="D120" s="1" t="str">
        <v>IIT KHARAGPUR</v>
      </c>
      <c r="E120" s="1">
        <v>-80</v>
      </c>
      <c r="F120" s="1" t="str">
        <v>Dharmacon</v>
      </c>
      <c r="G120" s="1" t="str">
        <v>Kharagpur</v>
      </c>
      <c r="H120" s="1" t="str">
        <v>Non Gem Certificate Required</v>
      </c>
      <c r="I120" s="1" t="str">
        <v>OutStation</v>
      </c>
    </row>
    <row r="121" spans="1:9" x14ac:dyDescent="0.25">
      <c r="A121" s="1" t="str">
        <v>OEC4987-200826507</v>
      </c>
      <c r="B121" s="1" t="str">
        <v>ORF E. coli CloneId:JW1023, glycerol stock</v>
      </c>
      <c r="C121" s="1">
        <v>1</v>
      </c>
      <c r="D121" s="1" t="str">
        <v>IIT KHARAGPUR</v>
      </c>
      <c r="E121" s="1">
        <v>-80</v>
      </c>
      <c r="F121" s="1" t="str">
        <v>Dharmacon</v>
      </c>
      <c r="G121" s="1" t="str">
        <v>Kharagpur</v>
      </c>
      <c r="H121" s="1" t="str">
        <v>Non Gem Certificate Required</v>
      </c>
      <c r="I121" s="1" t="str">
        <v>OutStation</v>
      </c>
    </row>
    <row r="122" spans="1:9" x14ac:dyDescent="0.25">
      <c r="A122" s="1" t="str">
        <v>MBS637980</v>
      </c>
      <c r="B122" s="1">
        <v>0</v>
      </c>
      <c r="C122" s="1">
        <v>1</v>
      </c>
      <c r="D122" s="1" t="str">
        <v>Presude</v>
      </c>
      <c r="E122" s="1">
        <v>4</v>
      </c>
      <c r="F122" s="1" t="str">
        <v>MYBIOSOURCE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 t="str">
        <v>MBS636253</v>
      </c>
      <c r="B123" s="1">
        <v>0</v>
      </c>
      <c r="C123" s="1">
        <v>1</v>
      </c>
      <c r="D123" s="1" t="str">
        <v>Presude</v>
      </c>
      <c r="E123" s="1">
        <v>4</v>
      </c>
      <c r="F123" s="1" t="str">
        <v>MYBIOSOURCE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100437</v>
      </c>
      <c r="B124" s="1" t="str">
        <v>anti-mouse CD4</v>
      </c>
      <c r="C124" s="1">
        <v>1</v>
      </c>
      <c r="D124" s="1" t="str">
        <v>M BIOTECH</v>
      </c>
      <c r="E124" s="1">
        <v>4</v>
      </c>
      <c r="F124" s="1" t="str">
        <v>BioLegend</v>
      </c>
      <c r="G124" s="1" t="str">
        <v>Kolkata</v>
      </c>
      <c r="H124" s="1">
        <v>0</v>
      </c>
      <c r="I124" s="1" t="str">
        <v>OutStation</v>
      </c>
    </row>
    <row r="125" spans="1:9" x14ac:dyDescent="0.25">
      <c r="A125" s="1">
        <v>103043</v>
      </c>
      <c r="B125" s="1" t="str">
        <v>anti-mouse/human CD44</v>
      </c>
      <c r="C125" s="1">
        <v>1</v>
      </c>
      <c r="D125" s="1" t="str">
        <v>M BIOTECH</v>
      </c>
      <c r="E125" s="1">
        <v>4</v>
      </c>
      <c r="F125" s="1" t="str">
        <v>BioLegend</v>
      </c>
      <c r="G125" s="1" t="str">
        <v>Kolkata</v>
      </c>
      <c r="H125" s="1">
        <v>0</v>
      </c>
      <c r="I125" s="1" t="str">
        <v>OutStation</v>
      </c>
    </row>
    <row r="126" spans="1:9" x14ac:dyDescent="0.25">
      <c r="A126" s="1">
        <v>103208</v>
      </c>
      <c r="B126" s="1" t="str">
        <v>anti-mouse/human CD45R/B220</v>
      </c>
      <c r="C126" s="1">
        <v>1</v>
      </c>
      <c r="D126" s="1" t="str">
        <v>HELIX</v>
      </c>
      <c r="E126" s="1">
        <v>4</v>
      </c>
      <c r="F126" s="1" t="str">
        <v>BioLegend</v>
      </c>
      <c r="G126" s="1" t="str">
        <v>Kerala</v>
      </c>
      <c r="H126" s="1">
        <v>0</v>
      </c>
      <c r="I126" s="1" t="str">
        <v>OutStation</v>
      </c>
    </row>
    <row r="127" spans="1:9" x14ac:dyDescent="0.25">
      <c r="A127" s="1">
        <v>103212</v>
      </c>
      <c r="B127" s="1" t="str">
        <v>anti-mouse/human CD45R/B220</v>
      </c>
      <c r="C127" s="1">
        <v>1</v>
      </c>
      <c r="D127" s="1" t="str">
        <v>HELIX</v>
      </c>
      <c r="E127" s="1">
        <v>4</v>
      </c>
      <c r="F127" s="1" t="str">
        <v>BioLegend</v>
      </c>
      <c r="G127" s="1" t="str">
        <v>Kerala</v>
      </c>
      <c r="H127" s="1">
        <v>0</v>
      </c>
      <c r="I127" s="1" t="str">
        <v>OutStation</v>
      </c>
    </row>
    <row r="128" spans="1:9" x14ac:dyDescent="0.25">
      <c r="A128" s="1">
        <v>103221</v>
      </c>
      <c r="B128" s="1" t="str">
        <v>anti-mouse/human CD45R/B220</v>
      </c>
      <c r="C128" s="1">
        <v>1</v>
      </c>
      <c r="D128" s="1" t="str">
        <v>M BIOTECH</v>
      </c>
      <c r="E128" s="1">
        <v>4</v>
      </c>
      <c r="F128" s="1" t="str">
        <v>BioLegend</v>
      </c>
      <c r="G128" s="1" t="str">
        <v>Kolkata</v>
      </c>
      <c r="H128" s="1">
        <v>0</v>
      </c>
      <c r="I128" s="1" t="str">
        <v>OutStation</v>
      </c>
    </row>
    <row r="129" spans="1:9" x14ac:dyDescent="0.25">
      <c r="A129" s="1">
        <v>104431</v>
      </c>
      <c r="B129" s="1" t="str">
        <v>anti-mouse CD62L</v>
      </c>
      <c r="C129" s="1">
        <v>1</v>
      </c>
      <c r="D129" s="1" t="str">
        <v>M BIOTECH</v>
      </c>
      <c r="E129" s="1">
        <v>4</v>
      </c>
      <c r="F129" s="1" t="str">
        <v>BioLegend</v>
      </c>
      <c r="G129" s="1" t="str">
        <v>Kolkata</v>
      </c>
      <c r="H129" s="1">
        <v>0</v>
      </c>
      <c r="I129" s="1" t="str">
        <v>OutStation</v>
      </c>
    </row>
    <row r="130" spans="1:9" x14ac:dyDescent="0.25">
      <c r="A130" s="1">
        <v>104541</v>
      </c>
      <c r="B130" s="1" t="str">
        <v>anti-mouse CD69</v>
      </c>
      <c r="C130" s="1">
        <v>1</v>
      </c>
      <c r="D130" s="1" t="str">
        <v>M BIOTECH</v>
      </c>
      <c r="E130" s="1">
        <v>4</v>
      </c>
      <c r="F130" s="1" t="str">
        <v>BioLegend</v>
      </c>
      <c r="G130" s="1" t="str">
        <v>Kolkata</v>
      </c>
      <c r="H130" s="1">
        <v>0</v>
      </c>
      <c r="I130" s="1" t="str">
        <v>OutStation</v>
      </c>
    </row>
    <row r="131" spans="1:9" x14ac:dyDescent="0.25">
      <c r="A131" s="1">
        <v>104706</v>
      </c>
      <c r="B131" s="1" t="str">
        <v>anti-mouse CD80</v>
      </c>
      <c r="C131" s="1">
        <v>1</v>
      </c>
      <c r="D131" s="1" t="str">
        <v>IMTECH</v>
      </c>
      <c r="E131" s="1">
        <v>4</v>
      </c>
      <c r="F131" s="1" t="str">
        <v>BioLegend</v>
      </c>
      <c r="G131" s="1" t="str">
        <v>Chandigarh</v>
      </c>
      <c r="H131" s="1" t="str">
        <v>Monday</v>
      </c>
      <c r="I131" s="1" t="str">
        <v>OutStation</v>
      </c>
    </row>
    <row r="132" spans="1:9" x14ac:dyDescent="0.25">
      <c r="A132" s="1">
        <v>104743</v>
      </c>
      <c r="B132" s="1" t="str">
        <v>anti-mouse CD80</v>
      </c>
      <c r="C132" s="1">
        <v>1</v>
      </c>
      <c r="D132" s="1" t="str">
        <v>M BIOTECH</v>
      </c>
      <c r="E132" s="1">
        <v>4</v>
      </c>
      <c r="F132" s="1" t="str">
        <v>BioLegend</v>
      </c>
      <c r="G132" s="1" t="str">
        <v>Kolkata</v>
      </c>
      <c r="H132" s="1">
        <v>0</v>
      </c>
      <c r="I132" s="1" t="str">
        <v>OutStation</v>
      </c>
    </row>
    <row r="133" spans="1:9" x14ac:dyDescent="0.25">
      <c r="A133" s="1">
        <v>105006</v>
      </c>
      <c r="B133" s="1" t="str">
        <v>anti-mouse CD86</v>
      </c>
      <c r="C133" s="1">
        <v>1</v>
      </c>
      <c r="D133" s="1" t="str">
        <v>IMTECH</v>
      </c>
      <c r="E133" s="1">
        <v>4</v>
      </c>
      <c r="F133" s="1" t="str">
        <v>BioLegend</v>
      </c>
      <c r="G133" s="1" t="str">
        <v>Chandigarh</v>
      </c>
      <c r="H133" s="1" t="str">
        <v>Monday</v>
      </c>
      <c r="I133" s="1" t="str">
        <v>OutStation</v>
      </c>
    </row>
    <row r="134" spans="1:9" x14ac:dyDescent="0.25">
      <c r="A134" s="1">
        <v>105826</v>
      </c>
      <c r="B134" s="1" t="str">
        <v>anti-mouse CD117 (c-kit)</v>
      </c>
      <c r="C134" s="1">
        <v>1</v>
      </c>
      <c r="D134" s="1" t="str">
        <v>HELIX</v>
      </c>
      <c r="E134" s="1">
        <v>4</v>
      </c>
      <c r="F134" s="1" t="str">
        <v>BioLegend</v>
      </c>
      <c r="G134" s="1" t="str">
        <v>Kerala</v>
      </c>
      <c r="H134" s="1">
        <v>0</v>
      </c>
      <c r="I134" s="1" t="str">
        <v>OutStation</v>
      </c>
    </row>
    <row r="135" spans="1:9" x14ac:dyDescent="0.25">
      <c r="A135" s="1">
        <v>107219</v>
      </c>
      <c r="B135" s="1" t="str">
        <v>anti-mouse CD273 (B7-DC, PD-L2)</v>
      </c>
      <c r="C135" s="1">
        <v>1</v>
      </c>
      <c r="D135" s="1" t="str">
        <v>M BIOTECH</v>
      </c>
      <c r="E135" s="1">
        <v>4</v>
      </c>
      <c r="F135" s="1" t="str">
        <v>BioLegend</v>
      </c>
      <c r="G135" s="1" t="str">
        <v>Kolkata</v>
      </c>
      <c r="H135" s="1">
        <v>0</v>
      </c>
      <c r="I135" s="1" t="str">
        <v>OutStation</v>
      </c>
    </row>
    <row r="136" spans="1:9" x14ac:dyDescent="0.25">
      <c r="A136" s="1">
        <v>108716</v>
      </c>
      <c r="B136" s="1" t="str">
        <v>anti-mouse NK-1.1</v>
      </c>
      <c r="C136" s="1">
        <v>1</v>
      </c>
      <c r="D136" s="1" t="str">
        <v>CCMB</v>
      </c>
      <c r="E136" s="1">
        <v>4</v>
      </c>
      <c r="F136" s="1" t="str">
        <v>BioLegend</v>
      </c>
      <c r="G136" s="1" t="str">
        <v>Hyderabad</v>
      </c>
      <c r="H136" s="1">
        <v>0</v>
      </c>
      <c r="I136" s="1" t="str">
        <v>OutStation</v>
      </c>
    </row>
    <row r="137" spans="1:9" x14ac:dyDescent="0.25">
      <c r="A137" s="1">
        <v>116208</v>
      </c>
      <c r="B137" s="1" t="str">
        <v>anti-mouse TER-119/Erythroid Cells</v>
      </c>
      <c r="C137" s="1">
        <v>1</v>
      </c>
      <c r="D137" s="1" t="str">
        <v>HELIX</v>
      </c>
      <c r="E137" s="1">
        <v>4</v>
      </c>
      <c r="F137" s="1" t="str">
        <v>BioLegend</v>
      </c>
      <c r="G137" s="1" t="str">
        <v>Kerala</v>
      </c>
      <c r="H137" s="1">
        <v>0</v>
      </c>
      <c r="I137" s="1" t="str">
        <v>OutStation</v>
      </c>
    </row>
    <row r="138" spans="1:9" x14ac:dyDescent="0.25">
      <c r="A138" s="1">
        <v>120105</v>
      </c>
      <c r="B138" s="1" t="str">
        <v>anti-mouse CD197 (CCR7)</v>
      </c>
      <c r="C138" s="1">
        <v>1</v>
      </c>
      <c r="D138" s="1" t="str">
        <v>M BIOTECH</v>
      </c>
      <c r="E138" s="1">
        <v>4</v>
      </c>
      <c r="F138" s="1" t="str">
        <v>BioLegend</v>
      </c>
      <c r="G138" s="1" t="str">
        <v>Kolkata</v>
      </c>
      <c r="H138" s="1">
        <v>0</v>
      </c>
      <c r="I138" s="1" t="str">
        <v>OutStation</v>
      </c>
    </row>
    <row r="139" spans="1:9" x14ac:dyDescent="0.25">
      <c r="A139" s="1">
        <v>122524</v>
      </c>
      <c r="B139" s="1" t="str">
        <v>anti-mouse Ly-6A/E (Sca-1)</v>
      </c>
      <c r="C139" s="1">
        <v>1</v>
      </c>
      <c r="D139" s="1" t="str">
        <v>HELIX</v>
      </c>
      <c r="E139" s="1">
        <v>4</v>
      </c>
      <c r="F139" s="1" t="str">
        <v>BioLegend</v>
      </c>
      <c r="G139" s="1" t="str">
        <v>Kerala</v>
      </c>
      <c r="H139" s="1">
        <v>0</v>
      </c>
      <c r="I139" s="1" t="str">
        <v>OutStation</v>
      </c>
    </row>
    <row r="140" spans="1:9" x14ac:dyDescent="0.25">
      <c r="A140" s="1">
        <v>123116</v>
      </c>
      <c r="B140" s="1" t="str">
        <v>anti-mouse F4/80</v>
      </c>
      <c r="C140" s="1">
        <v>1</v>
      </c>
      <c r="D140" s="1" t="str">
        <v>HELIX</v>
      </c>
      <c r="E140" s="1">
        <v>4</v>
      </c>
      <c r="F140" s="1" t="str">
        <v>BioLegend</v>
      </c>
      <c r="G140" s="1" t="str">
        <v>Kerala</v>
      </c>
      <c r="H140" s="1">
        <v>0</v>
      </c>
      <c r="I140" s="1" t="str">
        <v>OutStation</v>
      </c>
    </row>
    <row r="141" spans="1:9" x14ac:dyDescent="0.25">
      <c r="A141" s="1">
        <v>124608</v>
      </c>
      <c r="B141" s="1" t="str">
        <v>anti-mouse CD40</v>
      </c>
      <c r="C141" s="1">
        <v>1</v>
      </c>
      <c r="D141" s="1" t="str">
        <v>IMTECH</v>
      </c>
      <c r="E141" s="1">
        <v>4</v>
      </c>
      <c r="F141" s="1" t="str">
        <v>BioLegend</v>
      </c>
      <c r="G141" s="1" t="str">
        <v>Chandigarh</v>
      </c>
      <c r="H141" s="1" t="str">
        <v>Monday</v>
      </c>
      <c r="I141" s="1" t="str">
        <v>OutStation</v>
      </c>
    </row>
    <row r="142" spans="1:9" x14ac:dyDescent="0.25">
      <c r="A142" s="1">
        <v>126505</v>
      </c>
      <c r="B142" s="1" t="str">
        <v>anti-mouse CD183 (CXCR3)</v>
      </c>
      <c r="C142" s="1">
        <v>1</v>
      </c>
      <c r="D142" s="1" t="str">
        <v>M BIOTECH</v>
      </c>
      <c r="E142" s="1">
        <v>4</v>
      </c>
      <c r="F142" s="1" t="str">
        <v>BioLegend</v>
      </c>
      <c r="G142" s="1" t="str">
        <v>Kolkata</v>
      </c>
      <c r="H142" s="1">
        <v>0</v>
      </c>
      <c r="I142" s="1" t="str">
        <v>OutStation</v>
      </c>
    </row>
    <row r="143" spans="1:9" x14ac:dyDescent="0.25">
      <c r="A143" s="1">
        <v>127215</v>
      </c>
      <c r="B143" s="1" t="str">
        <v>anti-mouse CD73</v>
      </c>
      <c r="C143" s="1">
        <v>1</v>
      </c>
      <c r="D143" s="1" t="str">
        <v>M BIOTECH</v>
      </c>
      <c r="E143" s="1">
        <v>4</v>
      </c>
      <c r="F143" s="1" t="str">
        <v>BioLegend</v>
      </c>
      <c r="G143" s="1" t="str">
        <v>Kolkata</v>
      </c>
      <c r="H143" s="1">
        <v>0</v>
      </c>
      <c r="I143" s="1" t="str">
        <v>OutStation</v>
      </c>
    </row>
    <row r="144" spans="1:9" x14ac:dyDescent="0.25">
      <c r="A144" s="1">
        <v>127627</v>
      </c>
      <c r="B144" s="1" t="str">
        <v>anti-mouse Ly-6G</v>
      </c>
      <c r="C144" s="1">
        <v>1</v>
      </c>
      <c r="D144" s="1" t="str">
        <v>GENECARE</v>
      </c>
      <c r="E144" s="1">
        <v>4</v>
      </c>
      <c r="F144" s="1" t="str">
        <v>BioLegend</v>
      </c>
      <c r="G144" s="1" t="str">
        <v>VARANASI</v>
      </c>
      <c r="H144" s="1" t="str">
        <v>Payment Issue (Priya)</v>
      </c>
      <c r="I144" s="1" t="str">
        <v>OutStation</v>
      </c>
    </row>
    <row r="145" spans="1:9" x14ac:dyDescent="0.25">
      <c r="A145" s="1">
        <v>135019</v>
      </c>
      <c r="B145" s="1" t="str">
        <v>anti-mouse CD127 (IL-7Rα)</v>
      </c>
      <c r="C145" s="1">
        <v>1</v>
      </c>
      <c r="D145" s="1" t="str">
        <v>M BIOTECH</v>
      </c>
      <c r="E145" s="1">
        <v>4</v>
      </c>
      <c r="F145" s="1" t="str">
        <v>BioLegend</v>
      </c>
      <c r="G145" s="1" t="str">
        <v>Kolkata</v>
      </c>
      <c r="H145" s="1">
        <v>0</v>
      </c>
      <c r="I145" s="1" t="str">
        <v>OutStation</v>
      </c>
    </row>
    <row r="146" spans="1:9" x14ac:dyDescent="0.25">
      <c r="A146" s="1">
        <v>152423</v>
      </c>
      <c r="B146" s="1" t="str">
        <v>anti-mouse CD19</v>
      </c>
      <c r="C146" s="1">
        <v>1</v>
      </c>
      <c r="D146" s="1" t="str">
        <v>M BIOTECH</v>
      </c>
      <c r="E146" s="1">
        <v>4</v>
      </c>
      <c r="F146" s="1" t="str">
        <v>BioLegend</v>
      </c>
      <c r="G146" s="1" t="str">
        <v>Kolkata</v>
      </c>
      <c r="H146" s="1">
        <v>0</v>
      </c>
      <c r="I146" s="1" t="str">
        <v>OutStation</v>
      </c>
    </row>
    <row r="147" spans="1:9" x14ac:dyDescent="0.25">
      <c r="A147" s="1">
        <v>158003</v>
      </c>
      <c r="B147" s="1" t="str">
        <v>anti-mouse CD16</v>
      </c>
      <c r="C147" s="1">
        <v>1</v>
      </c>
      <c r="D147" s="1" t="str">
        <v>IISER BHOPAL</v>
      </c>
      <c r="E147" s="1">
        <v>4</v>
      </c>
      <c r="F147" s="1" t="str">
        <v>BioLegend</v>
      </c>
      <c r="G147" s="1" t="str">
        <v>Bhopal</v>
      </c>
      <c r="H147" s="1" t="str">
        <v>On Hold (Priyanka madam)</v>
      </c>
      <c r="I147" s="1" t="str">
        <v>OutStation</v>
      </c>
    </row>
    <row r="148" spans="1:9" x14ac:dyDescent="0.25">
      <c r="A148" s="1">
        <v>301924</v>
      </c>
      <c r="B148" s="1" t="str">
        <v>anti-human CD15 (SSEA-1)</v>
      </c>
      <c r="C148" s="1">
        <v>1</v>
      </c>
      <c r="D148" s="1" t="str">
        <v>ICGEB</v>
      </c>
      <c r="E148" s="1">
        <v>4</v>
      </c>
      <c r="F148" s="1" t="str">
        <v>BioLegend</v>
      </c>
      <c r="G148" s="1" t="str">
        <v>Delhi</v>
      </c>
      <c r="H148" s="1">
        <v>0</v>
      </c>
      <c r="I148" s="1" t="str">
        <v>Local</v>
      </c>
    </row>
    <row r="149" spans="1:9" x14ac:dyDescent="0.25">
      <c r="A149" s="1">
        <v>302044</v>
      </c>
      <c r="B149" s="1" t="str">
        <v>anti-human CD16</v>
      </c>
      <c r="C149" s="1">
        <v>1</v>
      </c>
      <c r="D149" s="1" t="str">
        <v>ICGEB</v>
      </c>
      <c r="E149" s="1">
        <v>4</v>
      </c>
      <c r="F149" s="1" t="str">
        <v>BioLegend</v>
      </c>
      <c r="G149" s="1" t="str">
        <v>Delhi</v>
      </c>
      <c r="H149" s="1">
        <v>0</v>
      </c>
      <c r="I149" s="1" t="str">
        <v>Local</v>
      </c>
    </row>
    <row r="150" spans="1:9" x14ac:dyDescent="0.25">
      <c r="A150" s="1">
        <v>303735</v>
      </c>
      <c r="B150" s="1" t="str">
        <v>anti-human CD41</v>
      </c>
      <c r="C150" s="1">
        <v>1</v>
      </c>
      <c r="D150" s="1" t="str">
        <v>INVITRO</v>
      </c>
      <c r="E150" s="1">
        <v>4</v>
      </c>
      <c r="F150" s="1" t="str">
        <v>BioLegend</v>
      </c>
      <c r="G150" s="1" t="str">
        <v>Delhi</v>
      </c>
      <c r="H150" s="1">
        <v>0</v>
      </c>
      <c r="I150" s="1" t="str">
        <v>Local</v>
      </c>
    </row>
    <row r="151" spans="1:9" x14ac:dyDescent="0.25">
      <c r="A151" s="1">
        <v>324215</v>
      </c>
      <c r="B151" s="1" t="str">
        <v>anti-human CD326 (EpCAM)</v>
      </c>
      <c r="C151" s="1">
        <v>1</v>
      </c>
      <c r="D151" s="1" t="str">
        <v>M BIOTECH</v>
      </c>
      <c r="E151" s="1">
        <v>4</v>
      </c>
      <c r="F151" s="1" t="str">
        <v>BioLegend</v>
      </c>
      <c r="G151" s="1" t="str">
        <v>Kolkata</v>
      </c>
      <c r="H151" s="1">
        <v>0</v>
      </c>
      <c r="I151" s="1" t="str">
        <v>OutStation</v>
      </c>
    </row>
    <row r="152" spans="1:9" x14ac:dyDescent="0.25">
      <c r="A152" s="1">
        <v>343625</v>
      </c>
      <c r="B152" s="1" t="str">
        <v>anti-human CD34</v>
      </c>
      <c r="C152" s="1">
        <v>1</v>
      </c>
      <c r="D152" s="1" t="str">
        <v>INVITRO</v>
      </c>
      <c r="E152" s="1">
        <v>4</v>
      </c>
      <c r="F152" s="1" t="str">
        <v>BioLegend</v>
      </c>
      <c r="G152" s="1" t="str">
        <v>Delhi</v>
      </c>
      <c r="H152" s="1">
        <v>0</v>
      </c>
      <c r="I152" s="1" t="str">
        <v>Local</v>
      </c>
    </row>
    <row r="153" spans="1:9" x14ac:dyDescent="0.25">
      <c r="A153" s="1">
        <v>349114</v>
      </c>
      <c r="B153" s="1" t="str">
        <v>anti-human CD235a (Glycophorin A)</v>
      </c>
      <c r="C153" s="1">
        <v>1</v>
      </c>
      <c r="D153" s="1" t="str">
        <v>ICGEB</v>
      </c>
      <c r="E153" s="1">
        <v>4</v>
      </c>
      <c r="F153" s="1" t="str">
        <v>BioLegend</v>
      </c>
      <c r="G153" s="1" t="str">
        <v>Delhi</v>
      </c>
      <c r="H153" s="1">
        <v>0</v>
      </c>
      <c r="I153" s="1" t="str">
        <v>Local</v>
      </c>
    </row>
    <row r="154" spans="1:9" x14ac:dyDescent="0.25">
      <c r="A154" s="1">
        <v>362532</v>
      </c>
      <c r="B154" s="1" t="str">
        <v>anti-human CD56 (NCAM)</v>
      </c>
      <c r="C154" s="1">
        <v>1</v>
      </c>
      <c r="D154" s="1" t="str">
        <v>ICGEB</v>
      </c>
      <c r="E154" s="1">
        <v>4</v>
      </c>
      <c r="F154" s="1" t="str">
        <v>BioLegend</v>
      </c>
      <c r="G154" s="1" t="str">
        <v>Delhi</v>
      </c>
      <c r="H154" s="1">
        <v>0</v>
      </c>
      <c r="I154" s="1" t="str">
        <v>Local</v>
      </c>
    </row>
    <row r="155" spans="1:9" x14ac:dyDescent="0.25">
      <c r="A155" s="1">
        <v>384403</v>
      </c>
      <c r="B155" s="1" t="str">
        <v>anti-human CD45 Recombinant</v>
      </c>
      <c r="C155" s="1">
        <v>1</v>
      </c>
      <c r="D155" s="1" t="str">
        <v>M BIOTECH</v>
      </c>
      <c r="E155" s="1">
        <v>4</v>
      </c>
      <c r="F155" s="1" t="str">
        <v>BioLegend</v>
      </c>
      <c r="G155" s="1" t="str">
        <v>Kolkata</v>
      </c>
      <c r="H155" s="1">
        <v>0</v>
      </c>
      <c r="I155" s="1" t="str">
        <v>OutStation</v>
      </c>
    </row>
    <row r="156" spans="1:9" x14ac:dyDescent="0.25">
      <c r="A156" s="1">
        <v>396409</v>
      </c>
      <c r="B156" s="1" t="str">
        <v>anti-human/mouse Granzyme B Recombinant</v>
      </c>
      <c r="C156" s="1">
        <v>1</v>
      </c>
      <c r="D156" s="1" t="str">
        <v>M BIOTECH</v>
      </c>
      <c r="E156" s="1">
        <v>4</v>
      </c>
      <c r="F156" s="1" t="str">
        <v>BioLegend</v>
      </c>
      <c r="G156" s="1" t="str">
        <v>Kolkata</v>
      </c>
      <c r="H156" s="1">
        <v>0</v>
      </c>
      <c r="I156" s="1" t="str">
        <v>OutStation</v>
      </c>
    </row>
    <row r="157" spans="1:9" x14ac:dyDescent="0.25">
      <c r="A157" s="1">
        <v>405707</v>
      </c>
      <c r="B157" s="1" t="str">
        <v>anti-mouse IgD</v>
      </c>
      <c r="C157" s="1">
        <v>1</v>
      </c>
      <c r="D157" s="1" t="str">
        <v>M BIOTECH</v>
      </c>
      <c r="E157" s="1">
        <v>4</v>
      </c>
      <c r="F157" s="1" t="str">
        <v>BioLegend</v>
      </c>
      <c r="G157" s="1" t="str">
        <v>Kolkata</v>
      </c>
      <c r="H157" s="1">
        <v>0</v>
      </c>
      <c r="I157" s="1" t="str">
        <v>OutStation</v>
      </c>
    </row>
    <row r="158" spans="1:9" x14ac:dyDescent="0.25">
      <c r="A158" s="1">
        <v>406521</v>
      </c>
      <c r="B158" s="1" t="str">
        <v>anti-mouse IgM</v>
      </c>
      <c r="C158" s="1">
        <v>1</v>
      </c>
      <c r="D158" s="1" t="str">
        <v>M BIOTECH</v>
      </c>
      <c r="E158" s="1">
        <v>4</v>
      </c>
      <c r="F158" s="1" t="str">
        <v>BioLegend</v>
      </c>
      <c r="G158" s="1" t="str">
        <v>Kolkata</v>
      </c>
      <c r="H158" s="1">
        <v>0</v>
      </c>
      <c r="I158" s="1" t="str">
        <v>OutStation</v>
      </c>
    </row>
    <row r="159" spans="1:9" x14ac:dyDescent="0.25">
      <c r="A159" s="1">
        <v>421501</v>
      </c>
      <c r="B159" s="1" t="str">
        <v>TMB High Sensitivity Substrate Solution</v>
      </c>
      <c r="C159" s="1">
        <v>1</v>
      </c>
      <c r="D159" s="1" t="str">
        <v>ICGEB</v>
      </c>
      <c r="E159" s="1">
        <v>4</v>
      </c>
      <c r="F159" s="1" t="str">
        <v>BioLegend</v>
      </c>
      <c r="G159" s="1" t="str">
        <v>Delhi</v>
      </c>
      <c r="H159" s="1" t="str">
        <v>PRIYANKA MADAM (FOC)</v>
      </c>
      <c r="I159" s="1" t="str">
        <v>Local</v>
      </c>
    </row>
    <row r="160" spans="1:9" x14ac:dyDescent="0.25">
      <c r="A160" s="1">
        <v>423001</v>
      </c>
      <c r="B160" s="1" t="str">
        <v>Stop Solution for TMB Substrate</v>
      </c>
      <c r="C160" s="1">
        <v>1</v>
      </c>
      <c r="D160" s="1" t="str">
        <v>ICGEB</v>
      </c>
      <c r="E160" s="1" t="str">
        <v>RT</v>
      </c>
      <c r="F160" s="1" t="str">
        <v>BioLegend</v>
      </c>
      <c r="G160" s="1" t="str">
        <v>Delhi</v>
      </c>
      <c r="H160" s="1" t="str">
        <v>PRIYANKA MADAM (FOC)</v>
      </c>
      <c r="I160" s="1" t="str">
        <v>Local</v>
      </c>
    </row>
    <row r="161" spans="1:9" x14ac:dyDescent="0.25">
      <c r="A161" s="1">
        <v>423109</v>
      </c>
      <c r="B161" s="1" t="str">
        <v>Zombie Red™ Fixable Viability Kit</v>
      </c>
      <c r="C161" s="1">
        <v>1</v>
      </c>
      <c r="D161" s="1" t="str">
        <v>M BIOTECH</v>
      </c>
      <c r="E161" s="1">
        <v>-20</v>
      </c>
      <c r="F161" s="1" t="str">
        <v>BioLegend</v>
      </c>
      <c r="G161" s="1" t="str">
        <v>Kolkata</v>
      </c>
      <c r="H161" s="1">
        <v>0</v>
      </c>
      <c r="I161" s="1" t="str">
        <v>OutStation</v>
      </c>
    </row>
    <row r="162" spans="1:9" x14ac:dyDescent="0.25">
      <c r="A162" s="1">
        <v>514418</v>
      </c>
      <c r="B162" s="1" t="str">
        <v>anti-mouse IL-25 (IL-17E)</v>
      </c>
      <c r="C162" s="1">
        <v>1</v>
      </c>
      <c r="D162" s="1" t="str">
        <v>IMTECH</v>
      </c>
      <c r="E162" s="1">
        <v>4</v>
      </c>
      <c r="F162" s="1" t="str">
        <v>BioLegend</v>
      </c>
      <c r="G162" s="1" t="str">
        <v>Chandigarh</v>
      </c>
      <c r="H162" s="1" t="str">
        <v>Monday</v>
      </c>
      <c r="I162" s="1" t="str">
        <v>OutStation</v>
      </c>
    </row>
    <row r="163" spans="1:9" x14ac:dyDescent="0.25">
      <c r="A163" s="1">
        <v>532101</v>
      </c>
      <c r="B163" s="1" t="str">
        <v>anti-human MMP-9</v>
      </c>
      <c r="C163" s="1">
        <v>1</v>
      </c>
      <c r="D163" s="1" t="str">
        <v>BIONOVA</v>
      </c>
      <c r="E163" s="1">
        <v>4</v>
      </c>
      <c r="F163" s="1" t="str">
        <v>BioLegend</v>
      </c>
      <c r="G163" s="1" t="str">
        <v>Banglore</v>
      </c>
      <c r="H163" s="1">
        <v>0</v>
      </c>
      <c r="I163" s="1" t="str">
        <v>OutStation</v>
      </c>
    </row>
    <row r="164" spans="1:9" x14ac:dyDescent="0.25">
      <c r="A164" s="43">
        <v>550502</v>
      </c>
      <c r="B164" s="43" t="str">
        <v>Human MMP-9 (carrier-free)</v>
      </c>
      <c r="C164" s="43">
        <v>1</v>
      </c>
      <c r="D164" s="43" t="str">
        <v>BIONOVA</v>
      </c>
      <c r="E164" s="43">
        <v>-20</v>
      </c>
      <c r="F164" s="43" t="str">
        <v>BioLegend</v>
      </c>
      <c r="G164" s="43" t="str">
        <v>Banglore</v>
      </c>
      <c r="H164">
        <v>0</v>
      </c>
      <c r="I164" t="str">
        <v>OutStation</v>
      </c>
    </row>
    <row r="165" spans="1:9" x14ac:dyDescent="0.25">
      <c r="A165" s="1">
        <v>567903</v>
      </c>
      <c r="B165" s="1" t="str">
        <v>FLAER</v>
      </c>
      <c r="C165" s="1">
        <v>1</v>
      </c>
      <c r="D165" s="1" t="str">
        <v>Unknown</v>
      </c>
      <c r="E165" s="1">
        <v>4</v>
      </c>
      <c r="F165" s="1" t="str">
        <v>BioLegend</v>
      </c>
      <c r="G165" s="1" t="str">
        <v>Unknown</v>
      </c>
      <c r="H165" t="str">
        <v>Sample Mohan Sir</v>
      </c>
      <c r="I165" t="str">
        <v>Unknown</v>
      </c>
    </row>
    <row r="166" spans="1:9" x14ac:dyDescent="0.25">
      <c r="A166" s="1">
        <v>640908</v>
      </c>
      <c r="B166" s="1" t="str">
        <v>Annexin V</v>
      </c>
      <c r="C166" s="1">
        <v>1</v>
      </c>
      <c r="D166" s="1" t="str">
        <v>GENECARE</v>
      </c>
      <c r="E166" s="1">
        <v>4</v>
      </c>
      <c r="F166" s="1" t="str">
        <v>BioLegend</v>
      </c>
      <c r="G166" s="1" t="str">
        <v>VARANASI</v>
      </c>
      <c r="H166" t="str">
        <v>Payment Issue (Priya)</v>
      </c>
      <c r="I166" t="str">
        <v>OutStation</v>
      </c>
    </row>
    <row r="167" spans="1:9" x14ac:dyDescent="0.25">
      <c r="A167" s="1">
        <v>663104</v>
      </c>
      <c r="B167" s="1" t="str">
        <v>anti-E. coli RNA Polymerase α</v>
      </c>
      <c r="C167" s="1">
        <v>1</v>
      </c>
      <c r="D167" s="1" t="str">
        <v>IISC</v>
      </c>
      <c r="E167" s="1">
        <v>4</v>
      </c>
      <c r="F167" s="1" t="str">
        <v>BioLegend</v>
      </c>
      <c r="G167" s="1" t="str">
        <v>Banglore</v>
      </c>
      <c r="H167">
        <v>0</v>
      </c>
      <c r="I167" t="str">
        <v>OutStation</v>
      </c>
    </row>
    <row r="168" spans="1:9" x14ac:dyDescent="0.25">
      <c r="A168" s="1">
        <v>740809</v>
      </c>
      <c r="B168" s="1" t="str">
        <v>Human Inflammation Panel 1 (13-plex) w/VbP</v>
      </c>
      <c r="C168" s="1">
        <v>1</v>
      </c>
      <c r="D168" s="1" t="str">
        <v>NIAB</v>
      </c>
      <c r="E168" s="1">
        <v>4</v>
      </c>
      <c r="F168" s="1" t="str">
        <v>BioLegend</v>
      </c>
      <c r="G168" s="1" t="str">
        <v>Hyderabad</v>
      </c>
      <c r="H168">
        <v>0</v>
      </c>
      <c r="I168" t="str">
        <v>OutStation</v>
      </c>
    </row>
    <row r="169" spans="1:9" x14ac:dyDescent="0.25">
      <c r="A169" s="1">
        <v>100222</v>
      </c>
      <c r="B169" s="1" t="str">
        <v>anti-mouse CD3</v>
      </c>
      <c r="C169" s="1">
        <v>1</v>
      </c>
      <c r="D169" s="1" t="str">
        <v>SUN PHARMA</v>
      </c>
      <c r="E169" s="1">
        <v>4</v>
      </c>
      <c r="F169" s="1" t="str">
        <v>BioLegend</v>
      </c>
      <c r="G169" s="1" t="str">
        <v>Gujrat</v>
      </c>
      <c r="H169">
        <v>0</v>
      </c>
      <c r="I169" t="str">
        <v>OutStation</v>
      </c>
    </row>
    <row r="170" spans="1:9" x14ac:dyDescent="0.25">
      <c r="A170" s="1">
        <v>100229</v>
      </c>
      <c r="B170" s="1" t="str">
        <v>anti-mouse CD3</v>
      </c>
      <c r="C170" s="1">
        <v>1</v>
      </c>
      <c r="D170" s="1" t="str">
        <v>BIO SOLUTION</v>
      </c>
      <c r="E170" s="1">
        <v>4</v>
      </c>
      <c r="F170" s="1" t="str">
        <v>BioLegend</v>
      </c>
      <c r="G170" s="1" t="str">
        <v>Hyderabad</v>
      </c>
      <c r="H170">
        <v>0</v>
      </c>
      <c r="I170" t="str">
        <v>OutStation</v>
      </c>
    </row>
    <row r="171" spans="1:9" x14ac:dyDescent="0.25">
      <c r="A171" s="1">
        <v>100273</v>
      </c>
      <c r="B171" s="1" t="str">
        <v>anti-mouse CD3</v>
      </c>
      <c r="C171" s="1">
        <v>1</v>
      </c>
      <c r="D171" s="1" t="str">
        <v>THSTI</v>
      </c>
      <c r="E171" s="1">
        <v>4</v>
      </c>
      <c r="F171" s="1" t="str">
        <v>BioLegend</v>
      </c>
      <c r="G171" s="1" t="str">
        <v>Faridabad</v>
      </c>
      <c r="H171">
        <v>0</v>
      </c>
      <c r="I171" t="str">
        <v>Local</v>
      </c>
    </row>
    <row r="172" spans="1:9" x14ac:dyDescent="0.25">
      <c r="A172" s="1">
        <v>100412</v>
      </c>
      <c r="B172" s="1" t="str">
        <v>anti-mouse CD4</v>
      </c>
      <c r="C172" s="1">
        <v>1</v>
      </c>
      <c r="D172" s="1" t="str">
        <v>THSTI</v>
      </c>
      <c r="E172" s="1">
        <v>4</v>
      </c>
      <c r="F172" s="1" t="str">
        <v>BioLegend</v>
      </c>
      <c r="G172" s="1" t="str">
        <v>Faridabad</v>
      </c>
      <c r="H172">
        <v>0</v>
      </c>
      <c r="I172" t="str">
        <v>Local</v>
      </c>
    </row>
    <row r="173" spans="1:9" x14ac:dyDescent="0.25">
      <c r="A173" s="1">
        <v>100433</v>
      </c>
      <c r="B173" s="1" t="str">
        <v>anti-mouse CD4</v>
      </c>
      <c r="C173" s="1">
        <v>1</v>
      </c>
      <c r="D173" s="1" t="str">
        <v>THSTI</v>
      </c>
      <c r="E173" s="1">
        <v>4</v>
      </c>
      <c r="F173" s="1" t="str">
        <v>BioLegend</v>
      </c>
      <c r="G173" s="1" t="str">
        <v>Faridabad</v>
      </c>
      <c r="H173">
        <v>0</v>
      </c>
      <c r="I173" t="str">
        <v>Local</v>
      </c>
    </row>
    <row r="174" spans="1:9" x14ac:dyDescent="0.25">
      <c r="A174" s="1">
        <v>100451</v>
      </c>
      <c r="B174" s="1" t="str">
        <v>anti-mouse CD4</v>
      </c>
      <c r="C174" s="1">
        <v>1</v>
      </c>
      <c r="D174" s="1" t="str">
        <v>RCB</v>
      </c>
      <c r="E174" s="1">
        <v>4</v>
      </c>
      <c r="F174" s="1" t="str">
        <v>BioLegend</v>
      </c>
      <c r="G174" s="1" t="str">
        <v>Delhi</v>
      </c>
      <c r="H174">
        <v>0</v>
      </c>
      <c r="I174" t="str">
        <v>Local</v>
      </c>
    </row>
    <row r="175" spans="1:9" x14ac:dyDescent="0.25">
      <c r="A175" s="1">
        <v>100453</v>
      </c>
      <c r="B175" s="1" t="str">
        <v>anti-mouse CD4</v>
      </c>
      <c r="C175" s="1">
        <v>1</v>
      </c>
      <c r="D175" s="1" t="str">
        <v>BIO SOLUTION</v>
      </c>
      <c r="E175" s="1">
        <v>4</v>
      </c>
      <c r="F175" s="1" t="str">
        <v>BioLegend</v>
      </c>
      <c r="G175" s="1" t="str">
        <v>Hyderabad</v>
      </c>
      <c r="H175">
        <v>0</v>
      </c>
      <c r="I175" t="str">
        <v>OutStation</v>
      </c>
    </row>
    <row r="176" spans="1:9" x14ac:dyDescent="0.25">
      <c r="A176" s="1">
        <v>100714</v>
      </c>
      <c r="B176" s="1" t="str">
        <v>anti-mouse CD8a</v>
      </c>
      <c r="C176" s="1">
        <v>1</v>
      </c>
      <c r="D176" s="1" t="str">
        <v>AIIMS</v>
      </c>
      <c r="E176" s="1">
        <v>4</v>
      </c>
      <c r="F176" s="1" t="str">
        <v>BioLegend</v>
      </c>
      <c r="G176" s="1" t="str">
        <v>Delhi</v>
      </c>
      <c r="H176">
        <v>0</v>
      </c>
      <c r="I176" t="str">
        <v>Local</v>
      </c>
    </row>
    <row r="177" spans="1:9" x14ac:dyDescent="0.25">
      <c r="A177" s="1">
        <v>100733</v>
      </c>
      <c r="B177" s="1" t="str">
        <v>anti-mouse CD8a</v>
      </c>
      <c r="C177" s="1">
        <v>1</v>
      </c>
      <c r="D177" s="1" t="str">
        <v>THSTI</v>
      </c>
      <c r="E177" s="1">
        <v>4</v>
      </c>
      <c r="F177" s="1" t="str">
        <v>BioLegend</v>
      </c>
      <c r="G177" s="1" t="str">
        <v>Faridabad</v>
      </c>
      <c r="H177">
        <v>0</v>
      </c>
      <c r="I177" t="str">
        <v>Local</v>
      </c>
    </row>
    <row r="178" spans="1:9" x14ac:dyDescent="0.25">
      <c r="A178" s="1">
        <v>100759</v>
      </c>
      <c r="B178" s="1" t="str">
        <v>anti-mouse CD8a</v>
      </c>
      <c r="C178" s="1">
        <v>1</v>
      </c>
      <c r="D178" s="1" t="str">
        <v>BIO SOLUTION</v>
      </c>
      <c r="E178" s="1">
        <v>4</v>
      </c>
      <c r="F178" s="1" t="str">
        <v>BioLegend</v>
      </c>
      <c r="G178" s="1" t="str">
        <v>Hyderabad</v>
      </c>
      <c r="H178">
        <v>0</v>
      </c>
      <c r="I178" t="str">
        <v>OutStation</v>
      </c>
    </row>
    <row r="179" spans="1:9" x14ac:dyDescent="0.25">
      <c r="A179" s="1">
        <v>101228</v>
      </c>
      <c r="B179" s="1" t="str">
        <v>anti-mouse/human CD11b</v>
      </c>
      <c r="C179" s="1">
        <v>1</v>
      </c>
      <c r="D179" s="1" t="str">
        <v>AIIMS</v>
      </c>
      <c r="E179" s="1">
        <v>4</v>
      </c>
      <c r="F179" s="1" t="str">
        <v>BioLegend</v>
      </c>
      <c r="G179" s="1" t="str">
        <v>Delhi</v>
      </c>
      <c r="H179">
        <v>0</v>
      </c>
      <c r="I179" t="str">
        <v>Local</v>
      </c>
    </row>
    <row r="180" spans="1:9" x14ac:dyDescent="0.25">
      <c r="A180" s="1">
        <v>101256</v>
      </c>
      <c r="B180" s="1" t="str">
        <v>anti-mouse/human CD11b</v>
      </c>
      <c r="C180" s="1">
        <v>1</v>
      </c>
      <c r="D180" s="1" t="str">
        <v>AIIMS</v>
      </c>
      <c r="E180" s="1">
        <v>4</v>
      </c>
      <c r="F180" s="1" t="str">
        <v>BioLegend</v>
      </c>
      <c r="G180" s="1" t="str">
        <v>Delhi</v>
      </c>
      <c r="H180">
        <v>0</v>
      </c>
      <c r="I180" t="str">
        <v>Local</v>
      </c>
    </row>
    <row r="181" spans="1:9" x14ac:dyDescent="0.25">
      <c r="A181" s="1">
        <v>101908</v>
      </c>
      <c r="B181" s="1" t="str">
        <v>anti-mouse CD25</v>
      </c>
      <c r="C181" s="1">
        <v>1</v>
      </c>
      <c r="D181" s="1" t="str">
        <v>THSTI</v>
      </c>
      <c r="E181" s="1">
        <v>4</v>
      </c>
      <c r="F181" s="1" t="str">
        <v>BioLegend</v>
      </c>
      <c r="G181" s="1" t="str">
        <v>Faridabad</v>
      </c>
      <c r="H181">
        <v>0</v>
      </c>
      <c r="I181" t="str">
        <v>Local</v>
      </c>
    </row>
    <row r="182" spans="1:9" x14ac:dyDescent="0.25">
      <c r="A182" s="1">
        <v>102202</v>
      </c>
      <c r="B182" s="1" t="str">
        <v>anti-mouse/rat CD29</v>
      </c>
      <c r="C182" s="1">
        <v>1</v>
      </c>
      <c r="D182" s="1" t="str">
        <v>THSTI</v>
      </c>
      <c r="E182" s="1">
        <v>4</v>
      </c>
      <c r="F182" s="1" t="str">
        <v>BioLegend</v>
      </c>
      <c r="G182" s="1" t="str">
        <v>Faridabad</v>
      </c>
      <c r="H182">
        <v>0</v>
      </c>
      <c r="I182" t="str">
        <v>Local</v>
      </c>
    </row>
    <row r="183" spans="1:9" x14ac:dyDescent="0.25">
      <c r="A183" s="1">
        <v>103012</v>
      </c>
      <c r="B183" s="1" t="str">
        <v>anti-mouse/human CD44</v>
      </c>
      <c r="C183" s="1">
        <v>1</v>
      </c>
      <c r="D183" s="1" t="str">
        <v>NCCS</v>
      </c>
      <c r="E183" s="1">
        <v>4</v>
      </c>
      <c r="F183" s="1" t="str">
        <v>BioLegend</v>
      </c>
      <c r="G183" s="1" t="str">
        <v>Pune</v>
      </c>
      <c r="H183">
        <v>0</v>
      </c>
      <c r="I183" t="str">
        <v>OutStation</v>
      </c>
    </row>
    <row r="184" spans="1:9" x14ac:dyDescent="0.25">
      <c r="A184" s="1">
        <v>103123</v>
      </c>
      <c r="B184" s="1" t="str">
        <v>anti-mouse CD45</v>
      </c>
      <c r="C184" s="1">
        <v>1</v>
      </c>
      <c r="D184" s="1" t="str">
        <v>BIO SOLUTION</v>
      </c>
      <c r="E184" s="1">
        <v>4</v>
      </c>
      <c r="F184" s="1" t="str">
        <v>BioLegend</v>
      </c>
      <c r="G184" s="1" t="str">
        <v>Hyderabad</v>
      </c>
      <c r="H184">
        <v>0</v>
      </c>
      <c r="I184" t="str">
        <v>OutStation</v>
      </c>
    </row>
    <row r="185" spans="1:9" x14ac:dyDescent="0.25">
      <c r="A185" s="1">
        <v>103149</v>
      </c>
      <c r="B185" s="1" t="str">
        <v>anti-mouse CD45</v>
      </c>
      <c r="C185" s="1">
        <v>1</v>
      </c>
      <c r="D185" s="1" t="str">
        <v>BIO SOLUTION</v>
      </c>
      <c r="E185" s="1">
        <v>4</v>
      </c>
      <c r="F185" s="1" t="str">
        <v>BioLegend</v>
      </c>
      <c r="G185" s="1" t="str">
        <v>Hyderabad</v>
      </c>
      <c r="H185">
        <v>0</v>
      </c>
      <c r="I185" t="str">
        <v>OutStation</v>
      </c>
    </row>
    <row r="186" spans="1:9" x14ac:dyDescent="0.25">
      <c r="A186" s="1">
        <v>103210</v>
      </c>
      <c r="B186" s="1" t="str">
        <v>anti-mouse/human CD45R/B220</v>
      </c>
      <c r="C186" s="1">
        <v>1</v>
      </c>
      <c r="D186" s="1" t="str">
        <v>AIIMS</v>
      </c>
      <c r="E186" s="1">
        <v>4</v>
      </c>
      <c r="F186" s="1" t="str">
        <v>BioLegend</v>
      </c>
      <c r="G186" s="1" t="str">
        <v>Delhi</v>
      </c>
      <c r="H186">
        <v>0</v>
      </c>
      <c r="I186" t="str">
        <v>Local</v>
      </c>
    </row>
    <row r="187" spans="1:9" x14ac:dyDescent="0.25">
      <c r="A187" s="1">
        <v>103233</v>
      </c>
      <c r="B187" s="1" t="str">
        <v>anti-mouse/human CD45R/B220</v>
      </c>
      <c r="C187" s="1">
        <v>1</v>
      </c>
      <c r="D187" s="1" t="str">
        <v>IMTECH</v>
      </c>
      <c r="E187" s="1">
        <v>4</v>
      </c>
      <c r="F187" s="1" t="str">
        <v>BioLegend</v>
      </c>
      <c r="G187" s="1" t="str">
        <v>Chandigarh</v>
      </c>
      <c r="H187" t="str">
        <v>Monday</v>
      </c>
      <c r="I187" t="str">
        <v>OutStation</v>
      </c>
    </row>
    <row r="188" spans="1:9" x14ac:dyDescent="0.25">
      <c r="A188" s="1">
        <v>103260</v>
      </c>
      <c r="B188" s="1" t="str">
        <v>anti-mouse/human CD45R/B220</v>
      </c>
      <c r="C188" s="1">
        <v>1</v>
      </c>
      <c r="D188" s="1" t="str">
        <v>THSTI</v>
      </c>
      <c r="E188" s="1">
        <v>4</v>
      </c>
      <c r="F188" s="1" t="str">
        <v>BioLegend</v>
      </c>
      <c r="G188" s="1" t="str">
        <v>Faridabad</v>
      </c>
      <c r="H188">
        <v>0</v>
      </c>
      <c r="I188" t="str">
        <v>Local</v>
      </c>
    </row>
    <row r="189" spans="1:9" x14ac:dyDescent="0.25">
      <c r="A189" s="1">
        <v>103425</v>
      </c>
      <c r="B189" s="1" t="str">
        <v>anti-mouse CD48</v>
      </c>
      <c r="C189" s="1">
        <v>1</v>
      </c>
      <c r="D189" s="1" t="str">
        <v>BIO SOLUTION</v>
      </c>
      <c r="E189" s="1">
        <v>4</v>
      </c>
      <c r="F189" s="1" t="str">
        <v>BioLegend</v>
      </c>
      <c r="G189" s="1" t="str">
        <v>Hyderabad</v>
      </c>
      <c r="H189">
        <v>0</v>
      </c>
      <c r="I189" t="str">
        <v>OutStation</v>
      </c>
    </row>
    <row r="190" spans="1:9" x14ac:dyDescent="0.25">
      <c r="A190" s="1">
        <v>103510</v>
      </c>
      <c r="B190" s="1" t="str">
        <v>anti-mouse CD49b</v>
      </c>
      <c r="C190" s="1">
        <v>1</v>
      </c>
      <c r="D190" s="1" t="str">
        <v>THSTI</v>
      </c>
      <c r="E190" s="1">
        <v>4</v>
      </c>
      <c r="F190" s="1" t="str">
        <v>BioLegend</v>
      </c>
      <c r="G190" s="1" t="str">
        <v>Faridabad</v>
      </c>
      <c r="H190">
        <v>0</v>
      </c>
      <c r="I190" t="str">
        <v>Local</v>
      </c>
    </row>
    <row r="191" spans="1:9" x14ac:dyDescent="0.25">
      <c r="A191" s="1">
        <v>103519</v>
      </c>
      <c r="B191" s="1" t="str">
        <v>anti-mouse CD49b</v>
      </c>
      <c r="C191" s="1">
        <v>1</v>
      </c>
      <c r="D191" s="1" t="str">
        <v>THSTI</v>
      </c>
      <c r="E191" s="1">
        <v>4</v>
      </c>
      <c r="F191" s="1" t="str">
        <v>BioLegend</v>
      </c>
      <c r="G191" s="1" t="str">
        <v>Faridabad</v>
      </c>
      <c r="H191">
        <v>0</v>
      </c>
      <c r="I191" t="str">
        <v>Local</v>
      </c>
    </row>
    <row r="192" spans="1:9" x14ac:dyDescent="0.25">
      <c r="A192" s="1">
        <v>104512</v>
      </c>
      <c r="B192" s="1" t="str">
        <v>anti-mouse CD69</v>
      </c>
      <c r="C192" s="1">
        <v>1</v>
      </c>
      <c r="D192" s="1" t="str">
        <v>SUN PHARMA</v>
      </c>
      <c r="E192" s="1">
        <v>4</v>
      </c>
      <c r="F192" s="1" t="str">
        <v>BioLegend</v>
      </c>
      <c r="G192" s="1" t="str">
        <v>Gujrat</v>
      </c>
      <c r="H192">
        <v>0</v>
      </c>
      <c r="I192" t="str">
        <v>OutStation</v>
      </c>
    </row>
    <row r="193" spans="1:9" x14ac:dyDescent="0.25">
      <c r="A193" s="1">
        <v>104522</v>
      </c>
      <c r="B193" s="1" t="str">
        <v>anti-mouse CD69</v>
      </c>
      <c r="C193" s="1">
        <v>1</v>
      </c>
      <c r="D193" s="1" t="str">
        <v>AIIMS</v>
      </c>
      <c r="E193" s="1">
        <v>4</v>
      </c>
      <c r="F193" s="1" t="str">
        <v>BioLegend</v>
      </c>
      <c r="G193" s="1" t="str">
        <v>Delhi</v>
      </c>
      <c r="H193">
        <v>0</v>
      </c>
      <c r="I193" t="str">
        <v>Local</v>
      </c>
    </row>
    <row r="194" spans="1:9" x14ac:dyDescent="0.25">
      <c r="A194" s="1">
        <v>104717</v>
      </c>
      <c r="B194" s="1" t="str">
        <v>anti-mouse CD80</v>
      </c>
      <c r="C194" s="1">
        <v>1</v>
      </c>
      <c r="D194" s="1" t="str">
        <v>THSTI</v>
      </c>
      <c r="E194" s="1">
        <v>4</v>
      </c>
      <c r="F194" s="1" t="str">
        <v>BioLegend</v>
      </c>
      <c r="G194" s="1" t="str">
        <v>Faridabad</v>
      </c>
      <c r="H194">
        <v>0</v>
      </c>
      <c r="I194" t="str">
        <v>Local</v>
      </c>
    </row>
    <row r="195" spans="1:9" x14ac:dyDescent="0.25">
      <c r="A195" s="1">
        <v>105811</v>
      </c>
      <c r="B195" s="1" t="str">
        <v>anti-mouse CD117 (c-kit)</v>
      </c>
      <c r="C195" s="1">
        <v>1</v>
      </c>
      <c r="D195" s="1" t="str">
        <v>THSTI</v>
      </c>
      <c r="E195" s="1">
        <v>4</v>
      </c>
      <c r="F195" s="1" t="str">
        <v>BioLegend</v>
      </c>
      <c r="G195" s="1" t="str">
        <v>Faridabad</v>
      </c>
      <c r="H195">
        <v>0</v>
      </c>
      <c r="I195" t="str">
        <v>Local</v>
      </c>
    </row>
    <row r="196" spans="1:9" x14ac:dyDescent="0.25">
      <c r="A196" s="1">
        <v>105825</v>
      </c>
      <c r="B196" s="1" t="str">
        <v>anti-mouse CD117 (c-kit)</v>
      </c>
      <c r="C196" s="1">
        <v>1</v>
      </c>
      <c r="D196" s="1" t="str">
        <v>THSTI</v>
      </c>
      <c r="E196" s="1">
        <v>4</v>
      </c>
      <c r="F196" s="1" t="str">
        <v>BioLegend</v>
      </c>
      <c r="G196" s="1" t="str">
        <v>Faridabad</v>
      </c>
      <c r="H196">
        <v>0</v>
      </c>
      <c r="I196" t="str">
        <v>Local</v>
      </c>
    </row>
    <row r="197" spans="1:9" x14ac:dyDescent="0.25">
      <c r="A197" s="1">
        <v>107215</v>
      </c>
      <c r="B197" s="1" t="str">
        <v>anti-mouse CD273 (B7-DC, PD-L2)</v>
      </c>
      <c r="C197" s="1">
        <v>1</v>
      </c>
      <c r="D197" s="1" t="str">
        <v>BIO SOLUTION</v>
      </c>
      <c r="E197" s="1">
        <v>4</v>
      </c>
      <c r="F197" s="1" t="str">
        <v>BioLegend</v>
      </c>
      <c r="G197" s="1" t="str">
        <v>Hyderabad</v>
      </c>
      <c r="H197">
        <v>0</v>
      </c>
      <c r="I197" t="str">
        <v>OutStation</v>
      </c>
    </row>
    <row r="198" spans="1:9" x14ac:dyDescent="0.25">
      <c r="A198" s="1">
        <v>108127</v>
      </c>
      <c r="B198" s="1" t="str">
        <v>anti-mouse Ly-6A/E (Sca-1)</v>
      </c>
      <c r="C198" s="1">
        <v>1</v>
      </c>
      <c r="D198" s="1" t="str">
        <v>THSTI</v>
      </c>
      <c r="E198" s="1">
        <v>4</v>
      </c>
      <c r="F198" s="1" t="str">
        <v>BioLegend</v>
      </c>
      <c r="G198" s="1" t="str">
        <v>Faridabad</v>
      </c>
      <c r="H198">
        <v>0</v>
      </c>
      <c r="I198" t="str">
        <v>Local</v>
      </c>
    </row>
    <row r="199" spans="1:9" x14ac:dyDescent="0.25">
      <c r="A199" s="1">
        <v>108445</v>
      </c>
      <c r="B199" s="1" t="str">
        <v>anti-mouse Ly-6G/Ly-6C (Gr-1)</v>
      </c>
      <c r="C199" s="1">
        <v>1</v>
      </c>
      <c r="D199" s="1" t="str">
        <v>THSTI</v>
      </c>
      <c r="E199" s="1">
        <v>4</v>
      </c>
      <c r="F199" s="1" t="str">
        <v>BioLegend</v>
      </c>
      <c r="G199" s="1" t="str">
        <v>Faridabad</v>
      </c>
      <c r="H199">
        <v>0</v>
      </c>
      <c r="I199" t="str">
        <v>Local</v>
      </c>
    </row>
    <row r="200" spans="1:9" x14ac:dyDescent="0.25">
      <c r="A200" s="1">
        <v>109003</v>
      </c>
      <c r="B200" s="1" t="str">
        <v>anti-mouse CD90.1 (Thy1.1)</v>
      </c>
      <c r="C200" s="1">
        <v>1</v>
      </c>
      <c r="D200" s="1" t="str">
        <v>THSTI</v>
      </c>
      <c r="E200" s="1">
        <v>4</v>
      </c>
      <c r="F200" s="1" t="str">
        <v>BioLegend</v>
      </c>
      <c r="G200" s="1" t="str">
        <v>Faridabad</v>
      </c>
      <c r="H200">
        <v>0</v>
      </c>
      <c r="I200" t="str">
        <v>Local</v>
      </c>
    </row>
    <row r="201" spans="1:9" x14ac:dyDescent="0.25">
      <c r="A201" s="1">
        <v>109814</v>
      </c>
      <c r="B201" s="1" t="str">
        <v>anti-mouse CD45.2</v>
      </c>
      <c r="C201" s="1">
        <v>1</v>
      </c>
      <c r="D201" s="1" t="str">
        <v>THSTI</v>
      </c>
      <c r="E201" s="1">
        <v>4</v>
      </c>
      <c r="F201" s="1" t="str">
        <v>BioLegend</v>
      </c>
      <c r="G201" s="1" t="str">
        <v>Faridabad</v>
      </c>
      <c r="H201">
        <v>0</v>
      </c>
      <c r="I201" t="str">
        <v>Local</v>
      </c>
    </row>
    <row r="202" spans="1:9" x14ac:dyDescent="0.25">
      <c r="A202" s="1">
        <v>115538</v>
      </c>
      <c r="B202" s="1" t="str">
        <v>anti-mouse CD19</v>
      </c>
      <c r="C202" s="1">
        <v>1</v>
      </c>
      <c r="D202" s="1" t="str">
        <v>BIO SOLUTION</v>
      </c>
      <c r="E202" s="1">
        <v>4</v>
      </c>
      <c r="F202" s="1" t="str">
        <v>BioLegend</v>
      </c>
      <c r="G202" s="1" t="str">
        <v>Hyderabad</v>
      </c>
      <c r="H202">
        <v>0</v>
      </c>
      <c r="I202" t="str">
        <v>OutStation</v>
      </c>
    </row>
    <row r="203" spans="1:9" x14ac:dyDescent="0.25">
      <c r="A203" s="1">
        <v>115918</v>
      </c>
      <c r="B203" s="1" t="str">
        <v>anti-mouse CD150 (SLAM)</v>
      </c>
      <c r="C203" s="1">
        <v>1</v>
      </c>
      <c r="D203" s="1" t="str">
        <v>THSTI</v>
      </c>
      <c r="E203" s="1">
        <v>4</v>
      </c>
      <c r="F203" s="1" t="str">
        <v>BioLegend</v>
      </c>
      <c r="G203" s="1" t="str">
        <v>Faridabad</v>
      </c>
      <c r="H203">
        <v>0</v>
      </c>
      <c r="I203" t="str">
        <v>Local</v>
      </c>
    </row>
    <row r="204" spans="1:9" x14ac:dyDescent="0.25">
      <c r="A204" s="1">
        <v>116425</v>
      </c>
      <c r="B204" s="1" t="str">
        <v>anti-mouse I-Ab</v>
      </c>
      <c r="C204" s="1">
        <v>1</v>
      </c>
      <c r="D204" s="1" t="str">
        <v>THSTI</v>
      </c>
      <c r="E204" s="1">
        <v>4</v>
      </c>
      <c r="F204" s="1" t="str">
        <v>BioLegend</v>
      </c>
      <c r="G204" s="1" t="str">
        <v>Faridabad</v>
      </c>
      <c r="H204">
        <v>0</v>
      </c>
      <c r="I204" t="str">
        <v>Local</v>
      </c>
    </row>
    <row r="205" spans="1:9" x14ac:dyDescent="0.25">
      <c r="A205" s="1">
        <v>117309</v>
      </c>
      <c r="B205" s="1" t="str">
        <v>anti-mouse CD11c</v>
      </c>
      <c r="C205" s="1">
        <v>1</v>
      </c>
      <c r="D205" s="1" t="str">
        <v>THSTI</v>
      </c>
      <c r="E205" s="1">
        <v>4</v>
      </c>
      <c r="F205" s="1" t="str">
        <v>BioLegend</v>
      </c>
      <c r="G205" s="1" t="str">
        <v>Faridabad</v>
      </c>
      <c r="H205">
        <v>0</v>
      </c>
      <c r="I205" t="str">
        <v>Local</v>
      </c>
    </row>
    <row r="206" spans="1:9" x14ac:dyDescent="0.25">
      <c r="A206" s="1">
        <v>117334</v>
      </c>
      <c r="B206" s="1" t="str">
        <v>anti-mouse CD11c</v>
      </c>
      <c r="C206" s="1">
        <v>1</v>
      </c>
      <c r="D206" s="1" t="str">
        <v>THSTI</v>
      </c>
      <c r="E206" s="1">
        <v>4</v>
      </c>
      <c r="F206" s="1" t="str">
        <v>BioLegend</v>
      </c>
      <c r="G206" s="1" t="str">
        <v>Faridabad</v>
      </c>
      <c r="H206">
        <v>0</v>
      </c>
      <c r="I206" t="str">
        <v>Local</v>
      </c>
    </row>
    <row r="207" spans="1:9" x14ac:dyDescent="0.25">
      <c r="A207" s="1">
        <v>118227</v>
      </c>
      <c r="B207" s="1" t="str">
        <v>anti-mouse CD326 (EpCAM)</v>
      </c>
      <c r="C207" s="1">
        <v>1</v>
      </c>
      <c r="D207" s="1" t="str">
        <v>ACTREC</v>
      </c>
      <c r="E207" s="1">
        <v>4</v>
      </c>
      <c r="F207" s="1" t="str">
        <v>BioLegend</v>
      </c>
      <c r="G207" s="1" t="str">
        <v>Mumbai</v>
      </c>
      <c r="H207">
        <v>0</v>
      </c>
      <c r="I207" t="str">
        <v>OutStation</v>
      </c>
    </row>
    <row r="208" spans="1:9" x14ac:dyDescent="0.25">
      <c r="A208" s="1">
        <v>121129</v>
      </c>
      <c r="B208" s="1" t="str">
        <v>anti-mouse CD127 (IL-7Rα)</v>
      </c>
      <c r="C208" s="1">
        <v>1</v>
      </c>
      <c r="D208" s="1" t="str">
        <v>THSTI</v>
      </c>
      <c r="E208" s="1">
        <v>4</v>
      </c>
      <c r="F208" s="1" t="str">
        <v>BioLegend</v>
      </c>
      <c r="G208" s="1" t="str">
        <v>Faridabad</v>
      </c>
      <c r="H208">
        <v>0</v>
      </c>
      <c r="I208" t="str">
        <v>Local</v>
      </c>
    </row>
    <row r="209" spans="1:9" x14ac:dyDescent="0.25">
      <c r="A209" s="1">
        <v>122207</v>
      </c>
      <c r="B209" s="1" t="str">
        <v>anti-mouse IL-21</v>
      </c>
      <c r="C209" s="1">
        <v>1</v>
      </c>
      <c r="D209" s="1" t="str">
        <v>THSTI</v>
      </c>
      <c r="E209" s="1">
        <v>4</v>
      </c>
      <c r="F209" s="1" t="str">
        <v>BioLegend</v>
      </c>
      <c r="G209" s="1" t="str">
        <v>Faridabad</v>
      </c>
      <c r="H209">
        <v>0</v>
      </c>
      <c r="I209" t="str">
        <v>Local</v>
      </c>
    </row>
    <row r="210" spans="1:9" x14ac:dyDescent="0.25">
      <c r="A210" s="1">
        <v>123109</v>
      </c>
      <c r="B210" s="1" t="str">
        <v>anti-mouse F4/80</v>
      </c>
      <c r="C210" s="1">
        <v>1</v>
      </c>
      <c r="D210" s="1" t="str">
        <v>THSTI</v>
      </c>
      <c r="E210" s="1">
        <v>4</v>
      </c>
      <c r="F210" s="1" t="str">
        <v>BioLegend</v>
      </c>
      <c r="G210" s="1" t="str">
        <v>Faridabad</v>
      </c>
      <c r="H210">
        <v>0</v>
      </c>
      <c r="I210" t="str">
        <v>Local</v>
      </c>
    </row>
    <row r="211" spans="1:9" x14ac:dyDescent="0.25">
      <c r="A211" s="1">
        <v>123113</v>
      </c>
      <c r="B211" s="1" t="str">
        <v>anti-mouse F4/80</v>
      </c>
      <c r="C211" s="1">
        <v>1</v>
      </c>
      <c r="D211" s="1" t="str">
        <v>THSTI</v>
      </c>
      <c r="E211" s="1">
        <v>4</v>
      </c>
      <c r="F211" s="1" t="str">
        <v>BioLegend</v>
      </c>
      <c r="G211" s="1" t="str">
        <v>Faridabad</v>
      </c>
      <c r="H211">
        <v>0</v>
      </c>
      <c r="I211" t="str">
        <v>Local</v>
      </c>
    </row>
    <row r="212" spans="1:9" x14ac:dyDescent="0.25">
      <c r="A212" s="1">
        <v>125618</v>
      </c>
      <c r="B212" s="1" t="str">
        <v>anti-mouse/human CD15 (SSEA-1)</v>
      </c>
      <c r="C212" s="1">
        <v>1</v>
      </c>
      <c r="D212" s="1" t="str">
        <v>THSTI</v>
      </c>
      <c r="E212" s="1">
        <v>4</v>
      </c>
      <c r="F212" s="1" t="str">
        <v>BioLegend</v>
      </c>
      <c r="G212" s="1" t="str">
        <v>Faridabad</v>
      </c>
      <c r="H212">
        <v>0</v>
      </c>
      <c r="I212" t="str">
        <v>Local</v>
      </c>
    </row>
    <row r="213" spans="1:9" x14ac:dyDescent="0.25">
      <c r="A213" s="1">
        <v>126522</v>
      </c>
      <c r="B213" s="1" t="str">
        <v>anti-mouse CD183 (CXCR3)</v>
      </c>
      <c r="C213" s="1">
        <v>1</v>
      </c>
      <c r="D213" s="1" t="str">
        <v>THSTI</v>
      </c>
      <c r="E213" s="1">
        <v>4</v>
      </c>
      <c r="F213" s="1" t="str">
        <v>BioLegend</v>
      </c>
      <c r="G213" s="1" t="str">
        <v>Faridabad</v>
      </c>
      <c r="H213">
        <v>0</v>
      </c>
      <c r="I213" t="str">
        <v>Local</v>
      </c>
    </row>
    <row r="214" spans="1:9" x14ac:dyDescent="0.25">
      <c r="A214" s="1">
        <v>128005</v>
      </c>
      <c r="B214" s="1" t="str">
        <v>anti-mouse Ly-6C</v>
      </c>
      <c r="C214" s="1">
        <v>1</v>
      </c>
      <c r="D214" s="1" t="str">
        <v>THSTI</v>
      </c>
      <c r="E214" s="1">
        <v>4</v>
      </c>
      <c r="F214" s="1" t="str">
        <v>BioLegend</v>
      </c>
      <c r="G214" s="1" t="str">
        <v>Faridabad</v>
      </c>
      <c r="H214">
        <v>0</v>
      </c>
      <c r="I214" t="str">
        <v>Local</v>
      </c>
    </row>
    <row r="215" spans="1:9" x14ac:dyDescent="0.25">
      <c r="A215" s="1">
        <v>128023</v>
      </c>
      <c r="B215" s="1" t="str">
        <v>anti-mouse Ly-6C</v>
      </c>
      <c r="C215" s="1">
        <v>1</v>
      </c>
      <c r="D215" s="1" t="str">
        <v>IGIB</v>
      </c>
      <c r="E215" s="1">
        <v>4</v>
      </c>
      <c r="F215" s="1" t="str">
        <v>BioLegend</v>
      </c>
      <c r="G215" s="1" t="str">
        <v>Delhi</v>
      </c>
      <c r="H215">
        <v>0</v>
      </c>
      <c r="I215" t="str">
        <v>Local</v>
      </c>
    </row>
    <row r="216" spans="1:9" x14ac:dyDescent="0.25">
      <c r="A216" s="1">
        <v>133921</v>
      </c>
      <c r="B216" s="1" t="str">
        <v>anti-mouse CD41</v>
      </c>
      <c r="C216" s="1">
        <v>1</v>
      </c>
      <c r="D216" s="1" t="str">
        <v>THSTI</v>
      </c>
      <c r="E216" s="1">
        <v>4</v>
      </c>
      <c r="F216" s="1" t="str">
        <v>BioLegend</v>
      </c>
      <c r="G216" s="1" t="str">
        <v>Faridabad</v>
      </c>
      <c r="H216">
        <v>0</v>
      </c>
      <c r="I216" t="str">
        <v>Local</v>
      </c>
    </row>
    <row r="217" spans="1:9" x14ac:dyDescent="0.25">
      <c r="A217" s="1">
        <v>135205</v>
      </c>
      <c r="B217" s="1" t="str">
        <v>anti-mouse CD279 (PD-1)</v>
      </c>
      <c r="C217" s="1">
        <v>1</v>
      </c>
      <c r="D217" s="1" t="str">
        <v>THSTI</v>
      </c>
      <c r="E217" s="1">
        <v>4</v>
      </c>
      <c r="F217" s="1" t="str">
        <v>BioLegend</v>
      </c>
      <c r="G217" s="1" t="str">
        <v>Faridabad</v>
      </c>
      <c r="H217">
        <v>0</v>
      </c>
      <c r="I217" t="str">
        <v>Local</v>
      </c>
    </row>
    <row r="218" spans="1:9" x14ac:dyDescent="0.25">
      <c r="A218" s="1">
        <v>135259</v>
      </c>
      <c r="B218" s="1" t="str">
        <v>anti-mouse CD279 (PD-1)</v>
      </c>
      <c r="C218" s="1">
        <v>1</v>
      </c>
      <c r="D218" s="1" t="str">
        <v>BIO SOLUTION</v>
      </c>
      <c r="E218" s="1">
        <v>4</v>
      </c>
      <c r="F218" s="1" t="str">
        <v>BioLegend</v>
      </c>
      <c r="G218" s="1" t="str">
        <v>Hyderabad</v>
      </c>
      <c r="H218">
        <v>0</v>
      </c>
      <c r="I218" t="str">
        <v>OutStation</v>
      </c>
    </row>
    <row r="219" spans="1:9" x14ac:dyDescent="0.25">
      <c r="A219" s="1">
        <v>135311</v>
      </c>
      <c r="B219" s="1" t="str">
        <v>anti-mouse CD135</v>
      </c>
      <c r="C219" s="1">
        <v>1</v>
      </c>
      <c r="D219" s="1" t="str">
        <v>THSTI</v>
      </c>
      <c r="E219" s="1">
        <v>4</v>
      </c>
      <c r="F219" s="1" t="str">
        <v>BioLegend</v>
      </c>
      <c r="G219" s="1" t="str">
        <v>Faridabad</v>
      </c>
      <c r="H219">
        <v>0</v>
      </c>
      <c r="I219" t="str">
        <v>Local</v>
      </c>
    </row>
    <row r="220" spans="1:9" x14ac:dyDescent="0.25">
      <c r="A220" s="1">
        <v>138418</v>
      </c>
      <c r="B220" s="1" t="str">
        <v>anti-mouse/human KLRG1 (MAFA)</v>
      </c>
      <c r="C220" s="1">
        <v>1</v>
      </c>
      <c r="D220" s="1" t="str">
        <v>THSTI</v>
      </c>
      <c r="E220" s="1">
        <v>4</v>
      </c>
      <c r="F220" s="1" t="str">
        <v>BioLegend</v>
      </c>
      <c r="G220" s="1" t="str">
        <v>Faridabad</v>
      </c>
      <c r="H220">
        <v>0</v>
      </c>
      <c r="I220" t="str">
        <v>Local</v>
      </c>
    </row>
    <row r="221" spans="1:9" x14ac:dyDescent="0.25">
      <c r="A221" s="1">
        <v>141211</v>
      </c>
      <c r="B221" s="1" t="str">
        <v>anti-mouse CD133</v>
      </c>
      <c r="C221" s="1">
        <v>1</v>
      </c>
      <c r="D221" s="1" t="str">
        <v>THSTI</v>
      </c>
      <c r="E221" s="1">
        <v>4</v>
      </c>
      <c r="F221" s="1" t="str">
        <v>BioLegend</v>
      </c>
      <c r="G221" s="1" t="str">
        <v>Faridabad</v>
      </c>
      <c r="H221">
        <v>0</v>
      </c>
      <c r="I221" t="str">
        <v>Local</v>
      </c>
    </row>
    <row r="222" spans="1:9" x14ac:dyDescent="0.25">
      <c r="A222" s="1">
        <v>144603</v>
      </c>
      <c r="B222" s="1" t="str">
        <v>anti-MU/HU GL7 Antigen (T/B Cell Act. Marker)</v>
      </c>
      <c r="C222" s="1">
        <v>1</v>
      </c>
      <c r="D222" s="1" t="str">
        <v>BIO SOLUTION</v>
      </c>
      <c r="E222" s="1">
        <v>4</v>
      </c>
      <c r="F222" s="1" t="str">
        <v>BioLegend</v>
      </c>
      <c r="G222" s="1" t="str">
        <v>Hyderabad</v>
      </c>
      <c r="H222">
        <v>0</v>
      </c>
      <c r="I222" t="str">
        <v>OutStation</v>
      </c>
    </row>
    <row r="223" spans="1:9" x14ac:dyDescent="0.25">
      <c r="A223" s="1">
        <v>145521</v>
      </c>
      <c r="B223" s="1" t="str">
        <v>anti-mouse CD185 (CXCR5)</v>
      </c>
      <c r="C223" s="1">
        <v>1</v>
      </c>
      <c r="D223" s="1" t="str">
        <v>BIO SOLUTION</v>
      </c>
      <c r="E223" s="1">
        <v>4</v>
      </c>
      <c r="F223" s="1" t="str">
        <v>BioLegend</v>
      </c>
      <c r="G223" s="1" t="str">
        <v>Hyderabad</v>
      </c>
      <c r="H223">
        <v>0</v>
      </c>
      <c r="I223" t="str">
        <v>OutStation</v>
      </c>
    </row>
    <row r="224" spans="1:9" x14ac:dyDescent="0.25">
      <c r="A224" s="1">
        <v>145522</v>
      </c>
      <c r="B224" s="1" t="str">
        <v>anti-mouse CD185 (CXCR5)</v>
      </c>
      <c r="C224" s="1">
        <v>1</v>
      </c>
      <c r="D224" s="1" t="str">
        <v>THSTI</v>
      </c>
      <c r="E224" s="1">
        <v>4</v>
      </c>
      <c r="F224" s="1" t="str">
        <v>BioLegend</v>
      </c>
      <c r="G224" s="1" t="str">
        <v>Faridabad</v>
      </c>
      <c r="H224">
        <v>0</v>
      </c>
      <c r="I224" t="str">
        <v>Local</v>
      </c>
    </row>
    <row r="225" spans="1:9" x14ac:dyDescent="0.25">
      <c r="A225" s="1">
        <v>145525</v>
      </c>
      <c r="B225" s="1" t="str">
        <v>anti-mouse CD185 (CXCR5)</v>
      </c>
      <c r="C225" s="1">
        <v>1</v>
      </c>
      <c r="D225" s="1" t="str">
        <v>IMTECH</v>
      </c>
      <c r="E225" s="1">
        <v>4</v>
      </c>
      <c r="F225" s="1" t="str">
        <v>BioLegend</v>
      </c>
      <c r="G225" s="1" t="str">
        <v>Chandigarh</v>
      </c>
      <c r="H225" t="str">
        <v>Monday</v>
      </c>
      <c r="I225" t="str">
        <v>OutStation</v>
      </c>
    </row>
    <row r="226" spans="1:9" x14ac:dyDescent="0.25">
      <c r="A226" s="1">
        <v>145533</v>
      </c>
      <c r="B226" s="1" t="str">
        <v>anti-mouse CD185 (CXCR5)</v>
      </c>
      <c r="C226" s="1">
        <v>1</v>
      </c>
      <c r="D226" s="1" t="str">
        <v>THSTI</v>
      </c>
      <c r="E226" s="1">
        <v>4</v>
      </c>
      <c r="F226" s="1" t="str">
        <v>BioLegend</v>
      </c>
      <c r="G226" s="1" t="str">
        <v>Faridabad</v>
      </c>
      <c r="H226">
        <v>0</v>
      </c>
      <c r="I226" t="str">
        <v>Local</v>
      </c>
    </row>
    <row r="227" spans="1:9" x14ac:dyDescent="0.25">
      <c r="A227" s="1">
        <v>146517</v>
      </c>
      <c r="B227" s="1" t="str">
        <v>anti-mouse CD184 (CXCR4)</v>
      </c>
      <c r="C227" s="1">
        <v>1</v>
      </c>
      <c r="D227" s="1" t="str">
        <v>THSTI</v>
      </c>
      <c r="E227" s="1">
        <v>4</v>
      </c>
      <c r="F227" s="1" t="str">
        <v>BioLegend</v>
      </c>
      <c r="G227" s="1" t="str">
        <v>Faridabad</v>
      </c>
      <c r="H227">
        <v>0</v>
      </c>
      <c r="I227" t="str">
        <v>Local</v>
      </c>
    </row>
    <row r="228" spans="1:9" x14ac:dyDescent="0.25">
      <c r="A228" s="1">
        <v>146606</v>
      </c>
      <c r="B228" s="1" t="str">
        <v>anti-mouse IL-33Rα (ST2)</v>
      </c>
      <c r="C228" s="1">
        <v>1</v>
      </c>
      <c r="D228" s="1" t="str">
        <v>THSTI</v>
      </c>
      <c r="E228" s="1">
        <v>4</v>
      </c>
      <c r="F228" s="1" t="str">
        <v>BioLegend</v>
      </c>
      <c r="G228" s="1" t="str">
        <v>Faridabad</v>
      </c>
      <c r="H228">
        <v>0</v>
      </c>
      <c r="I228" t="str">
        <v>Local</v>
      </c>
    </row>
    <row r="229" spans="1:9" x14ac:dyDescent="0.25">
      <c r="A229" s="1">
        <v>150906</v>
      </c>
      <c r="B229" s="1" t="str">
        <v>anti-mouse IL-23R</v>
      </c>
      <c r="C229" s="1">
        <v>1</v>
      </c>
      <c r="D229" s="1" t="str">
        <v>THSTI</v>
      </c>
      <c r="E229" s="1">
        <v>4</v>
      </c>
      <c r="F229" s="1" t="str">
        <v>BioLegend</v>
      </c>
      <c r="G229" s="1" t="str">
        <v>Faridabad</v>
      </c>
      <c r="H229">
        <v>0</v>
      </c>
      <c r="I229" t="str">
        <v>Local</v>
      </c>
    </row>
    <row r="230" spans="1:9" x14ac:dyDescent="0.25">
      <c r="A230" s="1">
        <v>153406</v>
      </c>
      <c r="B230" s="1" t="str">
        <v>anti-mouse CD125 (IL-5Rα)</v>
      </c>
      <c r="C230" s="1">
        <v>1</v>
      </c>
      <c r="D230" s="1" t="str">
        <v>THSTI</v>
      </c>
      <c r="E230" s="1">
        <v>4</v>
      </c>
      <c r="F230" s="1" t="str">
        <v>BioLegend</v>
      </c>
      <c r="G230" s="1" t="str">
        <v>Faridabad</v>
      </c>
      <c r="H230">
        <v>0</v>
      </c>
      <c r="I230" t="str">
        <v>Local</v>
      </c>
    </row>
    <row r="231" spans="1:9" x14ac:dyDescent="0.25">
      <c r="A231" s="1">
        <v>154316</v>
      </c>
      <c r="B231" s="1" t="str">
        <v>anti-mouse Perforin</v>
      </c>
      <c r="C231" s="1">
        <v>1</v>
      </c>
      <c r="D231" s="1" t="str">
        <v>THSTI</v>
      </c>
      <c r="E231" s="1">
        <v>4</v>
      </c>
      <c r="F231" s="1" t="str">
        <v>BioLegend</v>
      </c>
      <c r="G231" s="1" t="str">
        <v>Faridabad</v>
      </c>
      <c r="H231">
        <v>0</v>
      </c>
      <c r="I231" t="str">
        <v>Local</v>
      </c>
    </row>
    <row r="232" spans="1:9" x14ac:dyDescent="0.25">
      <c r="A232" s="1">
        <v>155519</v>
      </c>
      <c r="B232" s="1" t="str">
        <v>anti-mouse CD170 (Siglec-F)</v>
      </c>
      <c r="C232" s="1">
        <v>1</v>
      </c>
      <c r="D232" s="1" t="str">
        <v>THSTI</v>
      </c>
      <c r="E232" s="1">
        <v>4</v>
      </c>
      <c r="F232" s="1" t="str">
        <v>BioLegend</v>
      </c>
      <c r="G232" s="1" t="str">
        <v>Faridabad</v>
      </c>
      <c r="H232">
        <v>0</v>
      </c>
      <c r="I232" t="str">
        <v>Local</v>
      </c>
    </row>
    <row r="233" spans="1:9" x14ac:dyDescent="0.25">
      <c r="A233" s="1">
        <v>155527</v>
      </c>
      <c r="B233" s="1" t="str">
        <v>anti-mouse CD170 (Siglec-F)</v>
      </c>
      <c r="C233" s="1">
        <v>1</v>
      </c>
      <c r="D233" s="1" t="str">
        <v>THSTI</v>
      </c>
      <c r="E233" s="1">
        <v>4</v>
      </c>
      <c r="F233" s="1" t="str">
        <v>BioLegend</v>
      </c>
      <c r="G233" s="1" t="str">
        <v>Faridabad</v>
      </c>
      <c r="H233">
        <v>0</v>
      </c>
      <c r="I233" t="str">
        <v>Local</v>
      </c>
    </row>
    <row r="234" spans="1:9" x14ac:dyDescent="0.25">
      <c r="A234" s="1">
        <v>157305</v>
      </c>
      <c r="B234" s="1" t="str">
        <v>anti-mouse F4/80 Recombinant</v>
      </c>
      <c r="C234" s="1">
        <v>1</v>
      </c>
      <c r="D234" s="1" t="str">
        <v>IGIB</v>
      </c>
      <c r="E234" s="1">
        <v>4</v>
      </c>
      <c r="F234" s="1" t="str">
        <v>BioLegend</v>
      </c>
      <c r="G234" s="1" t="str">
        <v>Delhi</v>
      </c>
      <c r="H234">
        <v>0</v>
      </c>
      <c r="I234" t="str">
        <v>Local</v>
      </c>
    </row>
    <row r="235" spans="1:9" x14ac:dyDescent="0.25">
      <c r="A235" s="1">
        <v>158105</v>
      </c>
      <c r="B235" s="1" t="str">
        <v>anti-mouse CD154 (CD40L) Recombinant</v>
      </c>
      <c r="C235" s="1">
        <v>1</v>
      </c>
      <c r="D235" s="1" t="str">
        <v>THSTI</v>
      </c>
      <c r="E235" s="1">
        <v>4</v>
      </c>
      <c r="F235" s="1" t="str">
        <v>BioLegend</v>
      </c>
      <c r="G235" s="1" t="str">
        <v>Faridabad</v>
      </c>
      <c r="H235">
        <v>0</v>
      </c>
      <c r="I235" t="str">
        <v>Local</v>
      </c>
    </row>
    <row r="236" spans="1:9" x14ac:dyDescent="0.25">
      <c r="A236" s="1">
        <v>159408</v>
      </c>
      <c r="B236" s="1" t="str">
        <v>anti-mouse IL-13</v>
      </c>
      <c r="C236" s="1">
        <v>1</v>
      </c>
      <c r="D236" s="1" t="str">
        <v>THSTI</v>
      </c>
      <c r="E236" s="1">
        <v>4</v>
      </c>
      <c r="F236" s="1" t="str">
        <v>BioLegend</v>
      </c>
      <c r="G236" s="1" t="str">
        <v>Faridabad</v>
      </c>
      <c r="H236">
        <v>0</v>
      </c>
      <c r="I236" t="str">
        <v>Local</v>
      </c>
    </row>
    <row r="237" spans="1:9" x14ac:dyDescent="0.25">
      <c r="A237" s="1">
        <v>285205</v>
      </c>
      <c r="B237" s="1" t="str">
        <v>anti-mouse CD138 (Syndecan-1) (Flexi-Fluor™)</v>
      </c>
      <c r="C237" s="1">
        <v>1</v>
      </c>
      <c r="D237" s="1" t="str">
        <v>BIO SOLUTION</v>
      </c>
      <c r="E237" s="1">
        <v>4</v>
      </c>
      <c r="F237" s="1" t="str">
        <v>BioLegend</v>
      </c>
      <c r="G237" s="1" t="str">
        <v>Hyderabad</v>
      </c>
      <c r="H237">
        <v>0</v>
      </c>
      <c r="I237" t="str">
        <v>OutStation</v>
      </c>
    </row>
    <row r="238" spans="1:9" x14ac:dyDescent="0.25">
      <c r="A238" s="1">
        <v>300408</v>
      </c>
      <c r="B238" s="1" t="str">
        <v>anti-human CD3</v>
      </c>
      <c r="C238" s="1">
        <v>1</v>
      </c>
      <c r="D238" s="1" t="str">
        <v>ANKUR</v>
      </c>
      <c r="E238" s="1">
        <v>4</v>
      </c>
      <c r="F238" s="1" t="str">
        <v>BioLegend</v>
      </c>
      <c r="G238" s="1" t="str">
        <v>DELHI</v>
      </c>
      <c r="H238">
        <v>0</v>
      </c>
      <c r="I238" t="str">
        <v>Local</v>
      </c>
    </row>
    <row r="239" spans="1:9" x14ac:dyDescent="0.25">
      <c r="A239" s="1">
        <v>302244</v>
      </c>
      <c r="B239" s="1" t="str">
        <v>anti-human CD19</v>
      </c>
      <c r="C239" s="1">
        <v>1</v>
      </c>
      <c r="D239" s="1" t="str">
        <v>ANKUR</v>
      </c>
      <c r="E239" s="1">
        <v>4</v>
      </c>
      <c r="F239" s="1" t="str">
        <v>BioLegend</v>
      </c>
      <c r="G239" s="1" t="str">
        <v>DELHI</v>
      </c>
      <c r="H239">
        <v>0</v>
      </c>
      <c r="I239" t="str">
        <v>Local</v>
      </c>
    </row>
    <row r="240" spans="1:9" x14ac:dyDescent="0.25">
      <c r="A240" s="1">
        <v>302830</v>
      </c>
      <c r="B240" s="1" t="str">
        <v>anti-human CD27</v>
      </c>
      <c r="C240" s="1">
        <v>1</v>
      </c>
      <c r="D240" s="1" t="str">
        <v>AIIMS</v>
      </c>
      <c r="E240" s="1">
        <v>4</v>
      </c>
      <c r="F240" s="1" t="str">
        <v>BioLegend</v>
      </c>
      <c r="G240" s="1" t="str">
        <v>Delhi</v>
      </c>
      <c r="H240">
        <v>0</v>
      </c>
      <c r="I240" t="str">
        <v>Local</v>
      </c>
    </row>
    <row r="241" spans="1:9" x14ac:dyDescent="0.25">
      <c r="A241" s="1">
        <v>303736</v>
      </c>
      <c r="B241" s="1" t="str">
        <v>anti-human CD41</v>
      </c>
      <c r="C241" s="1">
        <v>1</v>
      </c>
      <c r="D241" s="1" t="str">
        <v>AIIMS</v>
      </c>
      <c r="E241" s="1">
        <v>4</v>
      </c>
      <c r="F241" s="1" t="str">
        <v>BioLegend</v>
      </c>
      <c r="G241" s="1" t="str">
        <v>Delhi</v>
      </c>
      <c r="H241">
        <v>0</v>
      </c>
      <c r="I241" t="str">
        <v>Local</v>
      </c>
    </row>
    <row r="242" spans="1:9" x14ac:dyDescent="0.25">
      <c r="A242" s="1">
        <v>303930</v>
      </c>
      <c r="B242" s="1" t="str">
        <v>anti-human CD42b</v>
      </c>
      <c r="C242" s="1">
        <v>1</v>
      </c>
      <c r="D242" s="1" t="str">
        <v>AIIMS</v>
      </c>
      <c r="E242" s="1">
        <v>4</v>
      </c>
      <c r="F242" s="1" t="str">
        <v>BioLegend</v>
      </c>
      <c r="G242" s="1" t="str">
        <v>Delhi</v>
      </c>
      <c r="H242">
        <v>0</v>
      </c>
      <c r="I242" t="str">
        <v>Local</v>
      </c>
    </row>
    <row r="243" spans="1:9" x14ac:dyDescent="0.25">
      <c r="A243" s="1">
        <v>304024</v>
      </c>
      <c r="B243" s="1" t="str">
        <v>anti-human CD45</v>
      </c>
      <c r="C243" s="1">
        <v>1</v>
      </c>
      <c r="D243" s="1" t="str">
        <v>IMTECH</v>
      </c>
      <c r="E243" s="1">
        <v>4</v>
      </c>
      <c r="F243" s="1" t="str">
        <v>BioLegend</v>
      </c>
      <c r="G243" s="1" t="str">
        <v>Chandigarh</v>
      </c>
      <c r="H243" t="str">
        <v>Monday</v>
      </c>
      <c r="I243" t="str">
        <v>OutStation</v>
      </c>
    </row>
    <row r="244" spans="1:9" x14ac:dyDescent="0.25">
      <c r="A244" s="1">
        <v>304210</v>
      </c>
      <c r="B244" s="1" t="str">
        <v>anti-human CD45RO</v>
      </c>
      <c r="C244" s="1">
        <v>1</v>
      </c>
      <c r="D244" s="1" t="str">
        <v>BIO SOLUTION</v>
      </c>
      <c r="E244" s="1">
        <v>4</v>
      </c>
      <c r="F244" s="1" t="str">
        <v>BioLegend</v>
      </c>
      <c r="G244" s="1" t="str">
        <v>Hyderabad</v>
      </c>
      <c r="H244">
        <v>0</v>
      </c>
      <c r="I244" t="str">
        <v>OutStation</v>
      </c>
    </row>
    <row r="245" spans="1:9" x14ac:dyDescent="0.25">
      <c r="A245" s="1">
        <v>304803</v>
      </c>
      <c r="B245" s="1" t="str">
        <v>anti-human CD62L</v>
      </c>
      <c r="C245" s="1">
        <v>1</v>
      </c>
      <c r="D245" s="1" t="str">
        <v>ABHI BIO</v>
      </c>
      <c r="E245" s="1">
        <v>4</v>
      </c>
      <c r="F245" s="1" t="str">
        <v>BioLegend</v>
      </c>
      <c r="G245" s="1" t="str">
        <v>Kolkata</v>
      </c>
      <c r="H245">
        <v>0</v>
      </c>
      <c r="I245" t="str">
        <v>OutStation</v>
      </c>
    </row>
    <row r="246" spans="1:9" x14ac:dyDescent="0.25">
      <c r="A246" s="1">
        <v>305647</v>
      </c>
      <c r="B246" s="1" t="str">
        <v>anti-human CD95 (Fas)</v>
      </c>
      <c r="C246" s="1">
        <v>1</v>
      </c>
      <c r="D246" s="1" t="str">
        <v>IMMUNEEL</v>
      </c>
      <c r="E246" s="1">
        <v>4</v>
      </c>
      <c r="F246" s="1" t="str">
        <v>BioLegend</v>
      </c>
      <c r="G246" s="1" t="str">
        <v>Banglore</v>
      </c>
      <c r="H246">
        <v>0</v>
      </c>
      <c r="I246" t="str">
        <v>OutStation</v>
      </c>
    </row>
    <row r="247" spans="1:9" x14ac:dyDescent="0.25">
      <c r="A247" s="1">
        <v>310838</v>
      </c>
      <c r="B247" s="1" t="str">
        <v>anti-human CD154 (CD40L)</v>
      </c>
      <c r="C247" s="1">
        <v>1</v>
      </c>
      <c r="D247" s="1" t="str">
        <v>AIIMS</v>
      </c>
      <c r="E247" s="1">
        <v>4</v>
      </c>
      <c r="F247" s="1" t="str">
        <v>BioLegend</v>
      </c>
      <c r="G247" s="1" t="str">
        <v>Delhi</v>
      </c>
      <c r="H247">
        <v>0</v>
      </c>
      <c r="I247" t="str">
        <v>Local</v>
      </c>
    </row>
    <row r="248" spans="1:9" x14ac:dyDescent="0.25">
      <c r="A248" s="1">
        <v>310930</v>
      </c>
      <c r="B248" s="1" t="str">
        <v>anti-human CD69</v>
      </c>
      <c r="C248" s="1">
        <v>1</v>
      </c>
      <c r="D248" s="1" t="str">
        <v>ANKUR</v>
      </c>
      <c r="E248" s="1">
        <v>4</v>
      </c>
      <c r="F248" s="1" t="str">
        <v>BioLegend</v>
      </c>
      <c r="G248" s="1" t="str">
        <v>DELHI</v>
      </c>
      <c r="H248">
        <v>0</v>
      </c>
      <c r="I248" t="str">
        <v>Local</v>
      </c>
    </row>
    <row r="249" spans="1:9" x14ac:dyDescent="0.25">
      <c r="A249" s="1">
        <v>317333</v>
      </c>
      <c r="B249" s="1" t="str">
        <v>anti-human CD3</v>
      </c>
      <c r="C249" s="1">
        <v>1</v>
      </c>
      <c r="D249" s="1" t="str">
        <v>ABHI BIO</v>
      </c>
      <c r="E249" s="1">
        <v>4</v>
      </c>
      <c r="F249" s="1" t="str">
        <v>BioLegend</v>
      </c>
      <c r="G249" s="1" t="str">
        <v>Kolkata</v>
      </c>
      <c r="H249">
        <v>0</v>
      </c>
      <c r="I249" t="str">
        <v>OutStation</v>
      </c>
    </row>
    <row r="250" spans="1:9" x14ac:dyDescent="0.25">
      <c r="A250" s="1">
        <v>317408</v>
      </c>
      <c r="B250" s="1" t="str">
        <v>anti-human CD4</v>
      </c>
      <c r="C250" s="1">
        <v>1</v>
      </c>
      <c r="D250" s="1" t="str">
        <v>ANKUR</v>
      </c>
      <c r="E250" s="1">
        <v>4</v>
      </c>
      <c r="F250" s="1" t="str">
        <v>BioLegend</v>
      </c>
      <c r="G250" s="1" t="str">
        <v>DELHI</v>
      </c>
      <c r="H250">
        <v>0</v>
      </c>
      <c r="I250" t="str">
        <v>Local</v>
      </c>
    </row>
    <row r="251" spans="1:9" x14ac:dyDescent="0.25">
      <c r="A251" s="1">
        <v>317417</v>
      </c>
      <c r="B251" s="1" t="str">
        <v>anti-human CD4</v>
      </c>
      <c r="C251" s="1">
        <v>1</v>
      </c>
      <c r="D251" s="1" t="str">
        <v>ABHISHEK</v>
      </c>
      <c r="E251" s="1">
        <v>4</v>
      </c>
      <c r="F251" s="1" t="str">
        <v>BioLegend</v>
      </c>
      <c r="G251" s="1" t="str">
        <v>Kolkata</v>
      </c>
      <c r="H251">
        <v>0</v>
      </c>
      <c r="I251" t="str">
        <v>OutStation</v>
      </c>
    </row>
    <row r="252" spans="1:9" x14ac:dyDescent="0.25">
      <c r="A252" s="1">
        <v>317426</v>
      </c>
      <c r="B252" s="1" t="str">
        <v>anti-human CD4</v>
      </c>
      <c r="C252" s="1">
        <v>1</v>
      </c>
      <c r="D252" s="1" t="str">
        <v>AIIMS</v>
      </c>
      <c r="E252" s="1">
        <v>4</v>
      </c>
      <c r="F252" s="1" t="str">
        <v>BioLegend</v>
      </c>
      <c r="G252" s="1" t="str">
        <v>Delhi</v>
      </c>
      <c r="H252">
        <v>0</v>
      </c>
      <c r="I252" t="str">
        <v>Local</v>
      </c>
    </row>
    <row r="253" spans="1:9" x14ac:dyDescent="0.25">
      <c r="A253" s="1">
        <v>320136</v>
      </c>
      <c r="B253" s="1" t="str">
        <v>anti-human FOXP3</v>
      </c>
      <c r="C253" s="1">
        <v>1</v>
      </c>
      <c r="D253" s="1" t="str">
        <v>NIV</v>
      </c>
      <c r="E253" s="1">
        <v>4</v>
      </c>
      <c r="F253" s="1" t="str">
        <v>BioLegend</v>
      </c>
      <c r="G253" s="1" t="str">
        <v>Pune</v>
      </c>
      <c r="H253">
        <v>0</v>
      </c>
      <c r="I253" t="str">
        <v>OutStation</v>
      </c>
    </row>
    <row r="254" spans="1:9" x14ac:dyDescent="0.25">
      <c r="A254" s="1">
        <v>326107</v>
      </c>
      <c r="B254" s="1" t="str">
        <v>anti-human CD229 (Ly-9)</v>
      </c>
      <c r="C254" s="1">
        <v>1</v>
      </c>
      <c r="D254" s="1" t="str">
        <v>THSTI</v>
      </c>
      <c r="E254" s="1">
        <v>4</v>
      </c>
      <c r="F254" s="1" t="str">
        <v>BioLegend</v>
      </c>
      <c r="G254" s="1" t="str">
        <v>Faridabad</v>
      </c>
      <c r="H254">
        <v>0</v>
      </c>
      <c r="I254" t="str">
        <v>Local</v>
      </c>
    </row>
    <row r="255" spans="1:9" x14ac:dyDescent="0.25">
      <c r="A255" s="1">
        <v>329718</v>
      </c>
      <c r="B255" s="1" t="str">
        <v>anti-human CD274 (B7-H1, PD-L1)</v>
      </c>
      <c r="C255" s="1">
        <v>1</v>
      </c>
      <c r="D255" s="1" t="str">
        <v>POPVAX</v>
      </c>
      <c r="E255" s="1">
        <v>4</v>
      </c>
      <c r="F255" s="1" t="str">
        <v>BioLegend</v>
      </c>
      <c r="G255" s="1" t="str">
        <v>Telangana</v>
      </c>
      <c r="H255">
        <v>0</v>
      </c>
      <c r="I255" t="str">
        <v>OutStation</v>
      </c>
    </row>
    <row r="256" spans="1:9" x14ac:dyDescent="0.25">
      <c r="A256" s="1">
        <v>329928</v>
      </c>
      <c r="B256" s="1" t="str">
        <v>anti-human CD279 (PD-1)</v>
      </c>
      <c r="C256" s="1">
        <v>1</v>
      </c>
      <c r="D256" s="1" t="str">
        <v>AIIMS</v>
      </c>
      <c r="E256" s="1">
        <v>4</v>
      </c>
      <c r="F256" s="1" t="str">
        <v>BioLegend</v>
      </c>
      <c r="G256" s="1" t="str">
        <v>Delhi</v>
      </c>
      <c r="H256">
        <v>0</v>
      </c>
      <c r="I256" t="str">
        <v>Local</v>
      </c>
    </row>
    <row r="257" spans="1:9" x14ac:dyDescent="0.25">
      <c r="A257" s="1">
        <v>330323</v>
      </c>
      <c r="B257" s="1" t="str">
        <v>anti-human/mouse SSEA-3</v>
      </c>
      <c r="C257" s="1">
        <v>1</v>
      </c>
      <c r="D257" s="1" t="str">
        <v>THSTI</v>
      </c>
      <c r="E257" s="1">
        <v>4</v>
      </c>
      <c r="F257" s="1" t="str">
        <v>BioLegend</v>
      </c>
      <c r="G257" s="1" t="str">
        <v>Faridabad</v>
      </c>
      <c r="H257">
        <v>0</v>
      </c>
      <c r="I257" t="str">
        <v>Local</v>
      </c>
    </row>
    <row r="258" spans="1:9" x14ac:dyDescent="0.25">
      <c r="A258" s="1">
        <v>330411</v>
      </c>
      <c r="B258" s="1" t="str">
        <v>anti-human SSEA-4</v>
      </c>
      <c r="C258" s="1">
        <v>1</v>
      </c>
      <c r="D258" s="1" t="str">
        <v>NIRRCH</v>
      </c>
      <c r="E258" s="1">
        <v>4</v>
      </c>
      <c r="F258" s="1" t="str">
        <v>BioLegend</v>
      </c>
      <c r="G258" s="1" t="str">
        <v>Mumbai</v>
      </c>
      <c r="H258">
        <v>0</v>
      </c>
      <c r="I258" t="str">
        <v>OutStation</v>
      </c>
    </row>
    <row r="259" spans="1:9" x14ac:dyDescent="0.25">
      <c r="A259" s="1">
        <v>336214</v>
      </c>
      <c r="B259" s="1" t="str">
        <v>anti-human CD36</v>
      </c>
      <c r="C259" s="1">
        <v>1</v>
      </c>
      <c r="D259" s="1" t="str">
        <v>AIIMS</v>
      </c>
      <c r="E259" s="1">
        <v>4</v>
      </c>
      <c r="F259" s="1" t="str">
        <v>BioLegend</v>
      </c>
      <c r="G259" s="1" t="str">
        <v>Delhi</v>
      </c>
      <c r="H259">
        <v>0</v>
      </c>
      <c r="I259" t="str">
        <v>Local</v>
      </c>
    </row>
    <row r="260" spans="1:9" x14ac:dyDescent="0.25">
      <c r="A260" s="1">
        <v>344606</v>
      </c>
      <c r="B260" s="1" t="str">
        <v>anti-human CD4</v>
      </c>
      <c r="C260" s="1">
        <v>1</v>
      </c>
      <c r="D260" s="1" t="str">
        <v>ABHI BIO</v>
      </c>
      <c r="E260" s="1">
        <v>4</v>
      </c>
      <c r="F260" s="1" t="str">
        <v>BioLegend</v>
      </c>
      <c r="G260" s="1" t="str">
        <v>Kolkata</v>
      </c>
      <c r="H260">
        <v>0</v>
      </c>
      <c r="I260" t="str">
        <v>OutStation</v>
      </c>
    </row>
    <row r="261" spans="1:9" x14ac:dyDescent="0.25">
      <c r="A261" s="1">
        <v>344703</v>
      </c>
      <c r="B261" s="1" t="str">
        <v>anti-human CD8</v>
      </c>
      <c r="C261" s="1">
        <v>1</v>
      </c>
      <c r="D261" s="1" t="str">
        <v>ABHI BIO</v>
      </c>
      <c r="E261" s="1">
        <v>4</v>
      </c>
      <c r="F261" s="1" t="str">
        <v>BioLegend</v>
      </c>
      <c r="G261" s="1" t="str">
        <v>Kolkata</v>
      </c>
      <c r="H261">
        <v>0</v>
      </c>
      <c r="I261" t="str">
        <v>OutStation</v>
      </c>
    </row>
    <row r="262" spans="1:9" x14ac:dyDescent="0.25">
      <c r="A262" s="1">
        <v>344714</v>
      </c>
      <c r="B262" s="1" t="str">
        <v>anti-human CD8</v>
      </c>
      <c r="C262" s="1">
        <v>1</v>
      </c>
      <c r="D262" s="1" t="str">
        <v>IMMUNEEL</v>
      </c>
      <c r="E262" s="1">
        <v>4</v>
      </c>
      <c r="F262" s="1" t="str">
        <v>BioLegend</v>
      </c>
      <c r="G262" s="1" t="str">
        <v>Banglore</v>
      </c>
      <c r="H262">
        <v>0</v>
      </c>
      <c r="I262" t="str">
        <v>OutStation</v>
      </c>
    </row>
    <row r="263" spans="1:9" x14ac:dyDescent="0.25">
      <c r="A263" s="1">
        <v>344724</v>
      </c>
      <c r="B263" s="1" t="str">
        <v>anti-human CD8</v>
      </c>
      <c r="C263" s="1">
        <v>1</v>
      </c>
      <c r="D263" s="1" t="str">
        <v>ANKUR</v>
      </c>
      <c r="E263" s="1">
        <v>4</v>
      </c>
      <c r="F263" s="1" t="str">
        <v>BioLegend</v>
      </c>
      <c r="G263" s="1" t="str">
        <v>DELHI</v>
      </c>
      <c r="H263">
        <v>0</v>
      </c>
      <c r="I263" t="str">
        <v>Local</v>
      </c>
    </row>
    <row r="264" spans="1:9" x14ac:dyDescent="0.25">
      <c r="A264" s="1">
        <v>344732</v>
      </c>
      <c r="B264" s="1" t="str">
        <v>anti-human CD8</v>
      </c>
      <c r="C264" s="1">
        <v>1</v>
      </c>
      <c r="D264" s="1" t="str">
        <v>AIIMS</v>
      </c>
      <c r="E264" s="1">
        <v>4</v>
      </c>
      <c r="F264" s="1" t="str">
        <v>BioLegend</v>
      </c>
      <c r="G264" s="1" t="str">
        <v>Delhi</v>
      </c>
      <c r="H264">
        <v>0</v>
      </c>
      <c r="I264" t="str">
        <v>Local</v>
      </c>
    </row>
    <row r="265" spans="1:9" x14ac:dyDescent="0.25">
      <c r="A265" s="1">
        <v>344807</v>
      </c>
      <c r="B265" s="1" t="str">
        <v>anti-human CD3</v>
      </c>
      <c r="C265" s="1">
        <v>1</v>
      </c>
      <c r="D265" s="1" t="str">
        <v>ABHI BIO</v>
      </c>
      <c r="E265" s="1">
        <v>4</v>
      </c>
      <c r="F265" s="1" t="str">
        <v>BioLegend</v>
      </c>
      <c r="G265" s="1" t="str">
        <v>Kolkata</v>
      </c>
      <c r="H265">
        <v>0</v>
      </c>
      <c r="I265" t="str">
        <v>OutStation</v>
      </c>
    </row>
    <row r="266" spans="1:9" x14ac:dyDescent="0.25">
      <c r="A266" s="1">
        <v>353017</v>
      </c>
      <c r="B266" s="1" t="str">
        <v>anti-human CD63</v>
      </c>
      <c r="C266" s="1">
        <v>1</v>
      </c>
      <c r="D266" s="1" t="str">
        <v>IIT BOMBAY</v>
      </c>
      <c r="E266" s="1">
        <v>4</v>
      </c>
      <c r="F266" s="1" t="str">
        <v>BioLegend</v>
      </c>
      <c r="G266" s="1" t="str">
        <v>Mumbai</v>
      </c>
      <c r="H266">
        <v>0</v>
      </c>
      <c r="I266" t="str">
        <v>OutStation</v>
      </c>
    </row>
    <row r="267" spans="1:9" x14ac:dyDescent="0.25">
      <c r="A267" s="1">
        <v>353038</v>
      </c>
      <c r="B267" s="1" t="str">
        <v>anti-human CD63</v>
      </c>
      <c r="C267" s="1">
        <v>1</v>
      </c>
      <c r="D267" s="1" t="str">
        <v>AIIMS</v>
      </c>
      <c r="E267" s="1">
        <v>4</v>
      </c>
      <c r="F267" s="1" t="str">
        <v>BioLegend</v>
      </c>
      <c r="G267" s="1" t="str">
        <v>Delhi</v>
      </c>
      <c r="H267">
        <v>0</v>
      </c>
      <c r="I267" t="str">
        <v>Local</v>
      </c>
    </row>
    <row r="268" spans="1:9" x14ac:dyDescent="0.25">
      <c r="A268" s="1">
        <v>353242</v>
      </c>
      <c r="B268" s="1" t="str">
        <v>anti-human CD197 (CCR7)</v>
      </c>
      <c r="C268" s="1">
        <v>1</v>
      </c>
      <c r="D268" s="1" t="str">
        <v>BIO SOLUTION</v>
      </c>
      <c r="E268" s="1">
        <v>4</v>
      </c>
      <c r="F268" s="1" t="str">
        <v>BioLegend</v>
      </c>
      <c r="G268" s="1" t="str">
        <v>Hyderabad</v>
      </c>
      <c r="H268">
        <v>0</v>
      </c>
      <c r="I268" t="str">
        <v>OutStation</v>
      </c>
    </row>
    <row r="269" spans="1:9" x14ac:dyDescent="0.25">
      <c r="A269" s="1">
        <v>358513</v>
      </c>
      <c r="B269" s="1" t="str">
        <v>anti-human/mouse Bcl-6</v>
      </c>
      <c r="C269" s="1">
        <v>1</v>
      </c>
      <c r="D269" s="1" t="str">
        <v>THSTI</v>
      </c>
      <c r="E269" s="1">
        <v>4</v>
      </c>
      <c r="F269" s="1" t="str">
        <v>BioLegend</v>
      </c>
      <c r="G269" s="1" t="str">
        <v>Faridabad</v>
      </c>
      <c r="H269">
        <v>0</v>
      </c>
      <c r="I269" t="str">
        <v>Local</v>
      </c>
    </row>
    <row r="270" spans="1:9" x14ac:dyDescent="0.25">
      <c r="A270" s="1">
        <v>369708</v>
      </c>
      <c r="B270" s="1" t="str">
        <v>anti-human Arginase I</v>
      </c>
      <c r="C270" s="1">
        <v>1</v>
      </c>
      <c r="D270" s="1" t="str">
        <v>AIIMS</v>
      </c>
      <c r="E270" s="1">
        <v>4</v>
      </c>
      <c r="F270" s="1" t="str">
        <v>BioLegend</v>
      </c>
      <c r="G270" s="1" t="str">
        <v>Delhi</v>
      </c>
      <c r="H270">
        <v>0</v>
      </c>
      <c r="I270" t="str">
        <v>Local</v>
      </c>
    </row>
    <row r="271" spans="1:9" x14ac:dyDescent="0.25">
      <c r="A271" s="1">
        <v>372220</v>
      </c>
      <c r="B271" s="1" t="str">
        <v>anti-human/mouse Granzyme B Recombinant</v>
      </c>
      <c r="C271" s="1">
        <v>1</v>
      </c>
      <c r="D271" s="1" t="str">
        <v>ANKUR</v>
      </c>
      <c r="E271" s="1">
        <v>4</v>
      </c>
      <c r="F271" s="1" t="str">
        <v>BioLegend</v>
      </c>
      <c r="G271" s="1" t="str">
        <v>DELHI</v>
      </c>
      <c r="H271">
        <v>0</v>
      </c>
      <c r="I271" t="str">
        <v>Local</v>
      </c>
    </row>
    <row r="272" spans="1:9" x14ac:dyDescent="0.25">
      <c r="A272">
        <v>379210</v>
      </c>
      <c r="B272" t="str">
        <v>anti-human CD279 (PD-1)</v>
      </c>
      <c r="C272">
        <v>1</v>
      </c>
      <c r="D272" t="str">
        <v>IGIB</v>
      </c>
      <c r="E272">
        <v>4</v>
      </c>
      <c r="F272" t="str">
        <v>BioLegend</v>
      </c>
      <c r="G272" t="str">
        <v>Delhi</v>
      </c>
      <c r="H272">
        <v>0</v>
      </c>
      <c r="I272" t="str">
        <v>Local</v>
      </c>
    </row>
    <row r="273" spans="1:9" x14ac:dyDescent="0.25">
      <c r="A273">
        <v>386912</v>
      </c>
      <c r="B273" t="str">
        <v>anti-GATA3</v>
      </c>
      <c r="C273">
        <v>1</v>
      </c>
      <c r="D273" t="str">
        <v>THSTI</v>
      </c>
      <c r="E273">
        <v>4</v>
      </c>
      <c r="F273" t="str">
        <v>BioLegend</v>
      </c>
      <c r="G273" t="str">
        <v>Faridabad</v>
      </c>
      <c r="H273">
        <v>0</v>
      </c>
      <c r="I273" t="str">
        <v>Local</v>
      </c>
    </row>
    <row r="274" spans="1:9" x14ac:dyDescent="0.25">
      <c r="A274">
        <v>393610</v>
      </c>
      <c r="B274" t="str">
        <v>anti-human CD274 (B7-H1, PD-L1)</v>
      </c>
      <c r="C274">
        <v>1</v>
      </c>
      <c r="D274" t="str">
        <v>AIIMS</v>
      </c>
      <c r="E274">
        <v>4</v>
      </c>
      <c r="F274" t="str">
        <v>BioLegend</v>
      </c>
      <c r="G274" t="str">
        <v>Delhi</v>
      </c>
      <c r="H274">
        <v>0</v>
      </c>
      <c r="I274" t="str">
        <v>Local</v>
      </c>
    </row>
    <row r="275" spans="1:9" x14ac:dyDescent="0.25">
      <c r="A275">
        <v>405720</v>
      </c>
      <c r="B275" t="str">
        <v>anti-mouse IgD</v>
      </c>
      <c r="C275">
        <v>1</v>
      </c>
      <c r="D275" t="str">
        <v>BIO SOLUTION</v>
      </c>
      <c r="E275">
        <v>4</v>
      </c>
      <c r="F275" t="str">
        <v>BioLegend</v>
      </c>
      <c r="G275" t="str">
        <v>Hyderabad</v>
      </c>
      <c r="H275">
        <v>0</v>
      </c>
      <c r="I275" t="str">
        <v>OutStation</v>
      </c>
    </row>
    <row r="276" spans="1:9" x14ac:dyDescent="0.25">
      <c r="A276">
        <v>406421</v>
      </c>
      <c r="B276" t="str">
        <v>Donkey anti-rabbit IgG (min. x-reactivity)</v>
      </c>
      <c r="C276">
        <v>1</v>
      </c>
      <c r="D276" t="str">
        <v>POPVAX</v>
      </c>
      <c r="E276">
        <v>4</v>
      </c>
      <c r="F276" t="str">
        <v>BioLegend</v>
      </c>
      <c r="G276" t="str">
        <v>Telangana</v>
      </c>
      <c r="H276">
        <v>0</v>
      </c>
      <c r="I276" t="str">
        <v>OutStation</v>
      </c>
    </row>
    <row r="277" spans="1:9" x14ac:dyDescent="0.25">
      <c r="A277">
        <v>406509</v>
      </c>
      <c r="B277" t="str">
        <v>anti-mouse IgM</v>
      </c>
      <c r="C277">
        <v>1</v>
      </c>
      <c r="D277" t="str">
        <v>BIO SOLUTION</v>
      </c>
      <c r="E277">
        <v>4</v>
      </c>
      <c r="F277" t="str">
        <v>BioLegend</v>
      </c>
      <c r="G277" t="str">
        <v>Hyderabad</v>
      </c>
      <c r="H277">
        <v>0</v>
      </c>
      <c r="I277" t="str">
        <v>OutStation</v>
      </c>
    </row>
    <row r="278" spans="1:9" x14ac:dyDescent="0.25">
      <c r="A278">
        <v>410704</v>
      </c>
      <c r="B278" t="str">
        <v>anti-human IgG Fc</v>
      </c>
      <c r="C278">
        <v>1</v>
      </c>
      <c r="D278" t="str">
        <v>IMMUNEEL</v>
      </c>
      <c r="E278">
        <v>4</v>
      </c>
      <c r="F278" t="str">
        <v>BioLegend</v>
      </c>
      <c r="G278" t="str">
        <v>Banglore</v>
      </c>
      <c r="H278">
        <v>0</v>
      </c>
      <c r="I278" t="str">
        <v>OutStation</v>
      </c>
    </row>
    <row r="279" spans="1:9" x14ac:dyDescent="0.25">
      <c r="A279">
        <v>420201</v>
      </c>
      <c r="B279" t="str">
        <v>Cell Staining Buffer</v>
      </c>
      <c r="C279">
        <v>1</v>
      </c>
      <c r="D279" t="str">
        <v>MICRO DELHI</v>
      </c>
      <c r="E279">
        <v>4</v>
      </c>
      <c r="F279" t="str">
        <v>BioLegend</v>
      </c>
      <c r="G279" t="str">
        <v>Delhi</v>
      </c>
      <c r="H279">
        <v>0</v>
      </c>
      <c r="I279" t="str">
        <v>Local</v>
      </c>
    </row>
    <row r="280" spans="1:9" x14ac:dyDescent="0.25">
      <c r="A280">
        <v>420201</v>
      </c>
      <c r="B280" t="str">
        <v>Cell Staining Buffer</v>
      </c>
      <c r="C280">
        <v>1</v>
      </c>
      <c r="D280" t="str">
        <v>AIIMS</v>
      </c>
      <c r="E280">
        <v>4</v>
      </c>
      <c r="F280" t="str">
        <v>BioLegend</v>
      </c>
      <c r="G280" t="str">
        <v>Delhi</v>
      </c>
      <c r="H280">
        <v>0</v>
      </c>
      <c r="I280" t="str">
        <v>Local</v>
      </c>
    </row>
    <row r="281" spans="1:9" x14ac:dyDescent="0.25">
      <c r="A281">
        <v>420404</v>
      </c>
      <c r="B281" t="str">
        <v>7-AAD Viability Staining Solution</v>
      </c>
      <c r="C281">
        <v>1</v>
      </c>
      <c r="D281" t="str">
        <v>AIIMS</v>
      </c>
      <c r="E281">
        <v>4</v>
      </c>
      <c r="F281" t="str">
        <v>BioLegend</v>
      </c>
      <c r="G281" t="str">
        <v>Delhi</v>
      </c>
      <c r="H281">
        <v>0</v>
      </c>
      <c r="I281" t="str">
        <v>Local</v>
      </c>
    </row>
    <row r="282" spans="1:9" x14ac:dyDescent="0.25">
      <c r="A282">
        <v>421002</v>
      </c>
      <c r="B282" t="str">
        <v>Intracellular Staining Perm Wash Buffer (10X)</v>
      </c>
      <c r="C282">
        <v>1</v>
      </c>
      <c r="D282" t="str">
        <v>AIIMS</v>
      </c>
      <c r="E282">
        <v>4</v>
      </c>
      <c r="F282" t="str">
        <v>BioLegend</v>
      </c>
      <c r="G282" t="str">
        <v>Delhi</v>
      </c>
      <c r="H282">
        <v>0</v>
      </c>
      <c r="I282" t="str">
        <v>Local</v>
      </c>
    </row>
    <row r="283" spans="1:9" x14ac:dyDescent="0.25">
      <c r="A283">
        <v>423105</v>
      </c>
      <c r="B283" t="str">
        <v>Zombie NIR™ Fixable Viability Kit</v>
      </c>
      <c r="C283">
        <v>1</v>
      </c>
      <c r="D283" t="str">
        <v>POPVAX</v>
      </c>
      <c r="E283">
        <v>-20</v>
      </c>
      <c r="F283" t="str">
        <v>BioLegend</v>
      </c>
      <c r="G283" t="str">
        <v>Telangana</v>
      </c>
      <c r="H283">
        <v>0</v>
      </c>
      <c r="I283" t="str">
        <v>OutStation</v>
      </c>
    </row>
    <row r="284" spans="1:9" x14ac:dyDescent="0.25">
      <c r="A284">
        <v>424601</v>
      </c>
      <c r="B284" t="str">
        <v>Compensation Beads</v>
      </c>
      <c r="C284">
        <v>1</v>
      </c>
      <c r="D284" t="str">
        <v>AIIMS</v>
      </c>
      <c r="E284">
        <v>4</v>
      </c>
      <c r="F284" t="str">
        <v>BioLegend</v>
      </c>
      <c r="G284" t="str">
        <v>Delhi</v>
      </c>
      <c r="H284">
        <v>0</v>
      </c>
      <c r="I284" t="str">
        <v>Local</v>
      </c>
    </row>
    <row r="285" spans="1:9" x14ac:dyDescent="0.25">
      <c r="A285">
        <v>431501</v>
      </c>
      <c r="B285" t="str">
        <v>Human IL-8</v>
      </c>
      <c r="C285">
        <v>1</v>
      </c>
      <c r="D285" t="str">
        <v>BIO SOLUTION</v>
      </c>
      <c r="E285">
        <v>4</v>
      </c>
      <c r="F285" t="str">
        <v>BioLegend</v>
      </c>
      <c r="G285" t="str">
        <v>Hyderabad</v>
      </c>
      <c r="H285">
        <v>0</v>
      </c>
      <c r="I285" t="str">
        <v>OutStation</v>
      </c>
    </row>
    <row r="286" spans="1:9" x14ac:dyDescent="0.25">
      <c r="A286">
        <v>431804</v>
      </c>
      <c r="B286" t="str">
        <v>Human IL-2</v>
      </c>
      <c r="C286">
        <v>1</v>
      </c>
      <c r="D286" t="str">
        <v>HELIX</v>
      </c>
      <c r="E286">
        <v>4</v>
      </c>
      <c r="F286" t="str">
        <v>BioLegend</v>
      </c>
      <c r="G286" t="str">
        <v>Kerala</v>
      </c>
      <c r="H286">
        <v>0</v>
      </c>
      <c r="I286" t="str">
        <v>OutStation</v>
      </c>
    </row>
    <row r="287" spans="1:9" x14ac:dyDescent="0.25">
      <c r="A287">
        <v>445804</v>
      </c>
      <c r="B287" t="str">
        <v>Human IL-1α</v>
      </c>
      <c r="C287">
        <v>1</v>
      </c>
      <c r="D287" t="str">
        <v>TECHWEST</v>
      </c>
      <c r="E287">
        <v>4</v>
      </c>
      <c r="F287" t="str">
        <v>BioLegend</v>
      </c>
      <c r="G287" t="str">
        <v>Gujrat</v>
      </c>
      <c r="H287">
        <v>0</v>
      </c>
      <c r="I287" t="str">
        <v>OutStation</v>
      </c>
    </row>
    <row r="288" spans="1:9" x14ac:dyDescent="0.25">
      <c r="A288">
        <v>446504</v>
      </c>
      <c r="B288" t="str">
        <v>Human VEGF</v>
      </c>
      <c r="C288">
        <v>1</v>
      </c>
      <c r="D288" t="str">
        <v>BIO SOLUTION</v>
      </c>
      <c r="E288">
        <v>4</v>
      </c>
      <c r="F288" t="str">
        <v>BioLegend</v>
      </c>
      <c r="G288" t="str">
        <v>Hyderabad</v>
      </c>
      <c r="H288">
        <v>0</v>
      </c>
      <c r="I288" t="str">
        <v>OutStation</v>
      </c>
    </row>
    <row r="289" spans="1:9" x14ac:dyDescent="0.25">
      <c r="A289">
        <v>502538</v>
      </c>
      <c r="B289" t="str">
        <v>anti-human IFN-γ</v>
      </c>
      <c r="C289">
        <v>1</v>
      </c>
      <c r="D289" t="str">
        <v>ANKUR</v>
      </c>
      <c r="E289">
        <v>4</v>
      </c>
      <c r="F289" t="str">
        <v>BioLegend</v>
      </c>
      <c r="G289" t="str">
        <v>DELHI</v>
      </c>
      <c r="H289">
        <v>0</v>
      </c>
      <c r="I289" t="str">
        <v>Local</v>
      </c>
    </row>
    <row r="290" spans="1:9" x14ac:dyDescent="0.25">
      <c r="A290">
        <v>504123</v>
      </c>
      <c r="B290" t="str">
        <v>anti-mouse IL-4</v>
      </c>
      <c r="C290">
        <v>1</v>
      </c>
      <c r="D290" t="str">
        <v>THSTI</v>
      </c>
      <c r="E290">
        <v>4</v>
      </c>
      <c r="F290" t="str">
        <v>BioLegend</v>
      </c>
      <c r="G290" t="str">
        <v>Faridabad</v>
      </c>
      <c r="H290">
        <v>0</v>
      </c>
      <c r="I290" t="str">
        <v>Local</v>
      </c>
    </row>
    <row r="291" spans="1:9" x14ac:dyDescent="0.25">
      <c r="A291">
        <v>504304</v>
      </c>
      <c r="B291" t="str">
        <v>anti-mouse/human IL-5</v>
      </c>
      <c r="C291">
        <v>1</v>
      </c>
      <c r="D291" t="str">
        <v>THSTI</v>
      </c>
      <c r="E291">
        <v>4</v>
      </c>
      <c r="F291" t="str">
        <v>BioLegend</v>
      </c>
      <c r="G291" t="str">
        <v>Faridabad</v>
      </c>
      <c r="H291">
        <v>0</v>
      </c>
      <c r="I291" t="str">
        <v>Local</v>
      </c>
    </row>
    <row r="292" spans="1:9" x14ac:dyDescent="0.25">
      <c r="A292">
        <v>504508</v>
      </c>
      <c r="B292" t="str">
        <v>anti-mouse IL-6</v>
      </c>
      <c r="C292">
        <v>1</v>
      </c>
      <c r="D292" t="str">
        <v>THSTI</v>
      </c>
      <c r="E292">
        <v>4</v>
      </c>
      <c r="F292" t="str">
        <v>BioLegend</v>
      </c>
      <c r="G292" t="str">
        <v>Faridabad</v>
      </c>
      <c r="H292">
        <v>0</v>
      </c>
      <c r="I292" t="str">
        <v>Local</v>
      </c>
    </row>
    <row r="293" spans="1:9" x14ac:dyDescent="0.25">
      <c r="A293">
        <v>505830</v>
      </c>
      <c r="B293" t="str">
        <v>anti-mouse IFN-γ</v>
      </c>
      <c r="C293">
        <v>1</v>
      </c>
      <c r="D293" t="str">
        <v>AIIMS</v>
      </c>
      <c r="E293">
        <v>4</v>
      </c>
      <c r="F293" t="str">
        <v>BioLegend</v>
      </c>
      <c r="G293" t="str">
        <v>Delhi</v>
      </c>
      <c r="H293">
        <v>0</v>
      </c>
      <c r="I293" t="str">
        <v>Local</v>
      </c>
    </row>
    <row r="294" spans="1:9" x14ac:dyDescent="0.25">
      <c r="A294">
        <v>506933</v>
      </c>
      <c r="B294" t="str">
        <v>anti-mouse IL-17A</v>
      </c>
      <c r="C294">
        <v>1</v>
      </c>
      <c r="D294" t="str">
        <v>AIIMS</v>
      </c>
      <c r="E294">
        <v>4</v>
      </c>
      <c r="F294" t="str">
        <v>BioLegend</v>
      </c>
      <c r="G294" t="str">
        <v>Delhi</v>
      </c>
      <c r="H294">
        <v>0</v>
      </c>
      <c r="I294" t="str">
        <v>Local</v>
      </c>
    </row>
    <row r="295" spans="1:9" x14ac:dyDescent="0.25">
      <c r="A295">
        <v>508206</v>
      </c>
      <c r="B295" t="str">
        <v>anti-human IL-1β</v>
      </c>
      <c r="C295">
        <v>1</v>
      </c>
      <c r="D295" t="str">
        <v>IISER BHOPAL</v>
      </c>
      <c r="E295">
        <v>4</v>
      </c>
      <c r="F295" t="str">
        <v>BioLegend</v>
      </c>
      <c r="G295" t="str">
        <v>Bhopal</v>
      </c>
      <c r="H295" t="str">
        <v>On Hold (Priyanka madam)</v>
      </c>
      <c r="I295" t="str">
        <v>OutStation</v>
      </c>
    </row>
    <row r="296" spans="1:9" x14ac:dyDescent="0.25">
      <c r="A296">
        <v>512338</v>
      </c>
      <c r="B296" t="str">
        <v>anti-human IL-17A</v>
      </c>
      <c r="C296">
        <v>1</v>
      </c>
      <c r="D296" t="str">
        <v>ANKUR</v>
      </c>
      <c r="E296">
        <v>4</v>
      </c>
      <c r="F296" t="str">
        <v>BioLegend</v>
      </c>
      <c r="G296" t="str">
        <v>DELHI</v>
      </c>
      <c r="H296">
        <v>0</v>
      </c>
      <c r="I296" t="str">
        <v>Local</v>
      </c>
    </row>
    <row r="297" spans="1:9" x14ac:dyDescent="0.25">
      <c r="A297">
        <v>514103</v>
      </c>
      <c r="B297" t="str">
        <v>anti-mouse IL-9</v>
      </c>
      <c r="C297">
        <v>1</v>
      </c>
      <c r="D297" t="str">
        <v>THSTI</v>
      </c>
      <c r="E297">
        <v>4</v>
      </c>
      <c r="F297" t="str">
        <v>BioLegend</v>
      </c>
      <c r="G297" t="str">
        <v>Faridabad</v>
      </c>
      <c r="H297">
        <v>0</v>
      </c>
      <c r="I297" t="str">
        <v>Local</v>
      </c>
    </row>
    <row r="298" spans="1:9" x14ac:dyDescent="0.25">
      <c r="A298">
        <v>515406</v>
      </c>
      <c r="B298" t="str">
        <v>anti-human/mouse Granzyme B</v>
      </c>
      <c r="C298">
        <v>1</v>
      </c>
      <c r="D298" t="str">
        <v>THSTI</v>
      </c>
      <c r="E298">
        <v>4</v>
      </c>
      <c r="F298" t="str">
        <v>BioLegend</v>
      </c>
      <c r="G298" t="str">
        <v>Faridabad</v>
      </c>
      <c r="H298">
        <v>0</v>
      </c>
      <c r="I298" t="str">
        <v>Local</v>
      </c>
    </row>
    <row r="299" spans="1:9" x14ac:dyDescent="0.25">
      <c r="A299">
        <v>585404</v>
      </c>
      <c r="B299" t="str">
        <v>Mouse CXCL17 (VCC-1) (carrier-free)</v>
      </c>
      <c r="C299">
        <v>1</v>
      </c>
      <c r="D299" t="str">
        <v>INSTEM</v>
      </c>
      <c r="E299">
        <v>-20</v>
      </c>
      <c r="F299" t="str">
        <v>BioLegend</v>
      </c>
      <c r="G299" t="str">
        <v>Banglore</v>
      </c>
      <c r="H299">
        <v>0</v>
      </c>
      <c r="I299" t="str">
        <v>OutStation</v>
      </c>
    </row>
    <row r="300" spans="1:9" x14ac:dyDescent="0.25">
      <c r="A300">
        <v>611354</v>
      </c>
      <c r="B300" t="str">
        <v>anti-NF-kB p65</v>
      </c>
      <c r="C300">
        <v>1</v>
      </c>
      <c r="D300" t="str">
        <v>AIIMS</v>
      </c>
      <c r="E300">
        <v>4</v>
      </c>
      <c r="F300" t="str">
        <v>BioLegend</v>
      </c>
      <c r="G300" t="str">
        <v>Delhi</v>
      </c>
      <c r="H300">
        <v>0</v>
      </c>
      <c r="I300" t="str">
        <v>Local</v>
      </c>
    </row>
    <row r="301" spans="1:9" x14ac:dyDescent="0.25">
      <c r="A301">
        <v>614154</v>
      </c>
      <c r="B301" t="str">
        <v>anti-NF-κB p65 Phospho (Ser529)</v>
      </c>
      <c r="C301">
        <v>1</v>
      </c>
      <c r="D301" t="str">
        <v>AIIMS</v>
      </c>
      <c r="E301">
        <v>4</v>
      </c>
      <c r="F301" t="str">
        <v>BioLegend</v>
      </c>
      <c r="G301" t="str">
        <v>Delhi</v>
      </c>
      <c r="H301">
        <v>0</v>
      </c>
      <c r="I301" t="str">
        <v>Local</v>
      </c>
    </row>
    <row r="302" spans="1:9" x14ac:dyDescent="0.25">
      <c r="A302">
        <v>626754</v>
      </c>
      <c r="B302" t="str">
        <v>anti-NOS3 (eNOS)</v>
      </c>
      <c r="C302">
        <v>1</v>
      </c>
      <c r="D302" t="str">
        <v>AIIMS</v>
      </c>
      <c r="E302">
        <v>4</v>
      </c>
      <c r="F302" t="str">
        <v>BioLegend</v>
      </c>
      <c r="G302" t="str">
        <v>Delhi</v>
      </c>
      <c r="H302">
        <v>0</v>
      </c>
      <c r="I302" t="str">
        <v>Local</v>
      </c>
    </row>
    <row r="303" spans="1:9" x14ac:dyDescent="0.25">
      <c r="A303">
        <v>626756</v>
      </c>
      <c r="B303" t="str">
        <v>anti-NOS3 (eNOS)</v>
      </c>
      <c r="C303">
        <v>1</v>
      </c>
      <c r="D303" t="str">
        <v>AIIMS</v>
      </c>
      <c r="E303">
        <v>4</v>
      </c>
      <c r="F303" t="str">
        <v>BioLegend</v>
      </c>
      <c r="G303" t="str">
        <v>Delhi</v>
      </c>
      <c r="H303">
        <v>0</v>
      </c>
      <c r="I303" t="str">
        <v>Local</v>
      </c>
    </row>
    <row r="304" spans="1:9" x14ac:dyDescent="0.25">
      <c r="A304">
        <v>640920</v>
      </c>
      <c r="B304" t="str">
        <v>Annexin V</v>
      </c>
      <c r="C304">
        <v>1</v>
      </c>
      <c r="D304" t="str">
        <v>AIIMS</v>
      </c>
      <c r="E304">
        <v>4</v>
      </c>
      <c r="F304" t="str">
        <v>BioLegend</v>
      </c>
      <c r="G304" t="str">
        <v>Delhi</v>
      </c>
      <c r="H304">
        <v>0</v>
      </c>
      <c r="I304" t="str">
        <v>Local</v>
      </c>
    </row>
    <row r="305" spans="1:9" x14ac:dyDescent="0.25">
      <c r="A305">
        <v>681303</v>
      </c>
      <c r="B305" t="str">
        <v>anti-SPI1 (PU.1)</v>
      </c>
      <c r="C305">
        <v>1</v>
      </c>
      <c r="D305" t="str">
        <v>THSTI</v>
      </c>
      <c r="E305">
        <v>4</v>
      </c>
      <c r="F305" t="str">
        <v>BioLegend</v>
      </c>
      <c r="G305" t="str">
        <v>Faridabad</v>
      </c>
      <c r="H305">
        <v>0</v>
      </c>
      <c r="I305" t="str">
        <v>Local</v>
      </c>
    </row>
    <row r="306" spans="1:9" x14ac:dyDescent="0.25">
      <c r="A306">
        <v>740809</v>
      </c>
      <c r="B306" t="str">
        <v>Human Inflammation Panel 1 (13-plex) w/VbP</v>
      </c>
      <c r="C306">
        <v>1</v>
      </c>
      <c r="D306" t="str">
        <v>POPVAX</v>
      </c>
      <c r="E306">
        <v>4</v>
      </c>
      <c r="F306" t="str">
        <v>BioLegend</v>
      </c>
      <c r="G306" t="str">
        <v>Telangana</v>
      </c>
      <c r="H306">
        <v>0</v>
      </c>
      <c r="I306" t="str">
        <v>OutStation</v>
      </c>
    </row>
    <row r="307" spans="1:9" x14ac:dyDescent="0.25">
      <c r="A307">
        <v>740930</v>
      </c>
      <c r="B307" t="str">
        <v>HU Essential Immune Response Panel (13-plex) w/VbP</v>
      </c>
      <c r="C307">
        <v>1</v>
      </c>
      <c r="D307" t="str">
        <v>AMRITA</v>
      </c>
      <c r="E307">
        <v>4</v>
      </c>
      <c r="F307" t="str">
        <v>BioLegend</v>
      </c>
      <c r="G307" t="str">
        <v>Faridabad</v>
      </c>
      <c r="H307">
        <v>0</v>
      </c>
      <c r="I307" t="str">
        <v>Local</v>
      </c>
    </row>
    <row r="308" spans="1:9" x14ac:dyDescent="0.25">
      <c r="A308">
        <v>791904</v>
      </c>
      <c r="B308" t="str">
        <v>Human IL-2 (E. coli expressed, carrier-free)</v>
      </c>
      <c r="C308">
        <v>1</v>
      </c>
      <c r="D308" t="str">
        <v>IKESIA</v>
      </c>
      <c r="E308">
        <v>-20</v>
      </c>
      <c r="F308" t="str">
        <v>BioLegend</v>
      </c>
      <c r="G308" t="str">
        <v>Banglore</v>
      </c>
      <c r="H308" t="str">
        <v>PO Pending (Mohan Sir)</v>
      </c>
      <c r="I308" t="str">
        <v>OutStation</v>
      </c>
    </row>
    <row r="309" spans="1:9" x14ac:dyDescent="0.25">
      <c r="A309">
        <v>824101</v>
      </c>
      <c r="B309" t="str">
        <v>anti-PP2AC (Leu309)</v>
      </c>
      <c r="C309">
        <v>1</v>
      </c>
      <c r="D309" t="str">
        <v>THSTI</v>
      </c>
      <c r="E309">
        <v>4</v>
      </c>
      <c r="F309" t="str">
        <v>BioLegend</v>
      </c>
      <c r="G309" t="str">
        <v>Faridabad</v>
      </c>
      <c r="H309">
        <v>0</v>
      </c>
      <c r="I309" t="str">
        <v>Local</v>
      </c>
    </row>
    <row r="310" spans="1:9" x14ac:dyDescent="0.25">
      <c r="A310" t="str">
        <v>BK011P</v>
      </c>
      <c r="B310" t="str">
        <v>TUBULIN POLYMERIZATION ASSAY BIOCHEM KIT (FLUORESCENCE FORMAT): 99% PURE PORCINE TUBULIN 96 ASSAYS</v>
      </c>
      <c r="C310">
        <v>1</v>
      </c>
      <c r="D310" t="str">
        <v>GOLDLAKE</v>
      </c>
      <c r="E310">
        <v>4</v>
      </c>
      <c r="F310" t="str">
        <v>CYTOSKELETON</v>
      </c>
      <c r="G310" t="str">
        <v>PUNE</v>
      </c>
      <c r="H310" t="str">
        <v>Payment Issue (Anjali)</v>
      </c>
      <c r="I310" t="str">
        <v>OutStation</v>
      </c>
    </row>
    <row r="311" spans="1:9" x14ac:dyDescent="0.25">
      <c r="A311">
        <v>430659</v>
      </c>
      <c r="B311">
        <v>0</v>
      </c>
      <c r="C311">
        <v>1</v>
      </c>
      <c r="D311" t="str">
        <v>Stock</v>
      </c>
      <c r="E311">
        <v>4</v>
      </c>
      <c r="F311" t="str">
        <v>Unknown</v>
      </c>
      <c r="G311" t="str">
        <v>STOCK</v>
      </c>
      <c r="H311" t="str">
        <v>From Sharda University/  By Deepak</v>
      </c>
      <c r="I311" t="str">
        <v>STOCK</v>
      </c>
    </row>
    <row r="312" spans="1:9" x14ac:dyDescent="0.25">
      <c r="A312">
        <v>316302</v>
      </c>
      <c r="B312" t="str">
        <v>Purified anti-human β2-microglobulin Antibody</v>
      </c>
      <c r="C312">
        <v>2</v>
      </c>
      <c r="D312" t="str">
        <v>Stock</v>
      </c>
      <c r="E312">
        <v>4</v>
      </c>
      <c r="F312" t="str">
        <v>BioLegend</v>
      </c>
      <c r="G312" t="str">
        <v>STOCK</v>
      </c>
      <c r="H312" t="str">
        <v>stock</v>
      </c>
      <c r="I312" t="str">
        <v>STOCK</v>
      </c>
    </row>
    <row r="313" spans="1:9" x14ac:dyDescent="0.25">
      <c r="A313">
        <v>570802</v>
      </c>
      <c r="B313" t="str">
        <v xml:space="preserve">Recombinant Human IL-6 </v>
      </c>
      <c r="C313">
        <v>2</v>
      </c>
      <c r="D313" t="str">
        <v>Stock</v>
      </c>
      <c r="E313">
        <v>-20</v>
      </c>
      <c r="F313" t="str">
        <v>BioLegend</v>
      </c>
      <c r="G313" t="str">
        <v>STOCK</v>
      </c>
      <c r="H313" t="str">
        <v>Stock</v>
      </c>
      <c r="I313" t="str">
        <v>STOCK</v>
      </c>
    </row>
    <row r="314" spans="1:9" x14ac:dyDescent="0.25">
      <c r="A314">
        <v>421002</v>
      </c>
      <c r="B314" t="str">
        <v xml:space="preserve">Intracellular Staining Permeabilization Wash Buffer </v>
      </c>
      <c r="C314">
        <v>2</v>
      </c>
      <c r="D314" t="str">
        <v>Stock</v>
      </c>
      <c r="E314">
        <v>4</v>
      </c>
      <c r="F314" t="str">
        <v>BioLegend</v>
      </c>
      <c r="G314" t="str">
        <v>STOCK</v>
      </c>
      <c r="H314" t="str">
        <v>Stock</v>
      </c>
      <c r="I314" t="str">
        <v>STOCK</v>
      </c>
    </row>
    <row r="315" spans="1:9" x14ac:dyDescent="0.25">
      <c r="A315">
        <v>329702</v>
      </c>
      <c r="B315" t="str">
        <v xml:space="preserve">Purified anti-human CD274 </v>
      </c>
      <c r="C315">
        <v>2</v>
      </c>
      <c r="D315" t="str">
        <v>Stock</v>
      </c>
      <c r="E315">
        <v>4</v>
      </c>
      <c r="F315" t="str">
        <v>BioLegend</v>
      </c>
      <c r="G315" t="str">
        <v>STOCK</v>
      </c>
      <c r="H315" t="str">
        <v>Stock</v>
      </c>
      <c r="I315" t="str">
        <v>STOCK</v>
      </c>
    </row>
    <row r="316" spans="1:9" x14ac:dyDescent="0.25">
      <c r="A316">
        <v>814326</v>
      </c>
      <c r="B316" t="str">
        <v>Acrylamide, Ultra Pure 500 KG</v>
      </c>
      <c r="C316">
        <v>2</v>
      </c>
      <c r="D316" t="str">
        <v>Stock</v>
      </c>
      <c r="E316" t="str">
        <v>RT</v>
      </c>
      <c r="F316" t="str">
        <v>Mp Bio</v>
      </c>
      <c r="G316" t="str">
        <v>STOCK</v>
      </c>
      <c r="H316" t="str">
        <v>Stock</v>
      </c>
      <c r="I316" t="str">
        <v>STOCK</v>
      </c>
    </row>
    <row r="317" spans="1:9" x14ac:dyDescent="0.25">
      <c r="A317">
        <v>194825</v>
      </c>
      <c r="B317" t="str">
        <v>Glycine, Molecular Biology Reagent 1 KG</v>
      </c>
      <c r="C317">
        <v>2</v>
      </c>
      <c r="D317" t="str">
        <v>Stock</v>
      </c>
      <c r="E317" t="str">
        <v>RT</v>
      </c>
      <c r="F317" t="str">
        <v>Mp Bio</v>
      </c>
      <c r="G317" t="str">
        <v>STOCK</v>
      </c>
      <c r="H317" t="str">
        <v>Stock</v>
      </c>
      <c r="I317" t="str">
        <v>STOCK</v>
      </c>
    </row>
    <row r="318" spans="1:9" x14ac:dyDescent="0.25">
      <c r="A318">
        <v>104772</v>
      </c>
      <c r="B318" t="str">
        <v>Ammonium Sulfate, Technical Pure 500 GM</v>
      </c>
      <c r="C318">
        <v>2</v>
      </c>
      <c r="D318" t="str">
        <v>Stock</v>
      </c>
      <c r="E318" t="str">
        <v>RT</v>
      </c>
      <c r="F318" t="str">
        <v>Mp Bio</v>
      </c>
      <c r="G318" t="str">
        <v>STOCK</v>
      </c>
      <c r="H318" t="str">
        <v>Stock</v>
      </c>
      <c r="I318" t="str">
        <v>STOCK</v>
      </c>
    </row>
    <row r="319" spans="1:9" x14ac:dyDescent="0.25">
      <c r="A319">
        <v>194002</v>
      </c>
      <c r="B319" t="str">
        <v>Chloroform, Molecular Biology Reagent</v>
      </c>
      <c r="C319">
        <v>2</v>
      </c>
      <c r="D319" t="str">
        <v>Stock</v>
      </c>
      <c r="E319" t="str">
        <v>RT</v>
      </c>
      <c r="F319" t="str">
        <v>Mp Bio</v>
      </c>
      <c r="G319" t="str">
        <v>STOCK</v>
      </c>
      <c r="H319" t="str">
        <v>Stock</v>
      </c>
      <c r="I319" t="str">
        <v>STOCK</v>
      </c>
    </row>
    <row r="320" spans="1:9" x14ac:dyDescent="0.25">
      <c r="A320" t="str">
        <v>15407-47-MIN</v>
      </c>
      <c r="B320" t="str">
        <v>Polyethersulfone 0.22 µm</v>
      </c>
      <c r="C320">
        <v>2</v>
      </c>
      <c r="D320" t="str">
        <v>Stock</v>
      </c>
      <c r="E320" t="str">
        <v>RT</v>
      </c>
      <c r="F320" t="str">
        <v>Sartorius</v>
      </c>
      <c r="G320" t="str">
        <v>STOCK</v>
      </c>
      <c r="H320" t="str">
        <v>Stock</v>
      </c>
      <c r="I320" t="str">
        <v>STOCK</v>
      </c>
    </row>
    <row r="321" spans="1:9" x14ac:dyDescent="0.25">
      <c r="A321" t="str">
        <v>VS04T01</v>
      </c>
      <c r="B321" t="str">
        <v>VivaSpin Turbo 4 10000 MWCO</v>
      </c>
      <c r="C321">
        <v>2</v>
      </c>
      <c r="D321" t="str">
        <v>Stock</v>
      </c>
      <c r="E321" t="str">
        <v>RT</v>
      </c>
      <c r="F321" t="str">
        <v>Sartorius</v>
      </c>
      <c r="G321" t="str">
        <v>STOCK</v>
      </c>
      <c r="H321" t="str">
        <v>Stock</v>
      </c>
      <c r="I321" t="str">
        <v>STOCK</v>
      </c>
    </row>
    <row r="322" spans="1:9" x14ac:dyDescent="0.25">
      <c r="A322" t="str">
        <v>2662070501730</v>
      </c>
      <c r="B322" t="str">
        <v>(StepUp 1 Kb DNA Ladder RTU, 50 µg)</v>
      </c>
      <c r="C322">
        <v>2</v>
      </c>
      <c r="D322" t="str">
        <v>Stock</v>
      </c>
      <c r="E322">
        <v>-20</v>
      </c>
      <c r="F322" t="str">
        <v>Genei Lab</v>
      </c>
      <c r="G322" t="str">
        <v>STOCK</v>
      </c>
      <c r="H322" t="str">
        <v>Stock</v>
      </c>
      <c r="I322" t="str">
        <v>STOCK</v>
      </c>
    </row>
    <row r="323" spans="1:9" x14ac:dyDescent="0.25">
      <c r="A323" t="str">
        <v>2662670501730</v>
      </c>
      <c r="B323" t="str">
        <v>RMBD13 (StepUp 100 Bp DNA Ladder RTU, 50 µg)</v>
      </c>
      <c r="C323">
        <v>2</v>
      </c>
      <c r="D323" t="str">
        <v>Stock</v>
      </c>
      <c r="E323">
        <v>-20</v>
      </c>
      <c r="F323" t="str">
        <v>Genei Lab</v>
      </c>
      <c r="G323" t="str">
        <v>STOCK</v>
      </c>
      <c r="H323" t="str">
        <v>Stock</v>
      </c>
      <c r="I323" t="str">
        <v>STOCK</v>
      </c>
    </row>
    <row r="324" spans="1:9" x14ac:dyDescent="0.25">
      <c r="A324">
        <v>740811</v>
      </c>
      <c r="B324" t="str">
        <v>LEGENDplex™ Human Inflammation Panel 1 Standard  1 vial</v>
      </c>
      <c r="C324">
        <v>2</v>
      </c>
      <c r="D324" t="str">
        <v>UNKNOWN</v>
      </c>
      <c r="E324">
        <v>4</v>
      </c>
      <c r="F324" t="str">
        <v>BioLegend</v>
      </c>
      <c r="G324" t="str">
        <v>Unknown</v>
      </c>
      <c r="H324" t="str">
        <v>Mohan Sir, (Demo)</v>
      </c>
      <c r="I324" t="str">
        <v>Unknown</v>
      </c>
    </row>
    <row r="325" spans="1:9" x14ac:dyDescent="0.25">
      <c r="A325">
        <v>741146</v>
      </c>
      <c r="B325" t="str">
        <v>LEGENDplex™ Buffer Set A3  100tests</v>
      </c>
      <c r="C325">
        <v>2</v>
      </c>
      <c r="D325" t="str">
        <v>UNKNOWN</v>
      </c>
      <c r="E325">
        <v>4</v>
      </c>
      <c r="F325" t="str">
        <v>BioLegend</v>
      </c>
      <c r="G325" t="str">
        <v>Unknown</v>
      </c>
      <c r="H325" t="str">
        <v>Mohan Sir, (Demo)</v>
      </c>
      <c r="I325" t="str">
        <v>Unknown</v>
      </c>
    </row>
    <row r="326" spans="1:9" x14ac:dyDescent="0.25">
      <c r="A326">
        <v>805615</v>
      </c>
      <c r="B326">
        <v>0</v>
      </c>
      <c r="C326">
        <v>2</v>
      </c>
      <c r="D326" t="str">
        <v>Stock</v>
      </c>
      <c r="E326" t="str">
        <v>RT</v>
      </c>
      <c r="F326" t="str">
        <v>MP BIO</v>
      </c>
      <c r="G326" t="str">
        <v>STOCK</v>
      </c>
      <c r="H326" t="str">
        <v>Stock</v>
      </c>
      <c r="I326" t="str">
        <v>STOCK</v>
      </c>
    </row>
    <row r="327" spans="1:9" x14ac:dyDescent="0.25">
      <c r="A327" t="str">
        <v>3025-1K</v>
      </c>
      <c r="B327">
        <v>0</v>
      </c>
      <c r="C327">
        <v>2</v>
      </c>
      <c r="D327" t="str">
        <v>STOCK</v>
      </c>
      <c r="E327">
        <v>-20</v>
      </c>
      <c r="F327" t="str">
        <v>BellBrook</v>
      </c>
      <c r="G327" t="str">
        <v>STOCK</v>
      </c>
      <c r="H327" t="str">
        <v>STOCK</v>
      </c>
      <c r="I327" t="str">
        <v>STOCK</v>
      </c>
    </row>
    <row r="328" spans="1:9" x14ac:dyDescent="0.25">
      <c r="A328">
        <v>2227</v>
      </c>
      <c r="B328">
        <v>0</v>
      </c>
      <c r="C328">
        <v>2</v>
      </c>
      <c r="D328" t="str">
        <v>STOCK</v>
      </c>
      <c r="E328">
        <v>-20</v>
      </c>
      <c r="F328" t="str">
        <v>BellBrook</v>
      </c>
      <c r="G328" t="str">
        <v>STOCK</v>
      </c>
      <c r="H328" t="str">
        <v>STOCK</v>
      </c>
      <c r="I328" t="str">
        <v>STOCK</v>
      </c>
    </row>
    <row r="329" spans="1:9" x14ac:dyDescent="0.25">
      <c r="A329" t="str">
        <v>3010-1K</v>
      </c>
      <c r="B329">
        <v>0</v>
      </c>
      <c r="C329">
        <v>2</v>
      </c>
      <c r="D329" t="str">
        <v>STOCK</v>
      </c>
      <c r="E329">
        <v>-20</v>
      </c>
      <c r="F329" t="str">
        <v>BellBrook</v>
      </c>
      <c r="G329" t="str">
        <v>STOCK</v>
      </c>
      <c r="H329" t="str">
        <v>STOCK</v>
      </c>
      <c r="I329" t="str">
        <v>STOCK</v>
      </c>
    </row>
    <row r="330" spans="1:9" x14ac:dyDescent="0.25">
      <c r="A330" t="str">
        <v>AR1065</v>
      </c>
      <c r="B330" t="str">
        <v>Poly-L-Lysine Coated Slides</v>
      </c>
      <c r="C330">
        <v>2</v>
      </c>
      <c r="D330" t="str">
        <v>Stock</v>
      </c>
      <c r="E330" t="str">
        <v>rt</v>
      </c>
      <c r="F330" t="str">
        <v>BOSTER</v>
      </c>
      <c r="G330" t="str">
        <v>STOCK</v>
      </c>
      <c r="H330" t="str">
        <v>Stock (Sample) Priyanka madam</v>
      </c>
      <c r="I330" t="str">
        <v>STOCK</v>
      </c>
    </row>
    <row r="331" spans="1:9" x14ac:dyDescent="0.25">
      <c r="A331">
        <v>420801</v>
      </c>
      <c r="B331" t="str">
        <v>Fixation Buffer</v>
      </c>
      <c r="C331">
        <v>2</v>
      </c>
      <c r="D331" t="str">
        <v>ICGEB</v>
      </c>
      <c r="E331">
        <v>4</v>
      </c>
      <c r="F331" t="str">
        <v>BioLegend</v>
      </c>
      <c r="G331" t="str">
        <v>Delhi</v>
      </c>
      <c r="H331" t="str">
        <v>PRIYANKA MADAM (FOC)</v>
      </c>
      <c r="I331" t="str">
        <v>Local</v>
      </c>
    </row>
    <row r="332" spans="1:9" x14ac:dyDescent="0.25">
      <c r="A332">
        <v>626812</v>
      </c>
      <c r="B332" t="str">
        <v>anti-c-Myc</v>
      </c>
      <c r="C332">
        <v>2</v>
      </c>
      <c r="D332" t="str">
        <v>STOCK</v>
      </c>
      <c r="E332">
        <v>4</v>
      </c>
      <c r="F332" t="str">
        <v>BioLegend</v>
      </c>
      <c r="G332" t="str">
        <v>STOCK</v>
      </c>
      <c r="H332" t="str">
        <v>STOCK FOR AURIGINE ONCO</v>
      </c>
      <c r="I332" t="str">
        <v>STOCK</v>
      </c>
    </row>
    <row r="333" spans="1:9" x14ac:dyDescent="0.25">
      <c r="A333" t="str">
        <v>VS02H22</v>
      </c>
      <c r="B333">
        <v>0</v>
      </c>
      <c r="C333">
        <v>2</v>
      </c>
      <c r="D333" t="str">
        <v>STOCK</v>
      </c>
      <c r="E333" t="str">
        <v>RT</v>
      </c>
      <c r="F333" t="str">
        <v>SARTORIUS</v>
      </c>
      <c r="G333" t="str">
        <v>STOCK</v>
      </c>
      <c r="H333" t="str">
        <v>STOCK</v>
      </c>
      <c r="I333" t="str">
        <v>STOCK</v>
      </c>
    </row>
    <row r="334" spans="1:9" x14ac:dyDescent="0.25">
      <c r="A334">
        <v>116212</v>
      </c>
      <c r="B334" t="str">
        <v>anti-mouse TER-119/Erythroid Cells</v>
      </c>
      <c r="C334">
        <v>2</v>
      </c>
      <c r="D334" t="str">
        <v>HELIX</v>
      </c>
      <c r="E334">
        <v>4</v>
      </c>
      <c r="F334" t="str">
        <v>BioLegend</v>
      </c>
      <c r="G334" t="str">
        <v>Kerala</v>
      </c>
      <c r="H334">
        <v>0</v>
      </c>
      <c r="I334" t="str">
        <v>OutStation</v>
      </c>
    </row>
    <row r="335" spans="1:9" x14ac:dyDescent="0.25">
      <c r="A335">
        <v>201805</v>
      </c>
      <c r="B335" t="str">
        <v>anti-rat CD11b/c</v>
      </c>
      <c r="C335">
        <v>2</v>
      </c>
      <c r="D335" t="str">
        <v>SUN PHARMA</v>
      </c>
      <c r="E335">
        <v>4</v>
      </c>
      <c r="F335" t="str">
        <v>BioLegend</v>
      </c>
      <c r="G335" t="str">
        <v>Gujrat</v>
      </c>
      <c r="H335">
        <v>0</v>
      </c>
      <c r="I335" t="str">
        <v>OutStation</v>
      </c>
    </row>
    <row r="336" spans="1:9" x14ac:dyDescent="0.25">
      <c r="A336">
        <v>202216</v>
      </c>
      <c r="B336" t="str">
        <v>anti-rat CD45</v>
      </c>
      <c r="C336">
        <v>2</v>
      </c>
      <c r="D336" t="str">
        <v>SUN PHARMA</v>
      </c>
      <c r="E336">
        <v>4</v>
      </c>
      <c r="F336" t="str">
        <v>BioLegend</v>
      </c>
      <c r="G336" t="str">
        <v>Gujrat</v>
      </c>
      <c r="H336">
        <v>0</v>
      </c>
      <c r="I336" t="str">
        <v>OutStation</v>
      </c>
    </row>
    <row r="337" spans="1:9" x14ac:dyDescent="0.25">
      <c r="A337">
        <v>400402</v>
      </c>
      <c r="B337" t="str">
        <v>Rat IgG1, κ Isotype Ctrl</v>
      </c>
      <c r="C337">
        <v>2</v>
      </c>
      <c r="D337" t="str">
        <v>IMTECH</v>
      </c>
      <c r="E337">
        <v>4</v>
      </c>
      <c r="F337" t="str">
        <v>BioLegend</v>
      </c>
      <c r="G337" t="str">
        <v>Chandigarh</v>
      </c>
      <c r="H337" t="str">
        <v>Monday</v>
      </c>
      <c r="I337" t="str">
        <v>OutStation</v>
      </c>
    </row>
    <row r="338" spans="1:9" x14ac:dyDescent="0.25">
      <c r="A338">
        <v>740930</v>
      </c>
      <c r="B338" t="str">
        <v>HU Essential Immune Response Panel (13-plex) w/VbP</v>
      </c>
      <c r="C338">
        <v>2</v>
      </c>
      <c r="D338" t="str">
        <v>POPVAX</v>
      </c>
      <c r="E338">
        <v>4</v>
      </c>
      <c r="F338" t="str">
        <v>BioLegend</v>
      </c>
      <c r="G338" t="str">
        <v>Telangana</v>
      </c>
      <c r="H338">
        <v>0</v>
      </c>
      <c r="I338" t="str">
        <v>OutStation</v>
      </c>
    </row>
    <row r="339" spans="1:9" x14ac:dyDescent="0.25">
      <c r="A339">
        <v>103129</v>
      </c>
      <c r="B339" t="str">
        <v>anti-mouse CD45</v>
      </c>
      <c r="C339">
        <v>2</v>
      </c>
      <c r="D339" t="str">
        <v>THSTI</v>
      </c>
      <c r="E339">
        <v>4</v>
      </c>
      <c r="F339" t="str">
        <v>BioLegend</v>
      </c>
      <c r="G339" t="str">
        <v>Faridabad</v>
      </c>
      <c r="H339">
        <v>0</v>
      </c>
      <c r="I339" t="str">
        <v>Local</v>
      </c>
    </row>
    <row r="340" spans="1:9" x14ac:dyDescent="0.25">
      <c r="A340">
        <v>103138</v>
      </c>
      <c r="B340" t="str">
        <v>anti-mouse CD45</v>
      </c>
      <c r="C340">
        <v>2</v>
      </c>
      <c r="D340" t="str">
        <v>THSTI</v>
      </c>
      <c r="E340">
        <v>4</v>
      </c>
      <c r="F340" t="str">
        <v>BioLegend</v>
      </c>
      <c r="G340" t="str">
        <v>Faridabad</v>
      </c>
      <c r="H340">
        <v>0</v>
      </c>
      <c r="I340" t="str">
        <v>Local</v>
      </c>
    </row>
    <row r="341" spans="1:9" x14ac:dyDescent="0.25">
      <c r="A341">
        <v>304028</v>
      </c>
      <c r="B341" t="str">
        <v>anti-human CD45</v>
      </c>
      <c r="C341">
        <v>2</v>
      </c>
      <c r="D341" t="str">
        <v>AIIMS</v>
      </c>
      <c r="E341">
        <v>4</v>
      </c>
      <c r="F341" t="str">
        <v>BioLegend</v>
      </c>
      <c r="G341" t="str">
        <v>Delhi</v>
      </c>
      <c r="H341">
        <v>0</v>
      </c>
      <c r="I341" t="str">
        <v>Local</v>
      </c>
    </row>
    <row r="342" spans="1:9" x14ac:dyDescent="0.25">
      <c r="A342">
        <v>305022</v>
      </c>
      <c r="B342" t="str">
        <v>anti-human CD64</v>
      </c>
      <c r="C342">
        <v>2</v>
      </c>
      <c r="D342" t="str">
        <v>AIIMS</v>
      </c>
      <c r="E342">
        <v>4</v>
      </c>
      <c r="F342" t="str">
        <v>BioLegend</v>
      </c>
      <c r="G342" t="str">
        <v>Delhi</v>
      </c>
      <c r="H342">
        <v>0</v>
      </c>
      <c r="I342" t="str">
        <v>Local</v>
      </c>
    </row>
    <row r="343" spans="1:9" x14ac:dyDescent="0.25">
      <c r="A343">
        <v>353214</v>
      </c>
      <c r="B343" t="str">
        <v>anti-human CD197 (CCR7)</v>
      </c>
      <c r="C343">
        <v>2</v>
      </c>
      <c r="D343" t="str">
        <v>IMMUNEEL</v>
      </c>
      <c r="E343">
        <v>4</v>
      </c>
      <c r="F343" t="str">
        <v>BioLegend</v>
      </c>
      <c r="G343" t="str">
        <v>Banglore</v>
      </c>
      <c r="H343">
        <v>0</v>
      </c>
      <c r="I343" t="str">
        <v>OutStation</v>
      </c>
    </row>
    <row r="344" spans="1:9" x14ac:dyDescent="0.25">
      <c r="A344">
        <v>359005</v>
      </c>
      <c r="B344" t="str">
        <v>anti-human MRGX2</v>
      </c>
      <c r="C344">
        <v>2</v>
      </c>
      <c r="D344" t="str">
        <v>AURIGINE SERVICE</v>
      </c>
      <c r="E344">
        <v>4</v>
      </c>
      <c r="F344" t="str">
        <v>BioLegend</v>
      </c>
      <c r="G344" t="str">
        <v>Hyderabad</v>
      </c>
      <c r="H344">
        <v>0</v>
      </c>
      <c r="I344" t="str">
        <v>OutStation</v>
      </c>
    </row>
    <row r="345" spans="1:9" x14ac:dyDescent="0.25">
      <c r="A345">
        <v>369324</v>
      </c>
      <c r="B345" t="str">
        <v>anti-human CD223 (LAG-3)</v>
      </c>
      <c r="C345">
        <v>2</v>
      </c>
      <c r="D345" t="str">
        <v>IMMUNEEL</v>
      </c>
      <c r="E345">
        <v>4</v>
      </c>
      <c r="F345" t="str">
        <v>BioLegend</v>
      </c>
      <c r="G345" t="str">
        <v>Banglore</v>
      </c>
      <c r="H345">
        <v>0</v>
      </c>
      <c r="I345" t="str">
        <v>OutStation</v>
      </c>
    </row>
    <row r="346" spans="1:9" x14ac:dyDescent="0.25">
      <c r="A346">
        <v>384704</v>
      </c>
      <c r="B346" t="str">
        <v>anti-human CD125 (IL-5Rα)</v>
      </c>
      <c r="C346">
        <v>2</v>
      </c>
      <c r="D346" t="str">
        <v>AURIGINE SERVICE</v>
      </c>
      <c r="E346">
        <v>4</v>
      </c>
      <c r="F346" t="str">
        <v>BioLegend</v>
      </c>
      <c r="G346" t="str">
        <v>Hyderabad</v>
      </c>
      <c r="H346">
        <v>0</v>
      </c>
      <c r="I346" t="str">
        <v>OutStation</v>
      </c>
    </row>
    <row r="347" spans="1:9" x14ac:dyDescent="0.25">
      <c r="A347">
        <v>420201</v>
      </c>
      <c r="B347" t="str">
        <v>Cell Staining Buffer</v>
      </c>
      <c r="C347">
        <v>2</v>
      </c>
      <c r="D347" t="str">
        <v>PRIYANKA MADAM</v>
      </c>
      <c r="E347">
        <v>4</v>
      </c>
      <c r="F347" t="str">
        <v>BioLegend</v>
      </c>
      <c r="G347" t="str">
        <v>Delhi</v>
      </c>
      <c r="H347">
        <v>0</v>
      </c>
      <c r="I347" t="str">
        <v>Local</v>
      </c>
    </row>
    <row r="348" spans="1:9" x14ac:dyDescent="0.25">
      <c r="A348">
        <v>422302</v>
      </c>
      <c r="B348" t="str">
        <v>Human TruStain FcX™</v>
      </c>
      <c r="C348">
        <v>2</v>
      </c>
      <c r="D348" t="str">
        <v>IMMUNEEL</v>
      </c>
      <c r="E348">
        <v>4</v>
      </c>
      <c r="F348" t="str">
        <v>BioLegend</v>
      </c>
      <c r="G348" t="str">
        <v>Banglore</v>
      </c>
      <c r="H348">
        <v>0</v>
      </c>
      <c r="I348" t="str">
        <v>OutStation</v>
      </c>
    </row>
    <row r="349" spans="1:9" x14ac:dyDescent="0.25">
      <c r="A349">
        <v>423101</v>
      </c>
      <c r="B349" t="str">
        <v>Zombie Aqua™ Fixable Viability Kit</v>
      </c>
      <c r="C349">
        <v>2</v>
      </c>
      <c r="D349" t="str">
        <v>INTAS</v>
      </c>
      <c r="E349">
        <v>-20</v>
      </c>
      <c r="F349" t="str">
        <v>BioLegend</v>
      </c>
      <c r="G349" t="str">
        <v>Ahemedabad</v>
      </c>
      <c r="H349">
        <v>0</v>
      </c>
      <c r="I349" t="str">
        <v>OutStation</v>
      </c>
    </row>
    <row r="350" spans="1:9" x14ac:dyDescent="0.25">
      <c r="A350" t="str">
        <v>VS15T91</v>
      </c>
      <c r="B350" t="str">
        <v>VivaSpin Turbo 15 3000 MWCO</v>
      </c>
      <c r="C350">
        <v>3</v>
      </c>
      <c r="D350" t="str">
        <v>Stock</v>
      </c>
      <c r="E350" t="str">
        <v>RT</v>
      </c>
      <c r="F350" t="str">
        <v>Sartorius</v>
      </c>
      <c r="G350" t="str">
        <v>STOCK</v>
      </c>
      <c r="H350" t="str">
        <v>Stock</v>
      </c>
      <c r="I350" t="str">
        <v>STOCK</v>
      </c>
    </row>
    <row r="351" spans="1:9" x14ac:dyDescent="0.25">
      <c r="A351" t="str">
        <v>LSM 1077</v>
      </c>
      <c r="B351">
        <v>0</v>
      </c>
      <c r="C351">
        <v>3</v>
      </c>
      <c r="D351" t="str">
        <v>Stock</v>
      </c>
      <c r="E351">
        <v>4</v>
      </c>
      <c r="F351" t="str">
        <v>Genexis Biotech</v>
      </c>
      <c r="G351" t="str">
        <v>STOCK</v>
      </c>
      <c r="H351" t="str">
        <v>Stock</v>
      </c>
      <c r="I351" t="str">
        <v>STOCK</v>
      </c>
    </row>
    <row r="352" spans="1:9" x14ac:dyDescent="0.25">
      <c r="A352">
        <v>421101</v>
      </c>
      <c r="B352" t="str">
        <v>TMB substrate set  110mlx2</v>
      </c>
      <c r="C352">
        <v>3</v>
      </c>
      <c r="D352" t="str">
        <v>Stock</v>
      </c>
      <c r="E352">
        <v>4</v>
      </c>
      <c r="F352" t="str">
        <v>BioLegend</v>
      </c>
      <c r="G352" t="str">
        <v>STOCK</v>
      </c>
      <c r="H352" t="str">
        <v>Stock</v>
      </c>
      <c r="I352" t="str">
        <v>STOCK</v>
      </c>
    </row>
    <row r="353" spans="1:9" x14ac:dyDescent="0.25">
      <c r="A353" t="str">
        <v>092913726</v>
      </c>
      <c r="B353" t="str">
        <v>Adult Bovine Serum, Sterile Filtered, New Zealand Origin 1kg (970ML)</v>
      </c>
      <c r="C353">
        <v>3</v>
      </c>
      <c r="D353" t="str">
        <v>Stock</v>
      </c>
      <c r="E353">
        <v>-20</v>
      </c>
      <c r="F353" t="str">
        <v>MP Bio</v>
      </c>
      <c r="G353" t="str">
        <v>STOCK</v>
      </c>
      <c r="H353" t="str">
        <v>Stock</v>
      </c>
      <c r="I353" t="str">
        <v>STOCK</v>
      </c>
    </row>
    <row r="354" spans="1:9" x14ac:dyDescent="0.25">
      <c r="A354" t="str">
        <v>11TRIMPR01</v>
      </c>
      <c r="B354">
        <v>0</v>
      </c>
      <c r="C354">
        <v>3</v>
      </c>
      <c r="D354" t="str">
        <v>Stock</v>
      </c>
      <c r="E354" t="str">
        <v>RT</v>
      </c>
      <c r="F354" t="str">
        <v>MP BIO</v>
      </c>
      <c r="G354" t="str">
        <v>STOCK</v>
      </c>
      <c r="H354" t="str">
        <v>Stock</v>
      </c>
      <c r="I354" t="str">
        <v>STOCK</v>
      </c>
    </row>
    <row r="355" spans="1:9" x14ac:dyDescent="0.25">
      <c r="A355" t="str">
        <v>T-2001-02</v>
      </c>
      <c r="B355" t="str">
        <v>DharmaFECT 1 Transfection Reagent  0.75 mL</v>
      </c>
      <c r="C355">
        <v>3</v>
      </c>
      <c r="D355" t="str">
        <v>Stock</v>
      </c>
      <c r="E355">
        <v>4</v>
      </c>
      <c r="F355" t="str">
        <v>DHARMACON</v>
      </c>
      <c r="G355" t="str">
        <v>STOCK</v>
      </c>
      <c r="H355" t="str">
        <v>Stock</v>
      </c>
      <c r="I355" t="str">
        <v>STOCK</v>
      </c>
    </row>
    <row r="356" spans="1:9" x14ac:dyDescent="0.25">
      <c r="A356">
        <v>300406</v>
      </c>
      <c r="B356" t="str">
        <v>anti-human CD3</v>
      </c>
      <c r="C356">
        <v>3</v>
      </c>
      <c r="D356" t="str">
        <v>IMMUNEEL</v>
      </c>
      <c r="E356">
        <v>4</v>
      </c>
      <c r="F356" t="str">
        <v>BioLegend</v>
      </c>
      <c r="G356" t="str">
        <v>Banglore</v>
      </c>
      <c r="H356">
        <v>0</v>
      </c>
      <c r="I356" t="str">
        <v>OutStation</v>
      </c>
    </row>
    <row r="357" spans="1:9" x14ac:dyDescent="0.25">
      <c r="A357">
        <v>306742</v>
      </c>
      <c r="B357" t="str">
        <v>anti-human TCR α/β</v>
      </c>
      <c r="C357">
        <v>3</v>
      </c>
      <c r="D357" t="str">
        <v>IMMUNEEL</v>
      </c>
      <c r="E357">
        <v>4</v>
      </c>
      <c r="F357" t="str">
        <v>BioLegend</v>
      </c>
      <c r="G357" t="str">
        <v>Banglore</v>
      </c>
      <c r="H357">
        <v>0</v>
      </c>
      <c r="I357" t="str">
        <v>OutStation</v>
      </c>
    </row>
    <row r="358" spans="1:9" x14ac:dyDescent="0.25">
      <c r="A358">
        <v>331210</v>
      </c>
      <c r="B358" t="str">
        <v>anti-human TCR γ/δ</v>
      </c>
      <c r="C358">
        <v>3</v>
      </c>
      <c r="D358" t="str">
        <v>IMMUNEEL</v>
      </c>
      <c r="E358">
        <v>4</v>
      </c>
      <c r="F358" t="str">
        <v>BioLegend</v>
      </c>
      <c r="G358" t="str">
        <v>Banglore</v>
      </c>
      <c r="H358">
        <v>0</v>
      </c>
      <c r="I358" t="str">
        <v>OutStation</v>
      </c>
    </row>
    <row r="359" spans="1:9" x14ac:dyDescent="0.25">
      <c r="A359">
        <v>424807</v>
      </c>
      <c r="B359" t="str">
        <v>MitoSpy™ NIR DiIC1(5)</v>
      </c>
      <c r="C359">
        <v>3</v>
      </c>
      <c r="D359" t="str">
        <v>HELIX</v>
      </c>
      <c r="E359">
        <v>-20</v>
      </c>
      <c r="F359" t="str">
        <v>BioLegend</v>
      </c>
      <c r="G359" t="str">
        <v>Kerala</v>
      </c>
      <c r="H359">
        <v>0</v>
      </c>
      <c r="I359" t="str">
        <v>OutStation</v>
      </c>
    </row>
    <row r="360" spans="1:9" x14ac:dyDescent="0.25">
      <c r="A360">
        <v>421403</v>
      </c>
      <c r="B360" t="str">
        <v>FOXP3 Fix/Perm Buffer Set</v>
      </c>
      <c r="C360">
        <v>4</v>
      </c>
      <c r="D360" t="str">
        <v>Stock</v>
      </c>
      <c r="E360">
        <v>4</v>
      </c>
      <c r="F360" t="str">
        <v>BioLegend</v>
      </c>
      <c r="G360" t="str">
        <v>STOCK</v>
      </c>
      <c r="H360" t="str">
        <v>Stock</v>
      </c>
      <c r="I360" t="str">
        <v>STOCK</v>
      </c>
    </row>
    <row r="361" spans="1:9" x14ac:dyDescent="0.25">
      <c r="A361">
        <v>193982</v>
      </c>
      <c r="B361" t="str">
        <v>Acrylamide, Molecular Biology Reagent 1 KG</v>
      </c>
      <c r="C361">
        <v>4</v>
      </c>
      <c r="D361" t="str">
        <v>Stock</v>
      </c>
      <c r="E361" t="str">
        <v>RT</v>
      </c>
      <c r="F361" t="str">
        <v>Mp Bio</v>
      </c>
      <c r="G361" t="str">
        <v>STOCK</v>
      </c>
      <c r="H361" t="str">
        <v>Stock</v>
      </c>
      <c r="I361" t="str">
        <v>STOCK</v>
      </c>
    </row>
    <row r="362" spans="1:9" x14ac:dyDescent="0.25">
      <c r="A362" t="str">
        <v>VS04T01</v>
      </c>
      <c r="B362" t="str">
        <v>VivaSpin Turbo 4 10000 MWCO</v>
      </c>
      <c r="C362">
        <v>4</v>
      </c>
      <c r="D362" t="str">
        <v>Stock</v>
      </c>
      <c r="E362" t="str">
        <v>RT</v>
      </c>
      <c r="F362" t="str">
        <v>Sartorius</v>
      </c>
      <c r="G362" t="str">
        <v>STOCK</v>
      </c>
      <c r="H362" t="str">
        <v>Stock</v>
      </c>
      <c r="I362" t="str">
        <v>STOCK</v>
      </c>
    </row>
    <row r="363" spans="1:9" x14ac:dyDescent="0.25">
      <c r="A363" t="str">
        <v>VS15T21</v>
      </c>
      <c r="B363" t="str">
        <v>Vivaspin® Turbo 15 Centrifugal Concentrator Polyethersulfone, 12 pc</v>
      </c>
      <c r="C363">
        <v>4</v>
      </c>
      <c r="D363" t="str">
        <v>Stock</v>
      </c>
      <c r="E363" t="str">
        <v>RT</v>
      </c>
      <c r="F363" t="str">
        <v>Sartorius</v>
      </c>
      <c r="G363" t="str">
        <v>STOCK</v>
      </c>
      <c r="H363" t="str">
        <v>Stock</v>
      </c>
      <c r="I363" t="str">
        <v>STOCK</v>
      </c>
    </row>
    <row r="364" spans="1:9" x14ac:dyDescent="0.25">
      <c r="A364">
        <v>41003</v>
      </c>
      <c r="B364" t="str">
        <v>GelRed® Nucleic Acid Stain, 10,000X in water (trial size): (0.1mL)</v>
      </c>
      <c r="C364">
        <v>4</v>
      </c>
      <c r="D364" t="str">
        <v>Stock</v>
      </c>
      <c r="E364" t="str">
        <v>RT</v>
      </c>
      <c r="F364" t="str">
        <v>Biotium</v>
      </c>
      <c r="G364" t="str">
        <v>STOCK</v>
      </c>
      <c r="H364" t="str">
        <v>Stock</v>
      </c>
      <c r="I364" t="str">
        <v>STOCK</v>
      </c>
    </row>
    <row r="365" spans="1:9" x14ac:dyDescent="0.25">
      <c r="A365">
        <v>4064112</v>
      </c>
      <c r="B365">
        <v>0</v>
      </c>
      <c r="C365">
        <v>4</v>
      </c>
      <c r="D365" t="str">
        <v>Stock</v>
      </c>
      <c r="E365">
        <v>4</v>
      </c>
      <c r="F365" t="str">
        <v>MP BIO</v>
      </c>
      <c r="G365" t="str">
        <v>STOCK</v>
      </c>
      <c r="H365" t="str">
        <v>Stock</v>
      </c>
      <c r="I365" t="str">
        <v>STOCK</v>
      </c>
    </row>
    <row r="366" spans="1:9" x14ac:dyDescent="0.25">
      <c r="A366">
        <v>16006925</v>
      </c>
      <c r="B366">
        <v>0</v>
      </c>
      <c r="C366">
        <v>4</v>
      </c>
      <c r="D366" t="str">
        <v>Stock</v>
      </c>
      <c r="E366">
        <v>4</v>
      </c>
      <c r="F366" t="str">
        <v>MP BIO</v>
      </c>
      <c r="G366" t="str">
        <v>STOCK</v>
      </c>
      <c r="H366" t="str">
        <v>Stock</v>
      </c>
      <c r="I366" t="str">
        <v>STOCK</v>
      </c>
    </row>
    <row r="367" spans="1:9" x14ac:dyDescent="0.25">
      <c r="A367" t="str">
        <v>D-001810-10-05</v>
      </c>
      <c r="B367" t="str">
        <v>ON-TARGETplus Non-targeting Pool  5nmol</v>
      </c>
      <c r="C367">
        <v>4</v>
      </c>
      <c r="D367" t="str">
        <v>Stock</v>
      </c>
      <c r="E367">
        <v>-20</v>
      </c>
      <c r="F367" t="str">
        <v>DHARMACON</v>
      </c>
      <c r="G367" t="str">
        <v>STOCK</v>
      </c>
      <c r="H367" t="str">
        <v>Stock</v>
      </c>
      <c r="I367" t="str">
        <v>STOCK</v>
      </c>
    </row>
    <row r="368" spans="1:9" x14ac:dyDescent="0.25">
      <c r="A368">
        <v>740379</v>
      </c>
      <c r="B368" t="str">
        <v>V-bottom Plate for LEGENDplex™ Assay</v>
      </c>
      <c r="C368">
        <v>4</v>
      </c>
      <c r="D368" t="str">
        <v>Stock</v>
      </c>
      <c r="E368" t="str">
        <v>RT</v>
      </c>
      <c r="F368" t="str">
        <v>BioLegend</v>
      </c>
      <c r="G368" t="str">
        <v>STOCK</v>
      </c>
      <c r="H368" t="str">
        <v>STOCK</v>
      </c>
      <c r="I368" t="str">
        <v>STOCK</v>
      </c>
    </row>
    <row r="369" spans="1:9" x14ac:dyDescent="0.25">
      <c r="A369">
        <v>556002</v>
      </c>
      <c r="B369" t="str">
        <v xml:space="preserve">Recombinant Mouse IL-9 </v>
      </c>
      <c r="C369">
        <v>5</v>
      </c>
      <c r="D369" t="str">
        <v>Stock</v>
      </c>
      <c r="E369">
        <v>-20</v>
      </c>
      <c r="F369" t="str">
        <v>BioLegend</v>
      </c>
      <c r="G369" t="str">
        <v>STOCK</v>
      </c>
      <c r="H369" t="str">
        <v>Stock</v>
      </c>
      <c r="I369" t="str">
        <v>STOCK</v>
      </c>
    </row>
    <row r="370" spans="1:9" x14ac:dyDescent="0.25">
      <c r="A370" t="str">
        <v>HBM-EXP-B2.5</v>
      </c>
      <c r="B370" t="str">
        <v>Test-Exosomes one step isolation from plasma and serum 2.5ml</v>
      </c>
      <c r="C370">
        <v>5</v>
      </c>
      <c r="D370" t="str">
        <v>Sample (PM)</v>
      </c>
      <c r="E370">
        <v>4</v>
      </c>
      <c r="F370" t="str">
        <v>Hansa Biomed</v>
      </c>
      <c r="G370" t="str">
        <v>delhi</v>
      </c>
      <c r="H370" t="str">
        <v>Priyanka Madam</v>
      </c>
      <c r="I370" t="str">
        <v>Local</v>
      </c>
    </row>
    <row r="371" spans="1:9" x14ac:dyDescent="0.25">
      <c r="A371" t="str">
        <v>B-003000-WB-100</v>
      </c>
      <c r="B371" t="str">
        <v>Molecular Grade RNase-free water  100ml</v>
      </c>
      <c r="C371">
        <v>5</v>
      </c>
      <c r="D371" t="str">
        <v>Stock</v>
      </c>
      <c r="E371">
        <v>4</v>
      </c>
      <c r="F371" t="str">
        <v>DHARMACON</v>
      </c>
      <c r="G371" t="str">
        <v>STOCK</v>
      </c>
      <c r="H371" t="str">
        <v>Stock</v>
      </c>
      <c r="I371" t="str">
        <v>STOCK</v>
      </c>
    </row>
    <row r="372" spans="1:9" x14ac:dyDescent="0.25">
      <c r="A372">
        <v>6552050</v>
      </c>
      <c r="B372" t="str">
        <v xml:space="preserve">SPINeasy DNA Kit for Blood  </v>
      </c>
      <c r="C372">
        <v>6</v>
      </c>
      <c r="D372" t="str">
        <v>Stock</v>
      </c>
      <c r="E372" t="str">
        <v>RT</v>
      </c>
      <c r="F372" t="str">
        <v>Mp Bio</v>
      </c>
      <c r="G372" t="str">
        <v>STOCK</v>
      </c>
      <c r="H372" t="str">
        <v>Stock</v>
      </c>
      <c r="I372" t="str">
        <v>STOCK</v>
      </c>
    </row>
    <row r="373" spans="1:9" x14ac:dyDescent="0.25">
      <c r="A373">
        <v>25021.5</v>
      </c>
      <c r="B373" t="str">
        <v>i-Taq (W/O dNTP) DNA Polymerase</v>
      </c>
      <c r="C373">
        <v>7</v>
      </c>
      <c r="D373" t="str">
        <v>Stock</v>
      </c>
      <c r="E373">
        <v>-20</v>
      </c>
      <c r="F373" t="str">
        <v>Intron</v>
      </c>
      <c r="G373" t="str">
        <v>STOCK</v>
      </c>
      <c r="H373" t="str">
        <v>Stock</v>
      </c>
      <c r="I373" t="str">
        <v>STOCK</v>
      </c>
    </row>
    <row r="374" spans="1:9" x14ac:dyDescent="0.25">
      <c r="A374" t="str">
        <v>092910149</v>
      </c>
      <c r="B374">
        <v>0</v>
      </c>
      <c r="C374">
        <v>7</v>
      </c>
      <c r="D374" t="str">
        <v>STOCK</v>
      </c>
      <c r="E374">
        <v>-20</v>
      </c>
      <c r="F374" t="str">
        <v>MP BIO</v>
      </c>
      <c r="G374" t="str">
        <v>STOCK</v>
      </c>
      <c r="H374" t="str">
        <v>STOCK</v>
      </c>
      <c r="I374" t="str">
        <v>STOCK</v>
      </c>
    </row>
    <row r="375" spans="1:9" x14ac:dyDescent="0.25">
      <c r="A375">
        <v>16533</v>
      </c>
      <c r="B375" t="str">
        <v>MiniSart High Flow 0.45 µm</v>
      </c>
      <c r="C375">
        <v>9</v>
      </c>
      <c r="D375" t="str">
        <v>Stock</v>
      </c>
      <c r="E375" t="str">
        <v>RT</v>
      </c>
      <c r="F375" t="str">
        <v>Sartorius</v>
      </c>
      <c r="G375" t="str">
        <v>STOCK</v>
      </c>
      <c r="H375" t="str">
        <v>Stock</v>
      </c>
      <c r="I375" t="str">
        <v>STOCK</v>
      </c>
    </row>
    <row r="376" spans="1:9" x14ac:dyDescent="0.25">
      <c r="A376">
        <v>25021.5</v>
      </c>
      <c r="B376" t="str">
        <v>i-Taq (W/O dNTP) DNA Polymerase</v>
      </c>
      <c r="C376">
        <v>10</v>
      </c>
      <c r="D376" t="str">
        <v>Stock</v>
      </c>
      <c r="E376">
        <v>-20</v>
      </c>
      <c r="F376" t="str">
        <v>Intron</v>
      </c>
      <c r="G376" t="str">
        <v>STOCK</v>
      </c>
      <c r="H376" t="str">
        <v>Stock</v>
      </c>
      <c r="I376" t="str">
        <v>STOCK</v>
      </c>
    </row>
    <row r="377" spans="1:9" x14ac:dyDescent="0.25">
      <c r="A377">
        <v>16532</v>
      </c>
      <c r="B377" t="str">
        <v>MiniSart High Flow 0.22 µm</v>
      </c>
      <c r="C377">
        <v>11</v>
      </c>
      <c r="D377" t="str">
        <v>Stock</v>
      </c>
      <c r="E377" t="str">
        <v>RT</v>
      </c>
      <c r="F377" t="str">
        <v>Sartorius</v>
      </c>
      <c r="G377" t="str">
        <v>STOCK</v>
      </c>
      <c r="H377" t="str">
        <v>Stock</v>
      </c>
      <c r="I377" t="str">
        <v>STOCK</v>
      </c>
    </row>
    <row r="378" spans="1:9" x14ac:dyDescent="0.25">
      <c r="A378">
        <v>16532</v>
      </c>
      <c r="B378" t="str">
        <v>MiniSart High Flow 0.22 µm</v>
      </c>
      <c r="C378">
        <v>18</v>
      </c>
      <c r="D378" t="str">
        <v>Stock</v>
      </c>
      <c r="E378" t="str">
        <v>RT</v>
      </c>
      <c r="F378" t="str">
        <v>Sartorius</v>
      </c>
      <c r="G378" t="str">
        <v>STOCK</v>
      </c>
      <c r="H378" t="str">
        <v>Stock</v>
      </c>
      <c r="I378" t="str">
        <v>STOCK</v>
      </c>
    </row>
    <row r="379" spans="1:9" x14ac:dyDescent="0.25">
      <c r="A379">
        <v>16532</v>
      </c>
      <c r="B379" t="str">
        <v>MiniSart High Flow 0.22 µm</v>
      </c>
      <c r="C379">
        <v>20</v>
      </c>
      <c r="D379" t="str">
        <v>Stock</v>
      </c>
      <c r="E379" t="str">
        <v>RT</v>
      </c>
      <c r="F379" t="str">
        <v>Sartorius</v>
      </c>
      <c r="G379" t="str">
        <v>STOCK</v>
      </c>
      <c r="H379" t="str">
        <v>Stock</v>
      </c>
      <c r="I379" t="str">
        <v>STOCK</v>
      </c>
    </row>
    <row r="380" spans="1:9" x14ac:dyDescent="0.25">
      <c r="A380">
        <v>16532</v>
      </c>
      <c r="B380" t="str">
        <v>MiniSart High Flow 0.22 µm</v>
      </c>
      <c r="C380">
        <v>25</v>
      </c>
      <c r="D380" t="str">
        <v>STOCK</v>
      </c>
      <c r="E380" t="str">
        <v>RT</v>
      </c>
      <c r="F380" t="str">
        <v>SARTORIUS</v>
      </c>
      <c r="G380" t="str">
        <v>STOCK</v>
      </c>
      <c r="H380" t="str">
        <v>STOCK</v>
      </c>
      <c r="I380" t="str">
        <v>STOCK</v>
      </c>
    </row>
    <row r="381" spans="1:9" x14ac:dyDescent="0.25">
      <c r="A381">
        <v>740379</v>
      </c>
      <c r="B381" t="str">
        <v>V-bottom Plate for LEGENDplex™ Assay</v>
      </c>
      <c r="C381">
        <v>164</v>
      </c>
      <c r="D381" t="str">
        <v>Stock</v>
      </c>
      <c r="E381" t="str">
        <v>RT</v>
      </c>
      <c r="F381" t="str">
        <v>BioLegend</v>
      </c>
      <c r="G381" t="str">
        <v>STOCK</v>
      </c>
      <c r="H381" t="str">
        <v>Stock</v>
      </c>
      <c r="I381" t="str">
        <v>STOCK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078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078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0</v>
      </c>
      <c r="I95" s="1">
        <v>3</v>
      </c>
      <c r="J95" s="1" t="str">
        <v>STOCK</v>
      </c>
      <c r="K95" s="1" t="str">
        <v>Stock</v>
      </c>
      <c r="L95" s="1"/>
      <c r="M95" s="1">
        <f t="shared" si="3"/>
        <v>25500</v>
      </c>
      <c r="N95" s="1">
        <f t="shared" si="4"/>
        <v>0</v>
      </c>
      <c r="O95" s="1">
        <f t="shared" si="5"/>
        <v>25500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0</v>
      </c>
      <c r="I100" s="1">
        <v>1</v>
      </c>
      <c r="J100" s="1" t="str">
        <v>STOCK</v>
      </c>
      <c r="K100" s="1" t="str">
        <v>Stock</v>
      </c>
      <c r="L100" s="1"/>
      <c r="M100" s="1">
        <f t="shared" si="3"/>
        <v>8500</v>
      </c>
      <c r="N100" s="1">
        <f t="shared" si="4"/>
        <v>0</v>
      </c>
      <c r="O100" s="1">
        <f t="shared" si="5"/>
        <v>8500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3</v>
      </c>
      <c r="H2691" s="1">
        <v>0</v>
      </c>
      <c r="I2691" s="1">
        <v>3</v>
      </c>
      <c r="J2691" s="1" t="str">
        <v>STOCK</v>
      </c>
      <c r="K2691" s="1" t="str">
        <v>Stock</v>
      </c>
      <c r="L2691" s="1"/>
      <c r="M2691" s="1">
        <f t="shared" si="129"/>
        <v>6652.7999999999993</v>
      </c>
      <c r="N2691" s="1">
        <f t="shared" si="130"/>
        <v>0</v>
      </c>
      <c r="O2691" s="1">
        <f t="shared" si="131"/>
        <v>6652.7999999999993</v>
      </c>
    </row>
    <row r="2692" spans="1:15" x14ac:dyDescent="0.25">
      <c r="A2692" s="1" t="str">
        <v>BioLegend</v>
      </c>
      <c r="B2692" s="1">
        <v>12408</v>
      </c>
      <c r="C2692" s="1" t="str">
        <v>Return From IGIB</v>
      </c>
      <c r="D2692" s="2" t="str">
        <v>Opening Stock</v>
      </c>
      <c r="E2692" s="2">
        <v>45911</v>
      </c>
      <c r="F2692" s="1">
        <v>424602</v>
      </c>
      <c r="G2692" s="1">
        <v>1</v>
      </c>
      <c r="H2692" s="1">
        <v>1</v>
      </c>
      <c r="I2692" s="1">
        <v>0</v>
      </c>
      <c r="J2692" s="1" t="str">
        <v>Banglore</v>
      </c>
      <c r="K2692" s="1">
        <v>0</v>
      </c>
      <c r="L2692" s="1"/>
      <c r="M2692" s="1">
        <f t="shared" si="129"/>
        <v>12408</v>
      </c>
      <c r="N2692" s="1">
        <f t="shared" si="130"/>
        <v>12408</v>
      </c>
      <c r="O2692" s="1">
        <f t="shared" si="131"/>
        <v>0</v>
      </c>
    </row>
    <row r="2693" spans="1:15" x14ac:dyDescent="0.25">
      <c r="A2693" s="1" t="str">
        <v>BioLegend</v>
      </c>
      <c r="B2693" s="1">
        <v>4004</v>
      </c>
      <c r="C2693" s="1" t="str">
        <v>Return From IGIB</v>
      </c>
      <c r="D2693" s="2" t="str">
        <v>Opening Stock</v>
      </c>
      <c r="E2693" s="2">
        <v>45911</v>
      </c>
      <c r="F2693" s="1">
        <v>420301</v>
      </c>
      <c r="G2693" s="1">
        <v>2</v>
      </c>
      <c r="H2693" s="1">
        <v>2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8008</v>
      </c>
      <c r="N2693" s="1">
        <f t="shared" si="130"/>
        <v>8008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Pune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6336</v>
      </c>
      <c r="C2696" s="1">
        <v>338804</v>
      </c>
      <c r="D2696" s="2">
        <v>45905</v>
      </c>
      <c r="E2696" s="2">
        <v>45911</v>
      </c>
      <c r="F2696" s="1" t="str">
        <v>0100-01</v>
      </c>
      <c r="G2696" s="1">
        <v>2</v>
      </c>
      <c r="H2696" s="1">
        <v>2</v>
      </c>
      <c r="I2696" s="1">
        <v>0</v>
      </c>
      <c r="J2696" s="1" t="str">
        <v>Manesar</v>
      </c>
      <c r="K2696" s="1">
        <v>0</v>
      </c>
      <c r="L2696" s="1"/>
      <c r="M2696" s="1">
        <f t="shared" si="129"/>
        <v>12672</v>
      </c>
      <c r="N2696" s="1">
        <f t="shared" si="130"/>
        <v>12672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12870</v>
      </c>
      <c r="C2697" s="1">
        <v>338804</v>
      </c>
      <c r="D2697" s="2">
        <v>45905</v>
      </c>
      <c r="E2697" s="2">
        <v>45911</v>
      </c>
      <c r="F2697" s="1" t="str">
        <v>2030-31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12870</v>
      </c>
      <c r="N2697" s="1">
        <f t="shared" si="130"/>
        <v>12870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10248</v>
      </c>
      <c r="C2698" s="1" t="str">
        <v>TPC/25-26/00434</v>
      </c>
      <c r="D2698" s="2">
        <v>45904</v>
      </c>
      <c r="E2698" s="2">
        <v>45911</v>
      </c>
      <c r="F2698" s="1" t="str">
        <v>S1141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10248</v>
      </c>
      <c r="N2698" s="1">
        <f t="shared" ref="N2698:N2761" si="133">H2698*B2698</f>
        <v>10248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15540</v>
      </c>
      <c r="C2699" s="1" t="str">
        <v>TPC/25-26/00434</v>
      </c>
      <c r="D2699" s="2">
        <v>45904</v>
      </c>
      <c r="E2699" s="2">
        <v>45911</v>
      </c>
      <c r="F2699" s="1" t="str">
        <v>S7459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15540</v>
      </c>
      <c r="N2699" s="1">
        <f t="shared" si="133"/>
        <v>15540</v>
      </c>
      <c r="O2699" s="1">
        <f t="shared" si="134"/>
        <v>0</v>
      </c>
    </row>
    <row r="2700" spans="1:15" x14ac:dyDescent="0.25">
      <c r="A2700" s="1" t="str">
        <v>BioXcell</v>
      </c>
      <c r="B2700" s="1">
        <v>43296</v>
      </c>
      <c r="C2700" s="1">
        <v>178586</v>
      </c>
      <c r="D2700" s="2">
        <v>45909</v>
      </c>
      <c r="E2700" s="2">
        <v>45912</v>
      </c>
      <c r="F2700" s="1" t="str">
        <v>BE0172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43296</v>
      </c>
      <c r="N2700" s="1">
        <f t="shared" si="133"/>
        <v>43296</v>
      </c>
      <c r="O2700" s="1">
        <f t="shared" si="134"/>
        <v>0</v>
      </c>
    </row>
    <row r="2701" spans="1:15" x14ac:dyDescent="0.25">
      <c r="A2701" s="1" t="str">
        <v>BioXcell</v>
      </c>
      <c r="B2701" s="1">
        <v>9081.6</v>
      </c>
      <c r="C2701" s="1">
        <v>178586</v>
      </c>
      <c r="D2701" s="2">
        <v>45909</v>
      </c>
      <c r="E2701" s="2">
        <v>45912</v>
      </c>
      <c r="F2701" s="1" t="str">
        <v>BP0075-1</v>
      </c>
      <c r="G2701" s="1">
        <v>1</v>
      </c>
      <c r="H2701" s="1">
        <v>1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9081.6</v>
      </c>
      <c r="N2701" s="1">
        <f t="shared" si="133"/>
        <v>9081.6</v>
      </c>
      <c r="O2701" s="1">
        <f t="shared" si="134"/>
        <v>0</v>
      </c>
    </row>
    <row r="2702" spans="1:15" x14ac:dyDescent="0.25">
      <c r="A2702" s="1" t="str">
        <v>Cytoskeleton</v>
      </c>
      <c r="B2702" s="1">
        <v>76646.240000000005</v>
      </c>
      <c r="C2702" s="1">
        <v>20914</v>
      </c>
      <c r="D2702" s="2">
        <v>45909</v>
      </c>
      <c r="E2702" s="2">
        <v>45912</v>
      </c>
      <c r="F2702" s="1" t="str">
        <v>BK011P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76646.240000000005</v>
      </c>
      <c r="N2702" s="1">
        <f t="shared" si="133"/>
        <v>76646.240000000005</v>
      </c>
      <c r="O2702" s="1">
        <f t="shared" si="134"/>
        <v>0</v>
      </c>
    </row>
    <row r="2703" spans="1:15" x14ac:dyDescent="0.25">
      <c r="A2703" s="1" t="str">
        <v>TargetMol</v>
      </c>
      <c r="B2703" s="1">
        <v>2376</v>
      </c>
      <c r="C2703" s="1" t="str">
        <v>INV250910-002</v>
      </c>
      <c r="D2703" s="2">
        <v>45910</v>
      </c>
      <c r="E2703" s="2">
        <v>45912</v>
      </c>
      <c r="F2703" s="1" t="str">
        <v>T60151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2376</v>
      </c>
      <c r="N2703" s="1">
        <f t="shared" si="133"/>
        <v>2376</v>
      </c>
      <c r="O2703" s="1">
        <f t="shared" si="134"/>
        <v>0</v>
      </c>
    </row>
    <row r="2704" spans="1:15" x14ac:dyDescent="0.25">
      <c r="A2704" s="1" t="str">
        <v>TargetMol</v>
      </c>
      <c r="B2704" s="1">
        <v>2270.4</v>
      </c>
      <c r="C2704" s="1" t="str">
        <v>INV250910-002</v>
      </c>
      <c r="D2704" s="2">
        <v>45910</v>
      </c>
      <c r="E2704" s="2">
        <v>45912</v>
      </c>
      <c r="F2704" s="1" t="str">
        <v>T12851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2270.4</v>
      </c>
      <c r="N2704" s="1">
        <f t="shared" si="133"/>
        <v>2270.4</v>
      </c>
      <c r="O2704" s="1">
        <f t="shared" si="134"/>
        <v>0</v>
      </c>
    </row>
    <row r="2705" spans="1:15" x14ac:dyDescent="0.25">
      <c r="A2705" s="1" t="str">
        <v>TargetMol</v>
      </c>
      <c r="B2705" s="1">
        <v>3854.3999999999996</v>
      </c>
      <c r="C2705" s="1" t="str">
        <v>INV250910-002</v>
      </c>
      <c r="D2705" s="2">
        <v>45910</v>
      </c>
      <c r="E2705" s="2">
        <v>45912</v>
      </c>
      <c r="F2705" s="1" t="str">
        <v>TP1304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3854.3999999999996</v>
      </c>
      <c r="N2705" s="1">
        <f t="shared" si="133"/>
        <v>3854.3999999999996</v>
      </c>
      <c r="O2705" s="1">
        <f t="shared" si="134"/>
        <v>0</v>
      </c>
    </row>
    <row r="2706" spans="1:15" x14ac:dyDescent="0.25">
      <c r="A2706" s="1" t="str">
        <v>TargetMol</v>
      </c>
      <c r="B2706" s="1">
        <v>1584</v>
      </c>
      <c r="C2706" s="1" t="str">
        <v>INV250910-002</v>
      </c>
      <c r="D2706" s="2">
        <v>45910</v>
      </c>
      <c r="E2706" s="2">
        <v>45912</v>
      </c>
      <c r="F2706" s="1" t="str">
        <v>T19562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1584</v>
      </c>
      <c r="N2706" s="1">
        <f t="shared" si="133"/>
        <v>1584</v>
      </c>
      <c r="O2706" s="1">
        <f t="shared" si="134"/>
        <v>0</v>
      </c>
    </row>
    <row r="2707" spans="1:15" x14ac:dyDescent="0.25">
      <c r="A2707" s="1" t="str">
        <v>TargetMol</v>
      </c>
      <c r="B2707" s="1">
        <v>17001.599999999999</v>
      </c>
      <c r="C2707" s="1" t="str">
        <v>INV250910-003</v>
      </c>
      <c r="D2707" s="2">
        <v>45910</v>
      </c>
      <c r="E2707" s="2">
        <v>45912</v>
      </c>
      <c r="F2707" s="1" t="str">
        <v>T9908</v>
      </c>
      <c r="G2707" s="1">
        <v>1</v>
      </c>
      <c r="H2707" s="1">
        <v>1</v>
      </c>
      <c r="I2707" s="1">
        <v>0</v>
      </c>
      <c r="J2707" s="1" t="str">
        <v>Gujrat</v>
      </c>
      <c r="K2707" s="1">
        <v>0</v>
      </c>
      <c r="L2707" s="1"/>
      <c r="M2707" s="1">
        <f t="shared" si="132"/>
        <v>17001.599999999999</v>
      </c>
      <c r="N2707" s="1">
        <f t="shared" si="133"/>
        <v>17001.599999999999</v>
      </c>
      <c r="O2707" s="1">
        <f t="shared" si="134"/>
        <v>0</v>
      </c>
    </row>
    <row r="2708" spans="1:15" x14ac:dyDescent="0.25">
      <c r="A2708" s="1" t="str">
        <v>TargetMol</v>
      </c>
      <c r="B2708" s="1">
        <v>1848</v>
      </c>
      <c r="C2708" s="1" t="str">
        <v>INV250910-004</v>
      </c>
      <c r="D2708" s="2">
        <v>45910</v>
      </c>
      <c r="E2708" s="2">
        <v>45912</v>
      </c>
      <c r="F2708" s="1" t="str">
        <v>T72033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1848</v>
      </c>
      <c r="N2708" s="1">
        <f t="shared" si="133"/>
        <v>1848</v>
      </c>
      <c r="O2708" s="1">
        <f t="shared" si="134"/>
        <v>0</v>
      </c>
    </row>
    <row r="2709" spans="1:15" x14ac:dyDescent="0.25">
      <c r="A2709" s="1" t="str">
        <v>TargetMol</v>
      </c>
      <c r="B2709" s="1">
        <v>7761.6</v>
      </c>
      <c r="C2709" s="1" t="str">
        <v>INV250910-004</v>
      </c>
      <c r="D2709" s="2">
        <v>45910</v>
      </c>
      <c r="E2709" s="2">
        <v>45912</v>
      </c>
      <c r="F2709" s="1" t="str">
        <v>T72081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7761.6</v>
      </c>
      <c r="N2709" s="1">
        <f t="shared" si="133"/>
        <v>7761.6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CTM-1172343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CTM-1172344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CTM-1172348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CTM-1172347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CTM-1172346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CTM-1172345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CTM-1172353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CTM-1172352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CTM-1172351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CTM-1172350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CTM-1172349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CTM-1172803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12107.04</v>
      </c>
      <c r="C2722" s="1" t="str">
        <v>D090425IN3313470G</v>
      </c>
      <c r="D2722" s="2">
        <v>45911</v>
      </c>
      <c r="E2722" s="2">
        <v>45913</v>
      </c>
      <c r="F2722" s="1" t="str">
        <v>CTM-1172804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12107.04</v>
      </c>
      <c r="N2722" s="1">
        <f t="shared" si="133"/>
        <v>12107.04</v>
      </c>
      <c r="O2722" s="1">
        <f t="shared" si="134"/>
        <v>0</v>
      </c>
    </row>
    <row r="2723" spans="1:15" x14ac:dyDescent="0.25">
      <c r="A2723" s="1" t="str">
        <v>Dharmacon</v>
      </c>
      <c r="B2723" s="1">
        <v>11165.439999999999</v>
      </c>
      <c r="C2723" s="1" t="str">
        <v>D090425IN3313470G</v>
      </c>
      <c r="D2723" s="2">
        <v>45911</v>
      </c>
      <c r="E2723" s="2">
        <v>45913</v>
      </c>
      <c r="F2723" s="1" t="str">
        <v>CTM-1172805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11165.439999999999</v>
      </c>
      <c r="N2723" s="1">
        <f t="shared" si="133"/>
        <v>11165.439999999999</v>
      </c>
      <c r="O2723" s="1">
        <f t="shared" si="134"/>
        <v>0</v>
      </c>
    </row>
    <row r="2724" spans="1:15" x14ac:dyDescent="0.25">
      <c r="A2724" s="1" t="str">
        <v>Dharmacon</v>
      </c>
      <c r="B2724" s="1">
        <v>9280.48</v>
      </c>
      <c r="C2724" s="1" t="str">
        <v>D090425IN3313470G</v>
      </c>
      <c r="D2724" s="2">
        <v>45911</v>
      </c>
      <c r="E2724" s="2">
        <v>45913</v>
      </c>
      <c r="F2724" s="1" t="str">
        <v>CTM-1172806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9280.48</v>
      </c>
      <c r="N2724" s="1">
        <f t="shared" si="133"/>
        <v>9280.48</v>
      </c>
      <c r="O2724" s="1">
        <f t="shared" si="134"/>
        <v>0</v>
      </c>
    </row>
    <row r="2725" spans="1:15" x14ac:dyDescent="0.25">
      <c r="A2725" s="1" t="str">
        <v>Dharmacon</v>
      </c>
      <c r="B2725" s="1">
        <v>10222.08</v>
      </c>
      <c r="C2725" s="1" t="str">
        <v>D090425IN3313470G</v>
      </c>
      <c r="D2725" s="2">
        <v>45911</v>
      </c>
      <c r="E2725" s="2">
        <v>45913</v>
      </c>
      <c r="F2725" s="1" t="str">
        <v>CTM-1172807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10222.08</v>
      </c>
      <c r="N2725" s="1">
        <f t="shared" si="133"/>
        <v>10222.08</v>
      </c>
      <c r="O2725" s="1">
        <f t="shared" si="134"/>
        <v>0</v>
      </c>
    </row>
    <row r="2726" spans="1:15" x14ac:dyDescent="0.25">
      <c r="A2726" s="1" t="str">
        <v>Dharmacon</v>
      </c>
      <c r="B2726" s="1">
        <v>11165.439999999999</v>
      </c>
      <c r="C2726" s="1" t="str">
        <v>D090425IN3313470G</v>
      </c>
      <c r="D2726" s="2">
        <v>45911</v>
      </c>
      <c r="E2726" s="2">
        <v>45913</v>
      </c>
      <c r="F2726" s="1" t="str">
        <v>CTM-1172808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11165.439999999999</v>
      </c>
      <c r="N2726" s="1">
        <f t="shared" si="133"/>
        <v>11165.439999999999</v>
      </c>
      <c r="O2726" s="1">
        <f t="shared" si="134"/>
        <v>0</v>
      </c>
    </row>
    <row r="2727" spans="1:15" x14ac:dyDescent="0.25">
      <c r="A2727" s="1" t="str">
        <v>Dharmacon</v>
      </c>
      <c r="B2727" s="1">
        <v>24624.16</v>
      </c>
      <c r="C2727" s="1" t="str">
        <v>D090425IN3313470G</v>
      </c>
      <c r="D2727" s="2">
        <v>45911</v>
      </c>
      <c r="E2727" s="2">
        <v>45913</v>
      </c>
      <c r="F2727" s="1" t="str">
        <v>CTM-1172820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24624.16</v>
      </c>
      <c r="N2727" s="1">
        <f t="shared" si="133"/>
        <v>24624.16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CTM-1172821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CTM-1172822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9280.48</v>
      </c>
      <c r="C2730" s="1" t="str">
        <v>D090425IN3313470G</v>
      </c>
      <c r="D2730" s="2">
        <v>45911</v>
      </c>
      <c r="E2730" s="2">
        <v>45913</v>
      </c>
      <c r="F2730" s="1" t="str">
        <v>CTM-1172816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9280.48</v>
      </c>
      <c r="N2730" s="1">
        <f t="shared" si="133"/>
        <v>9280.48</v>
      </c>
      <c r="O2730" s="1">
        <f t="shared" si="134"/>
        <v>0</v>
      </c>
    </row>
    <row r="2731" spans="1:15" x14ac:dyDescent="0.25">
      <c r="A2731" s="1" t="str">
        <v>Dharmacon</v>
      </c>
      <c r="B2731" s="1">
        <v>13050.400000000001</v>
      </c>
      <c r="C2731" s="1" t="str">
        <v>D090425IN3313470G</v>
      </c>
      <c r="D2731" s="2">
        <v>45911</v>
      </c>
      <c r="E2731" s="2">
        <v>45913</v>
      </c>
      <c r="F2731" s="1" t="str">
        <v>CTM-1172817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13050.400000000001</v>
      </c>
      <c r="N2731" s="1">
        <f t="shared" si="133"/>
        <v>13050.400000000001</v>
      </c>
      <c r="O2731" s="1">
        <f t="shared" si="134"/>
        <v>0</v>
      </c>
    </row>
    <row r="2732" spans="1:15" x14ac:dyDescent="0.25">
      <c r="A2732" s="1" t="str">
        <v>Dharmacon</v>
      </c>
      <c r="B2732" s="1">
        <v>11165.439999999999</v>
      </c>
      <c r="C2732" s="1" t="str">
        <v>D090425IN3313470G</v>
      </c>
      <c r="D2732" s="2">
        <v>45911</v>
      </c>
      <c r="E2732" s="2">
        <v>45913</v>
      </c>
      <c r="F2732" s="1" t="str">
        <v>CTM-1172819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11165.439999999999</v>
      </c>
      <c r="N2732" s="1">
        <f t="shared" si="133"/>
        <v>11165.439999999999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L-017141-02-0005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L-005280-00-0005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51656</v>
      </c>
      <c r="C2735" s="1" t="str">
        <v>D090425IN3313470G</v>
      </c>
      <c r="D2735" s="2">
        <v>45911</v>
      </c>
      <c r="E2735" s="2">
        <v>45913</v>
      </c>
      <c r="F2735" s="1" t="str">
        <v>L-003400-00-0010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51656</v>
      </c>
      <c r="N2735" s="1">
        <f t="shared" si="133"/>
        <v>51656</v>
      </c>
      <c r="O2735" s="1">
        <f t="shared" si="134"/>
        <v>0</v>
      </c>
    </row>
    <row r="2736" spans="1:15" x14ac:dyDescent="0.25">
      <c r="A2736" s="1" t="str">
        <v>Dharmacon</v>
      </c>
      <c r="B2736" s="1">
        <v>16280</v>
      </c>
      <c r="C2736" s="1" t="str">
        <v>D090425IN3313470G</v>
      </c>
      <c r="D2736" s="2">
        <v>45911</v>
      </c>
      <c r="E2736" s="2">
        <v>45913</v>
      </c>
      <c r="F2736" s="1" t="str">
        <v>D-001810-10-05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16280</v>
      </c>
      <c r="N2736" s="1">
        <f t="shared" si="133"/>
        <v>16280</v>
      </c>
      <c r="O2736" s="1">
        <f t="shared" si="134"/>
        <v>0</v>
      </c>
    </row>
    <row r="2737" spans="1:15" x14ac:dyDescent="0.25">
      <c r="A2737" s="1" t="str">
        <v>Dharmacon</v>
      </c>
      <c r="B2737" s="1">
        <v>34584</v>
      </c>
      <c r="C2737" s="1" t="str">
        <v>D090425IN3313470G</v>
      </c>
      <c r="D2737" s="2">
        <v>45911</v>
      </c>
      <c r="E2737" s="2">
        <v>45913</v>
      </c>
      <c r="F2737" s="1" t="str">
        <v>T-2001-03</v>
      </c>
      <c r="G2737" s="1">
        <v>2</v>
      </c>
      <c r="H2737" s="1">
        <v>2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69168</v>
      </c>
      <c r="N2737" s="1">
        <f t="shared" si="133"/>
        <v>69168</v>
      </c>
      <c r="O2737" s="1">
        <f t="shared" si="134"/>
        <v>0</v>
      </c>
    </row>
    <row r="2738" spans="1:15" x14ac:dyDescent="0.25">
      <c r="A2738" s="1" t="str">
        <v>Dharmacon</v>
      </c>
      <c r="B2738" s="1">
        <v>264</v>
      </c>
      <c r="C2738" s="1" t="str">
        <v>D090425IN3313470G</v>
      </c>
      <c r="D2738" s="2">
        <v>45911</v>
      </c>
      <c r="E2738" s="2">
        <v>45913</v>
      </c>
      <c r="F2738" s="1" t="str">
        <v>MQ-050325-01-0002</v>
      </c>
      <c r="G2738" s="1">
        <v>1</v>
      </c>
      <c r="H2738" s="1">
        <v>1</v>
      </c>
      <c r="I2738" s="1">
        <v>0</v>
      </c>
      <c r="J2738" s="1" t="str">
        <v>Hyderabad</v>
      </c>
      <c r="K2738" s="1">
        <v>0</v>
      </c>
      <c r="L2738" s="1"/>
      <c r="M2738" s="1">
        <f t="shared" si="132"/>
        <v>264</v>
      </c>
      <c r="N2738" s="1">
        <f t="shared" si="133"/>
        <v>264</v>
      </c>
      <c r="O2738" s="1">
        <f t="shared" si="134"/>
        <v>0</v>
      </c>
    </row>
    <row r="2739" spans="1:15" x14ac:dyDescent="0.25">
      <c r="A2739" s="1" t="str">
        <v>Biotium</v>
      </c>
      <c r="B2739" s="1">
        <v>9222.4</v>
      </c>
      <c r="C2739" s="1" t="str">
        <v>I241032-IN</v>
      </c>
      <c r="D2739" s="2">
        <v>45912</v>
      </c>
      <c r="E2739" s="2">
        <v>45915</v>
      </c>
      <c r="F2739" s="1" t="str">
        <v>21003-1L</v>
      </c>
      <c r="G2739" s="1">
        <v>1</v>
      </c>
      <c r="H2739" s="1">
        <v>1</v>
      </c>
      <c r="I2739" s="1">
        <v>0</v>
      </c>
      <c r="J2739" s="1" t="str">
        <v>Mumbai</v>
      </c>
      <c r="K2739" s="1">
        <v>0</v>
      </c>
      <c r="L2739" s="1"/>
      <c r="M2739" s="1">
        <f t="shared" si="132"/>
        <v>9222.4</v>
      </c>
      <c r="N2739" s="1">
        <f t="shared" si="133"/>
        <v>9222.4</v>
      </c>
      <c r="O2739" s="1">
        <f t="shared" si="134"/>
        <v>0</v>
      </c>
    </row>
    <row r="2740" spans="1:15" x14ac:dyDescent="0.25">
      <c r="A2740" s="1" t="str">
        <v>Biotium</v>
      </c>
      <c r="B2740" s="1">
        <v>9926.4</v>
      </c>
      <c r="C2740" s="1" t="str">
        <v>I241032-IN</v>
      </c>
      <c r="D2740" s="2">
        <v>45912</v>
      </c>
      <c r="E2740" s="2">
        <v>45915</v>
      </c>
      <c r="F2740" s="1">
        <v>41003</v>
      </c>
      <c r="G2740" s="1">
        <v>4</v>
      </c>
      <c r="H2740" s="1">
        <v>0</v>
      </c>
      <c r="I2740" s="1">
        <v>4</v>
      </c>
      <c r="J2740" s="1" t="str">
        <v>STOCK</v>
      </c>
      <c r="K2740" s="1" t="str">
        <v>Stock</v>
      </c>
      <c r="L2740" s="1"/>
      <c r="M2740" s="1">
        <f t="shared" si="132"/>
        <v>39705.599999999999</v>
      </c>
      <c r="N2740" s="1">
        <f t="shared" si="133"/>
        <v>0</v>
      </c>
      <c r="O2740" s="1">
        <f t="shared" si="134"/>
        <v>39705.599999999999</v>
      </c>
    </row>
    <row r="2741" spans="1:15" x14ac:dyDescent="0.25">
      <c r="A2741" s="1" t="str">
        <v>BPS</v>
      </c>
      <c r="B2741" s="1">
        <v>505780</v>
      </c>
      <c r="C2741" s="1" t="str">
        <v>INV7267</v>
      </c>
      <c r="D2741" s="2">
        <v>45912</v>
      </c>
      <c r="E2741" s="2">
        <v>45916</v>
      </c>
      <c r="F2741" s="1">
        <v>78176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505780</v>
      </c>
      <c r="N2741" s="1">
        <f t="shared" si="133"/>
        <v>505780</v>
      </c>
      <c r="O2741" s="1">
        <f t="shared" si="134"/>
        <v>0</v>
      </c>
    </row>
    <row r="2742" spans="1:15" x14ac:dyDescent="0.25">
      <c r="A2742" s="1" t="str">
        <v>BPS</v>
      </c>
      <c r="B2742" s="1">
        <v>537900</v>
      </c>
      <c r="C2742" s="1" t="str">
        <v>INV7267</v>
      </c>
      <c r="D2742" s="2">
        <v>45912</v>
      </c>
      <c r="E2742" s="2">
        <v>45916</v>
      </c>
      <c r="F2742" s="1">
        <v>78589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537900</v>
      </c>
      <c r="N2742" s="1">
        <f t="shared" si="133"/>
        <v>537900</v>
      </c>
      <c r="O2742" s="1">
        <f t="shared" si="134"/>
        <v>0</v>
      </c>
    </row>
    <row r="2743" spans="1:15" x14ac:dyDescent="0.25">
      <c r="A2743" s="1" t="str">
        <v>BPS</v>
      </c>
      <c r="B2743" s="1">
        <v>440</v>
      </c>
      <c r="C2743" s="1" t="str">
        <v>INV7267</v>
      </c>
      <c r="D2743" s="2">
        <v>45912</v>
      </c>
      <c r="E2743" s="2">
        <v>45916</v>
      </c>
      <c r="F2743" s="1" t="str">
        <v>60187-1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1320</v>
      </c>
      <c r="N2743" s="1">
        <f t="shared" si="133"/>
        <v>1320</v>
      </c>
      <c r="O2743" s="1">
        <f t="shared" si="134"/>
        <v>0</v>
      </c>
    </row>
    <row r="2744" spans="1:15" x14ac:dyDescent="0.25">
      <c r="A2744" s="1" t="str">
        <v>BPS</v>
      </c>
      <c r="B2744" s="1">
        <v>34540</v>
      </c>
      <c r="C2744" s="1" t="str">
        <v>INV7267</v>
      </c>
      <c r="D2744" s="2">
        <v>45912</v>
      </c>
      <c r="E2744" s="2">
        <v>45916</v>
      </c>
      <c r="F2744" s="1" t="str">
        <v>79528-1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103620</v>
      </c>
      <c r="N2744" s="1">
        <f t="shared" si="133"/>
        <v>103620</v>
      </c>
      <c r="O2744" s="1">
        <f t="shared" si="134"/>
        <v>0</v>
      </c>
    </row>
    <row r="2745" spans="1:15" x14ac:dyDescent="0.25">
      <c r="A2745" s="1" t="str">
        <v>BPS</v>
      </c>
      <c r="B2745" s="1">
        <v>36520</v>
      </c>
      <c r="C2745" s="1" t="str">
        <v>INV7267</v>
      </c>
      <c r="D2745" s="2">
        <v>45912</v>
      </c>
      <c r="E2745" s="2">
        <v>45916</v>
      </c>
      <c r="F2745" s="1" t="str">
        <v>79544-1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109560</v>
      </c>
      <c r="N2745" s="1">
        <f t="shared" si="133"/>
        <v>109560</v>
      </c>
      <c r="O2745" s="1">
        <f t="shared" si="134"/>
        <v>0</v>
      </c>
    </row>
    <row r="2746" spans="1:15" x14ac:dyDescent="0.25">
      <c r="A2746" s="1" t="str">
        <v>BPS</v>
      </c>
      <c r="B2746" s="1">
        <v>14520</v>
      </c>
      <c r="C2746" s="1" t="str">
        <v>INV7267</v>
      </c>
      <c r="D2746" s="2">
        <v>45912</v>
      </c>
      <c r="E2746" s="2">
        <v>45916</v>
      </c>
      <c r="F2746" s="1" t="str">
        <v>79796-2-Cell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43560</v>
      </c>
      <c r="N2746" s="1">
        <f t="shared" si="133"/>
        <v>43560</v>
      </c>
      <c r="O2746" s="1">
        <f t="shared" si="134"/>
        <v>0</v>
      </c>
    </row>
    <row r="2747" spans="1:15" x14ac:dyDescent="0.25">
      <c r="A2747" s="1" t="str">
        <v>BPS</v>
      </c>
      <c r="B2747" s="1">
        <v>45980</v>
      </c>
      <c r="C2747" s="1" t="str">
        <v>INV7267</v>
      </c>
      <c r="D2747" s="2">
        <v>45912</v>
      </c>
      <c r="E2747" s="2">
        <v>45916</v>
      </c>
      <c r="F2747" s="1" t="str">
        <v>60690-2</v>
      </c>
      <c r="G2747" s="1">
        <v>5</v>
      </c>
      <c r="H2747" s="1">
        <v>5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229900</v>
      </c>
      <c r="N2747" s="1">
        <f t="shared" si="133"/>
        <v>229900</v>
      </c>
      <c r="O2747" s="1">
        <f t="shared" si="134"/>
        <v>0</v>
      </c>
    </row>
    <row r="2748" spans="1:15" x14ac:dyDescent="0.25">
      <c r="A2748" s="1" t="str">
        <v>BPS</v>
      </c>
      <c r="B2748" s="1">
        <v>27280</v>
      </c>
      <c r="C2748" s="1" t="str">
        <v>INV7267</v>
      </c>
      <c r="D2748" s="2">
        <v>45912</v>
      </c>
      <c r="E2748" s="2">
        <v>45916</v>
      </c>
      <c r="F2748" s="1">
        <v>79700</v>
      </c>
      <c r="G2748" s="1">
        <v>1</v>
      </c>
      <c r="H2748" s="1">
        <v>1</v>
      </c>
      <c r="I2748" s="1">
        <v>0</v>
      </c>
      <c r="J2748" s="1" t="str">
        <v>JAIPUR</v>
      </c>
      <c r="K2748" s="1">
        <v>0</v>
      </c>
      <c r="L2748" s="1"/>
      <c r="M2748" s="1">
        <f t="shared" si="132"/>
        <v>27280</v>
      </c>
      <c r="N2748" s="1">
        <f t="shared" si="133"/>
        <v>27280</v>
      </c>
      <c r="O2748" s="1">
        <f t="shared" si="134"/>
        <v>0</v>
      </c>
    </row>
    <row r="2749" spans="1:15" x14ac:dyDescent="0.25">
      <c r="A2749" s="1" t="str">
        <v>BPS</v>
      </c>
      <c r="B2749" s="1">
        <v>13420</v>
      </c>
      <c r="C2749" s="1" t="str">
        <v>INV7267</v>
      </c>
      <c r="D2749" s="2">
        <v>45912</v>
      </c>
      <c r="E2749" s="2">
        <v>45916</v>
      </c>
      <c r="F2749" s="1" t="str">
        <v>102006-1</v>
      </c>
      <c r="G2749" s="1">
        <v>1</v>
      </c>
      <c r="H2749" s="1">
        <v>1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13420</v>
      </c>
      <c r="N2749" s="1">
        <f t="shared" si="133"/>
        <v>13420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SE2619T-2-1.5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SE211A-10-1.5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MABTECH</v>
      </c>
      <c r="B2752" s="1">
        <v>12038.400000000001</v>
      </c>
      <c r="C2752" s="1">
        <v>44825</v>
      </c>
      <c r="D2752" s="2">
        <v>45911</v>
      </c>
      <c r="E2752" s="2">
        <v>45916</v>
      </c>
      <c r="F2752" s="1" t="str">
        <v>3617-1</v>
      </c>
      <c r="G2752" s="1">
        <v>4</v>
      </c>
      <c r="H2752" s="1">
        <v>4</v>
      </c>
      <c r="I2752" s="1">
        <v>0</v>
      </c>
      <c r="J2752" s="1" t="str">
        <v>Banglore</v>
      </c>
      <c r="K2752" s="1">
        <v>0</v>
      </c>
      <c r="L2752" s="1"/>
      <c r="M2752" s="1">
        <f t="shared" si="132"/>
        <v>48153.600000000006</v>
      </c>
      <c r="N2752" s="1">
        <f t="shared" si="133"/>
        <v>48153.600000000006</v>
      </c>
      <c r="O2752" s="1">
        <f t="shared" si="134"/>
        <v>0</v>
      </c>
    </row>
    <row r="2753" spans="1:15" x14ac:dyDescent="0.25">
      <c r="A2753" s="1" t="str">
        <v>MABTECH</v>
      </c>
      <c r="B2753" s="1">
        <v>14080</v>
      </c>
      <c r="C2753" s="1">
        <v>44825</v>
      </c>
      <c r="D2753" s="2">
        <v>45911</v>
      </c>
      <c r="E2753" s="2">
        <v>45916</v>
      </c>
      <c r="F2753" s="1" t="str">
        <v>3660-1</v>
      </c>
      <c r="G2753" s="1">
        <v>4</v>
      </c>
      <c r="H2753" s="1">
        <v>4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56320</v>
      </c>
      <c r="N2753" s="1">
        <f t="shared" si="133"/>
        <v>56320</v>
      </c>
      <c r="O2753" s="1">
        <f t="shared" si="134"/>
        <v>0</v>
      </c>
    </row>
    <row r="2754" spans="1:15" x14ac:dyDescent="0.25">
      <c r="A2754" s="1" t="str">
        <v>MABTECH</v>
      </c>
      <c r="B2754" s="1">
        <v>60060</v>
      </c>
      <c r="C2754" s="1">
        <v>44825</v>
      </c>
      <c r="D2754" s="2">
        <v>45911</v>
      </c>
      <c r="E2754" s="2">
        <v>45916</v>
      </c>
      <c r="F2754" s="1" t="str">
        <v>FSP-3145-2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60060</v>
      </c>
      <c r="N2754" s="1">
        <f t="shared" si="133"/>
        <v>60060</v>
      </c>
      <c r="O2754" s="1">
        <f t="shared" si="134"/>
        <v>0</v>
      </c>
    </row>
    <row r="2755" spans="1:15" x14ac:dyDescent="0.25">
      <c r="A2755" s="1" t="str">
        <v>BioLegend</v>
      </c>
      <c r="B2755" s="1">
        <v>14907.2</v>
      </c>
      <c r="C2755" s="1" t="str">
        <v>EED118999</v>
      </c>
      <c r="D2755" s="2">
        <v>45912</v>
      </c>
      <c r="E2755" s="2">
        <v>45918</v>
      </c>
      <c r="F2755" s="1">
        <v>100222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14907.2</v>
      </c>
      <c r="N2755" s="1">
        <f t="shared" si="133"/>
        <v>14907.2</v>
      </c>
      <c r="O2755" s="1">
        <f t="shared" si="134"/>
        <v>0</v>
      </c>
    </row>
    <row r="2756" spans="1:15" x14ac:dyDescent="0.25">
      <c r="A2756" s="1" t="str">
        <v>BioLegend</v>
      </c>
      <c r="B2756" s="1">
        <v>20394</v>
      </c>
      <c r="C2756" s="1" t="str">
        <v>EED118999</v>
      </c>
      <c r="D2756" s="2">
        <v>45912</v>
      </c>
      <c r="E2756" s="2">
        <v>45918</v>
      </c>
      <c r="F2756" s="1">
        <v>101243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20394</v>
      </c>
      <c r="N2756" s="1">
        <f t="shared" si="133"/>
        <v>20394</v>
      </c>
      <c r="O2756" s="1">
        <f t="shared" si="134"/>
        <v>0</v>
      </c>
    </row>
    <row r="2757" spans="1:15" x14ac:dyDescent="0.25">
      <c r="A2757" s="1" t="str">
        <v>BioLegend</v>
      </c>
      <c r="B2757" s="1">
        <v>19958.400000000001</v>
      </c>
      <c r="C2757" s="1" t="str">
        <v>EED118999</v>
      </c>
      <c r="D2757" s="2">
        <v>45912</v>
      </c>
      <c r="E2757" s="2">
        <v>45918</v>
      </c>
      <c r="F2757" s="1">
        <v>103056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19958.400000000001</v>
      </c>
      <c r="N2757" s="1">
        <f t="shared" si="133"/>
        <v>19958.400000000001</v>
      </c>
      <c r="O2757" s="1">
        <f t="shared" si="134"/>
        <v>0</v>
      </c>
    </row>
    <row r="2758" spans="1:15" x14ac:dyDescent="0.25">
      <c r="A2758" s="1" t="str">
        <v>BioLegend</v>
      </c>
      <c r="B2758" s="1">
        <v>18972.8</v>
      </c>
      <c r="C2758" s="1" t="str">
        <v>EED118999</v>
      </c>
      <c r="D2758" s="2">
        <v>45912</v>
      </c>
      <c r="E2758" s="2">
        <v>45918</v>
      </c>
      <c r="F2758" s="1">
        <v>106310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18972.8</v>
      </c>
      <c r="N2758" s="1">
        <f t="shared" si="133"/>
        <v>18972.8</v>
      </c>
      <c r="O2758" s="1">
        <f t="shared" si="134"/>
        <v>0</v>
      </c>
    </row>
    <row r="2759" spans="1:15" x14ac:dyDescent="0.25">
      <c r="A2759" s="1" t="str">
        <v>BioLegend</v>
      </c>
      <c r="B2759" s="1">
        <v>15642</v>
      </c>
      <c r="C2759" s="1" t="str">
        <v>EED118999</v>
      </c>
      <c r="D2759" s="2">
        <v>45912</v>
      </c>
      <c r="E2759" s="2">
        <v>45918</v>
      </c>
      <c r="F2759" s="1">
        <v>107632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15642</v>
      </c>
      <c r="N2759" s="1">
        <f t="shared" si="133"/>
        <v>15642</v>
      </c>
      <c r="O2759" s="1">
        <f t="shared" si="134"/>
        <v>0</v>
      </c>
    </row>
    <row r="2760" spans="1:15" x14ac:dyDescent="0.25">
      <c r="A2760" s="1" t="str">
        <v>BioLegend</v>
      </c>
      <c r="B2760" s="1">
        <v>3326.3999999999996</v>
      </c>
      <c r="C2760" s="1" t="str">
        <v>EED118999</v>
      </c>
      <c r="D2760" s="2">
        <v>45912</v>
      </c>
      <c r="E2760" s="2">
        <v>45918</v>
      </c>
      <c r="F2760" s="1">
        <v>115505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3326.3999999999996</v>
      </c>
      <c r="N2760" s="1">
        <f t="shared" si="133"/>
        <v>3326.3999999999996</v>
      </c>
      <c r="O2760" s="1">
        <f t="shared" si="134"/>
        <v>0</v>
      </c>
    </row>
    <row r="2761" spans="1:15" x14ac:dyDescent="0.25">
      <c r="A2761" s="1" t="str">
        <v>BioLegend</v>
      </c>
      <c r="B2761" s="1">
        <v>14229.599999999999</v>
      </c>
      <c r="C2761" s="1" t="str">
        <v>EED118999</v>
      </c>
      <c r="D2761" s="2">
        <v>45912</v>
      </c>
      <c r="E2761" s="2">
        <v>45918</v>
      </c>
      <c r="F2761" s="1">
        <v>117318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14229.599999999999</v>
      </c>
      <c r="N2761" s="1">
        <f t="shared" si="133"/>
        <v>14229.599999999999</v>
      </c>
      <c r="O2761" s="1">
        <f t="shared" si="134"/>
        <v>0</v>
      </c>
    </row>
    <row r="2762" spans="1:15" x14ac:dyDescent="0.25">
      <c r="A2762" s="1" t="str">
        <v>BioLegend</v>
      </c>
      <c r="B2762" s="1">
        <v>19998</v>
      </c>
      <c r="C2762" s="1" t="str">
        <v>EED118999</v>
      </c>
      <c r="D2762" s="2">
        <v>45912</v>
      </c>
      <c r="E2762" s="2">
        <v>45918</v>
      </c>
      <c r="F2762" s="1">
        <v>119721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19998</v>
      </c>
      <c r="N2762" s="1">
        <f t="shared" ref="N2762:N2825" si="136">H2762*B2762</f>
        <v>19998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EED118999</v>
      </c>
      <c r="D2763" s="2">
        <v>45912</v>
      </c>
      <c r="E2763" s="2">
        <v>45918</v>
      </c>
      <c r="F2763" s="1">
        <v>121610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2648.8</v>
      </c>
      <c r="C2764" s="1" t="str">
        <v>EED118999</v>
      </c>
      <c r="D2764" s="2">
        <v>45912</v>
      </c>
      <c r="E2764" s="2">
        <v>45918</v>
      </c>
      <c r="F2764" s="1">
        <v>123109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2648.8</v>
      </c>
      <c r="N2764" s="1">
        <f t="shared" si="136"/>
        <v>2648.8</v>
      </c>
      <c r="O2764" s="1">
        <f t="shared" si="137"/>
        <v>0</v>
      </c>
    </row>
    <row r="2765" spans="1:15" x14ac:dyDescent="0.25">
      <c r="A2765" s="1" t="str">
        <v>BioLegend</v>
      </c>
      <c r="B2765" s="1">
        <v>19602</v>
      </c>
      <c r="C2765" s="1" t="str">
        <v>EED118999</v>
      </c>
      <c r="D2765" s="2">
        <v>45912</v>
      </c>
      <c r="E2765" s="2">
        <v>45918</v>
      </c>
      <c r="F2765" s="1">
        <v>125219</v>
      </c>
      <c r="G2765" s="1">
        <v>2</v>
      </c>
      <c r="H2765" s="1">
        <v>2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39204</v>
      </c>
      <c r="N2765" s="1">
        <f t="shared" si="136"/>
        <v>39204</v>
      </c>
      <c r="O2765" s="1">
        <f t="shared" si="137"/>
        <v>0</v>
      </c>
    </row>
    <row r="2766" spans="1:15" x14ac:dyDescent="0.25">
      <c r="A2766" s="1" t="str">
        <v>BioLegend</v>
      </c>
      <c r="B2766" s="1">
        <v>8377.6</v>
      </c>
      <c r="C2766" s="1" t="str">
        <v>EED118999</v>
      </c>
      <c r="D2766" s="2">
        <v>45912</v>
      </c>
      <c r="E2766" s="2">
        <v>45918</v>
      </c>
      <c r="F2766" s="1">
        <v>127647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8377.6</v>
      </c>
      <c r="N2766" s="1">
        <f t="shared" si="136"/>
        <v>8377.6</v>
      </c>
      <c r="O2766" s="1">
        <f t="shared" si="137"/>
        <v>0</v>
      </c>
    </row>
    <row r="2767" spans="1:15" x14ac:dyDescent="0.25">
      <c r="A2767" s="1" t="str">
        <v>BioLegend</v>
      </c>
      <c r="B2767" s="1">
        <v>17617.599999999999</v>
      </c>
      <c r="C2767" s="1" t="str">
        <v>EED118999</v>
      </c>
      <c r="D2767" s="2">
        <v>45912</v>
      </c>
      <c r="E2767" s="2">
        <v>45918</v>
      </c>
      <c r="F2767" s="1">
        <v>128016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17617.599999999999</v>
      </c>
      <c r="N2767" s="1">
        <f t="shared" si="136"/>
        <v>17617.599999999999</v>
      </c>
      <c r="O2767" s="1">
        <f t="shared" si="137"/>
        <v>0</v>
      </c>
    </row>
    <row r="2768" spans="1:15" x14ac:dyDescent="0.25">
      <c r="A2768" s="1" t="str">
        <v>BioLegend</v>
      </c>
      <c r="B2768" s="1">
        <v>18664.8</v>
      </c>
      <c r="C2768" s="1" t="str">
        <v>EED118999</v>
      </c>
      <c r="D2768" s="2">
        <v>45912</v>
      </c>
      <c r="E2768" s="2">
        <v>45918</v>
      </c>
      <c r="F2768" s="1">
        <v>133518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18664.8</v>
      </c>
      <c r="N2768" s="1">
        <f t="shared" si="136"/>
        <v>18664.8</v>
      </c>
      <c r="O2768" s="1">
        <f t="shared" si="137"/>
        <v>0</v>
      </c>
    </row>
    <row r="2769" spans="1:15" x14ac:dyDescent="0.25">
      <c r="A2769" s="1" t="str">
        <v>BioLegend</v>
      </c>
      <c r="B2769" s="1">
        <v>17094</v>
      </c>
      <c r="C2769" s="1" t="str">
        <v>EED118999</v>
      </c>
      <c r="D2769" s="2">
        <v>45912</v>
      </c>
      <c r="E2769" s="2">
        <v>45918</v>
      </c>
      <c r="F2769" s="1">
        <v>135221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17094</v>
      </c>
      <c r="N2769" s="1">
        <f t="shared" si="136"/>
        <v>17094</v>
      </c>
      <c r="O2769" s="1">
        <f t="shared" si="137"/>
        <v>0</v>
      </c>
    </row>
    <row r="2770" spans="1:15" x14ac:dyDescent="0.25">
      <c r="A2770" s="1" t="str">
        <v>BioLegend</v>
      </c>
      <c r="B2770" s="1">
        <v>22792</v>
      </c>
      <c r="C2770" s="1" t="str">
        <v>EED118999</v>
      </c>
      <c r="D2770" s="2">
        <v>45912</v>
      </c>
      <c r="E2770" s="2">
        <v>45918</v>
      </c>
      <c r="F2770" s="1">
        <v>149014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22792</v>
      </c>
      <c r="N2770" s="1">
        <f t="shared" si="136"/>
        <v>22792</v>
      </c>
      <c r="O2770" s="1">
        <f t="shared" si="137"/>
        <v>0</v>
      </c>
    </row>
    <row r="2771" spans="1:15" x14ac:dyDescent="0.25">
      <c r="A2771" s="1" t="str">
        <v>BioLegend</v>
      </c>
      <c r="B2771" s="1">
        <v>17820</v>
      </c>
      <c r="C2771" s="1" t="str">
        <v>EED118999</v>
      </c>
      <c r="D2771" s="2">
        <v>45912</v>
      </c>
      <c r="E2771" s="2">
        <v>45918</v>
      </c>
      <c r="F2771" s="1">
        <v>154319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17820</v>
      </c>
      <c r="N2771" s="1">
        <f t="shared" si="136"/>
        <v>17820</v>
      </c>
      <c r="O2771" s="1">
        <f t="shared" si="137"/>
        <v>0</v>
      </c>
    </row>
    <row r="2772" spans="1:15" x14ac:dyDescent="0.25">
      <c r="A2772" s="1" t="str">
        <v>BioLegend</v>
      </c>
      <c r="B2772" s="1">
        <v>20636</v>
      </c>
      <c r="C2772" s="1" t="str">
        <v>EED118999</v>
      </c>
      <c r="D2772" s="2">
        <v>45912</v>
      </c>
      <c r="E2772" s="2">
        <v>45918</v>
      </c>
      <c r="F2772" s="1">
        <v>156104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20636</v>
      </c>
      <c r="N2772" s="1">
        <f t="shared" si="136"/>
        <v>20636</v>
      </c>
      <c r="O2772" s="1">
        <f t="shared" si="137"/>
        <v>0</v>
      </c>
    </row>
    <row r="2773" spans="1:15" x14ac:dyDescent="0.25">
      <c r="A2773" s="1" t="str">
        <v>BioLegend</v>
      </c>
      <c r="B2773" s="1">
        <v>18480</v>
      </c>
      <c r="C2773" s="1" t="str">
        <v>EED118999</v>
      </c>
      <c r="D2773" s="2">
        <v>45912</v>
      </c>
      <c r="E2773" s="2">
        <v>45918</v>
      </c>
      <c r="F2773" s="1">
        <v>156543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18480</v>
      </c>
      <c r="N2773" s="1">
        <f t="shared" si="136"/>
        <v>18480</v>
      </c>
      <c r="O2773" s="1">
        <f t="shared" si="137"/>
        <v>0</v>
      </c>
    </row>
    <row r="2774" spans="1:15" x14ac:dyDescent="0.25">
      <c r="A2774" s="1" t="str">
        <v>BioLegend</v>
      </c>
      <c r="B2774" s="1">
        <v>12936</v>
      </c>
      <c r="C2774" s="1" t="str">
        <v>EED118999</v>
      </c>
      <c r="D2774" s="2">
        <v>45912</v>
      </c>
      <c r="E2774" s="2">
        <v>45918</v>
      </c>
      <c r="F2774" s="1">
        <v>161214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12936</v>
      </c>
      <c r="N2774" s="1">
        <f t="shared" si="136"/>
        <v>12936</v>
      </c>
      <c r="O2774" s="1">
        <f t="shared" si="137"/>
        <v>0</v>
      </c>
    </row>
    <row r="2775" spans="1:15" x14ac:dyDescent="0.25">
      <c r="A2775" s="1" t="str">
        <v>BioLegend</v>
      </c>
      <c r="B2775" s="1">
        <v>7946.4</v>
      </c>
      <c r="C2775" s="1" t="str">
        <v>EED118999</v>
      </c>
      <c r="D2775" s="2">
        <v>45912</v>
      </c>
      <c r="E2775" s="2">
        <v>45918</v>
      </c>
      <c r="F2775" s="1">
        <v>302645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7946.4</v>
      </c>
      <c r="N2775" s="1">
        <f t="shared" si="136"/>
        <v>7946.4</v>
      </c>
      <c r="O2775" s="1">
        <f t="shared" si="137"/>
        <v>0</v>
      </c>
    </row>
    <row r="2776" spans="1:15" x14ac:dyDescent="0.25">
      <c r="A2776" s="1" t="str">
        <v>BioLegend</v>
      </c>
      <c r="B2776" s="1">
        <v>13068</v>
      </c>
      <c r="C2776" s="1" t="str">
        <v>EED118999</v>
      </c>
      <c r="D2776" s="2">
        <v>45912</v>
      </c>
      <c r="E2776" s="2">
        <v>45918</v>
      </c>
      <c r="F2776" s="1">
        <v>304035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13068</v>
      </c>
      <c r="N2776" s="1">
        <f t="shared" si="136"/>
        <v>13068</v>
      </c>
      <c r="O2776" s="1">
        <f t="shared" si="137"/>
        <v>0</v>
      </c>
    </row>
    <row r="2777" spans="1:15" x14ac:dyDescent="0.25">
      <c r="A2777" s="1" t="str">
        <v>BioLegend</v>
      </c>
      <c r="B2777" s="1">
        <v>14520</v>
      </c>
      <c r="C2777" s="1" t="str">
        <v>EED118999</v>
      </c>
      <c r="D2777" s="2">
        <v>45912</v>
      </c>
      <c r="E2777" s="2">
        <v>45918</v>
      </c>
      <c r="F2777" s="1">
        <v>310933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14520</v>
      </c>
      <c r="N2777" s="1">
        <f t="shared" si="136"/>
        <v>14520</v>
      </c>
      <c r="O2777" s="1">
        <f t="shared" si="137"/>
        <v>0</v>
      </c>
    </row>
    <row r="2778" spans="1:15" x14ac:dyDescent="0.25">
      <c r="A2778" s="1" t="str">
        <v>BioLegend</v>
      </c>
      <c r="B2778" s="1">
        <v>7638.4</v>
      </c>
      <c r="C2778" s="1" t="str">
        <v>EED118999</v>
      </c>
      <c r="D2778" s="2">
        <v>45912</v>
      </c>
      <c r="E2778" s="2">
        <v>45918</v>
      </c>
      <c r="F2778" s="1">
        <v>317417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7638.4</v>
      </c>
      <c r="N2778" s="1">
        <f t="shared" si="136"/>
        <v>7638.4</v>
      </c>
      <c r="O2778" s="1">
        <f t="shared" si="137"/>
        <v>0</v>
      </c>
    </row>
    <row r="2779" spans="1:15" x14ac:dyDescent="0.25">
      <c r="A2779" s="1" t="str">
        <v>BioLegend</v>
      </c>
      <c r="B2779" s="1">
        <v>7330.4</v>
      </c>
      <c r="C2779" s="1" t="str">
        <v>EED118999</v>
      </c>
      <c r="D2779" s="2">
        <v>45912</v>
      </c>
      <c r="E2779" s="2">
        <v>45918</v>
      </c>
      <c r="F2779" s="1">
        <v>364102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7330.4</v>
      </c>
      <c r="N2779" s="1">
        <f t="shared" si="136"/>
        <v>7330.4</v>
      </c>
      <c r="O2779" s="1">
        <f t="shared" si="137"/>
        <v>0</v>
      </c>
    </row>
    <row r="2780" spans="1:15" x14ac:dyDescent="0.25">
      <c r="A2780" s="1" t="str">
        <v>BioLegend</v>
      </c>
      <c r="B2780" s="1">
        <v>37884</v>
      </c>
      <c r="C2780" s="1" t="str">
        <v>EED118999</v>
      </c>
      <c r="D2780" s="2">
        <v>45912</v>
      </c>
      <c r="E2780" s="2">
        <v>45918</v>
      </c>
      <c r="F2780" s="1">
        <v>422604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37884</v>
      </c>
      <c r="N2780" s="1">
        <f t="shared" si="136"/>
        <v>37884</v>
      </c>
      <c r="O2780" s="1">
        <f t="shared" si="137"/>
        <v>0</v>
      </c>
    </row>
    <row r="2781" spans="1:15" x14ac:dyDescent="0.25">
      <c r="A2781" s="1" t="str">
        <v>BioLegend</v>
      </c>
      <c r="B2781" s="1">
        <v>17001.600000000002</v>
      </c>
      <c r="C2781" s="1" t="str">
        <v>EED118999</v>
      </c>
      <c r="D2781" s="2">
        <v>45912</v>
      </c>
      <c r="E2781" s="2">
        <v>45918</v>
      </c>
      <c r="F2781" s="1">
        <v>426803</v>
      </c>
      <c r="G2781" s="1">
        <v>3</v>
      </c>
      <c r="H2781" s="1">
        <v>3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51004.800000000003</v>
      </c>
      <c r="N2781" s="1">
        <f t="shared" si="136"/>
        <v>51004.800000000003</v>
      </c>
      <c r="O2781" s="1">
        <f t="shared" si="137"/>
        <v>0</v>
      </c>
    </row>
    <row r="2782" spans="1:15" x14ac:dyDescent="0.25">
      <c r="A2782" s="1" t="str">
        <v>BioLegend</v>
      </c>
      <c r="B2782" s="1">
        <v>18678</v>
      </c>
      <c r="C2782" s="1" t="str">
        <v>EED118999</v>
      </c>
      <c r="D2782" s="2">
        <v>45912</v>
      </c>
      <c r="E2782" s="2">
        <v>45918</v>
      </c>
      <c r="F2782" s="1">
        <v>505836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18678</v>
      </c>
      <c r="N2782" s="1">
        <f t="shared" si="136"/>
        <v>18678</v>
      </c>
      <c r="O2782" s="1">
        <f t="shared" si="137"/>
        <v>0</v>
      </c>
    </row>
    <row r="2783" spans="1:15" x14ac:dyDescent="0.25">
      <c r="A2783" s="1" t="str">
        <v>BioLegend</v>
      </c>
      <c r="B2783" s="1">
        <v>12135.2</v>
      </c>
      <c r="C2783" s="1" t="str">
        <v>EED118999</v>
      </c>
      <c r="D2783" s="2">
        <v>45912</v>
      </c>
      <c r="E2783" s="2">
        <v>45918</v>
      </c>
      <c r="F2783" s="1">
        <v>506304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12135.2</v>
      </c>
      <c r="N2783" s="1">
        <f t="shared" si="136"/>
        <v>12135.2</v>
      </c>
      <c r="O2783" s="1">
        <f t="shared" si="137"/>
        <v>0</v>
      </c>
    </row>
    <row r="2784" spans="1:15" x14ac:dyDescent="0.25">
      <c r="A2784" s="1" t="str">
        <v>BioLegend</v>
      </c>
      <c r="B2784" s="1">
        <v>30738.400000000001</v>
      </c>
      <c r="C2784" s="1" t="str">
        <v>EED118999</v>
      </c>
      <c r="D2784" s="2">
        <v>45912</v>
      </c>
      <c r="E2784" s="2">
        <v>45918</v>
      </c>
      <c r="F2784" s="1">
        <v>576406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30738.400000000001</v>
      </c>
      <c r="N2784" s="1">
        <f t="shared" si="136"/>
        <v>30738.400000000001</v>
      </c>
      <c r="O2784" s="1">
        <f t="shared" si="137"/>
        <v>0</v>
      </c>
    </row>
    <row r="2785" spans="1:15" x14ac:dyDescent="0.25">
      <c r="A2785" s="1" t="str">
        <v>BioLegend</v>
      </c>
      <c r="B2785" s="1">
        <v>10656.8</v>
      </c>
      <c r="C2785" s="1" t="str">
        <v>EED118995</v>
      </c>
      <c r="D2785" s="2">
        <v>45912</v>
      </c>
      <c r="E2785" s="2">
        <v>45918</v>
      </c>
      <c r="F2785" s="1">
        <v>101208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10656.8</v>
      </c>
      <c r="N2785" s="1">
        <f t="shared" si="136"/>
        <v>10656.8</v>
      </c>
      <c r="O2785" s="1">
        <f t="shared" si="137"/>
        <v>0</v>
      </c>
    </row>
    <row r="2786" spans="1:15" x14ac:dyDescent="0.25">
      <c r="A2786" s="1" t="str">
        <v>BioLegend</v>
      </c>
      <c r="B2786" s="1">
        <v>14106.400000000001</v>
      </c>
      <c r="C2786" s="1" t="str">
        <v>EED118995</v>
      </c>
      <c r="D2786" s="2">
        <v>45912</v>
      </c>
      <c r="E2786" s="2">
        <v>45918</v>
      </c>
      <c r="F2786" s="1">
        <v>101320</v>
      </c>
      <c r="G2786" s="1">
        <v>2</v>
      </c>
      <c r="H2786" s="1">
        <v>2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28212.800000000003</v>
      </c>
      <c r="N2786" s="1">
        <f t="shared" si="136"/>
        <v>28212.800000000003</v>
      </c>
      <c r="O2786" s="1">
        <f t="shared" si="137"/>
        <v>0</v>
      </c>
    </row>
    <row r="2787" spans="1:15" x14ac:dyDescent="0.25">
      <c r="A2787" s="1" t="str">
        <v>BioLegend</v>
      </c>
      <c r="B2787" s="1">
        <v>5790.4</v>
      </c>
      <c r="C2787" s="1" t="str">
        <v>EED118995</v>
      </c>
      <c r="D2787" s="2">
        <v>45912</v>
      </c>
      <c r="E2787" s="2">
        <v>45918</v>
      </c>
      <c r="F2787" s="1">
        <v>103112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5790.4</v>
      </c>
      <c r="N2787" s="1">
        <f t="shared" si="136"/>
        <v>5790.4</v>
      </c>
      <c r="O2787" s="1">
        <f t="shared" si="137"/>
        <v>0</v>
      </c>
    </row>
    <row r="2788" spans="1:15" x14ac:dyDescent="0.25">
      <c r="A2788" s="1" t="str">
        <v>BioLegend</v>
      </c>
      <c r="B2788" s="1">
        <v>12073.599999999999</v>
      </c>
      <c r="C2788" s="1" t="str">
        <v>EED118995</v>
      </c>
      <c r="D2788" s="2">
        <v>45912</v>
      </c>
      <c r="E2788" s="2">
        <v>45918</v>
      </c>
      <c r="F2788" s="1">
        <v>103116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12073.599999999999</v>
      </c>
      <c r="N2788" s="1">
        <f t="shared" si="136"/>
        <v>12073.599999999999</v>
      </c>
      <c r="O2788" s="1">
        <f t="shared" si="137"/>
        <v>0</v>
      </c>
    </row>
    <row r="2789" spans="1:15" x14ac:dyDescent="0.25">
      <c r="A2789" s="1" t="str">
        <v>BioLegend</v>
      </c>
      <c r="B2789" s="1">
        <v>13244</v>
      </c>
      <c r="C2789" s="1" t="str">
        <v>EED118995</v>
      </c>
      <c r="D2789" s="2">
        <v>45912</v>
      </c>
      <c r="E2789" s="2">
        <v>45918</v>
      </c>
      <c r="F2789" s="1">
        <v>103227</v>
      </c>
      <c r="G2789" s="1">
        <v>3</v>
      </c>
      <c r="H2789" s="1">
        <v>3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39732</v>
      </c>
      <c r="N2789" s="1">
        <f t="shared" si="136"/>
        <v>39732</v>
      </c>
      <c r="O2789" s="1">
        <f t="shared" si="137"/>
        <v>0</v>
      </c>
    </row>
    <row r="2790" spans="1:15" x14ac:dyDescent="0.25">
      <c r="A2790" s="1" t="str">
        <v>BioLegend</v>
      </c>
      <c r="B2790" s="1">
        <v>19896.8</v>
      </c>
      <c r="C2790" s="1" t="str">
        <v>EED118995</v>
      </c>
      <c r="D2790" s="2">
        <v>45912</v>
      </c>
      <c r="E2790" s="2">
        <v>45918</v>
      </c>
      <c r="F2790" s="1">
        <v>116420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19896.8</v>
      </c>
      <c r="N2790" s="1">
        <f t="shared" si="136"/>
        <v>19896.8</v>
      </c>
      <c r="O2790" s="1">
        <f t="shared" si="137"/>
        <v>0</v>
      </c>
    </row>
    <row r="2791" spans="1:15" x14ac:dyDescent="0.25">
      <c r="A2791" s="1" t="str">
        <v>BioLegend</v>
      </c>
      <c r="B2791" s="1">
        <v>20394</v>
      </c>
      <c r="C2791" s="1" t="str">
        <v>EED118995</v>
      </c>
      <c r="D2791" s="2">
        <v>45912</v>
      </c>
      <c r="E2791" s="2">
        <v>45918</v>
      </c>
      <c r="F2791" s="1">
        <v>117334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20394</v>
      </c>
      <c r="N2791" s="1">
        <f t="shared" si="136"/>
        <v>20394</v>
      </c>
      <c r="O2791" s="1">
        <f t="shared" si="137"/>
        <v>0</v>
      </c>
    </row>
    <row r="2792" spans="1:15" x14ac:dyDescent="0.25">
      <c r="A2792" s="1" t="str">
        <v>BioLegend</v>
      </c>
      <c r="B2792" s="1">
        <v>11396</v>
      </c>
      <c r="C2792" s="1" t="str">
        <v>EED118995</v>
      </c>
      <c r="D2792" s="2">
        <v>45912</v>
      </c>
      <c r="E2792" s="2">
        <v>45918</v>
      </c>
      <c r="F2792" s="1">
        <v>123108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11396</v>
      </c>
      <c r="N2792" s="1">
        <f t="shared" si="136"/>
        <v>11396</v>
      </c>
      <c r="O2792" s="1">
        <f t="shared" si="137"/>
        <v>0</v>
      </c>
    </row>
    <row r="2793" spans="1:15" x14ac:dyDescent="0.25">
      <c r="A2793" s="1" t="str">
        <v>BioLegend</v>
      </c>
      <c r="B2793" s="1">
        <v>18664.8</v>
      </c>
      <c r="C2793" s="1" t="str">
        <v>EED118995</v>
      </c>
      <c r="D2793" s="2">
        <v>45912</v>
      </c>
      <c r="E2793" s="2">
        <v>45918</v>
      </c>
      <c r="F2793" s="1">
        <v>127624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18664.8</v>
      </c>
      <c r="N2793" s="1">
        <f t="shared" si="136"/>
        <v>18664.8</v>
      </c>
      <c r="O2793" s="1">
        <f t="shared" si="137"/>
        <v>0</v>
      </c>
    </row>
    <row r="2794" spans="1:15" x14ac:dyDescent="0.25">
      <c r="A2794" s="1" t="str">
        <v>BioLegend</v>
      </c>
      <c r="B2794" s="1">
        <v>20636</v>
      </c>
      <c r="C2794" s="1" t="str">
        <v>EED118995</v>
      </c>
      <c r="D2794" s="2">
        <v>45912</v>
      </c>
      <c r="E2794" s="2">
        <v>45918</v>
      </c>
      <c r="F2794" s="1">
        <v>128012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20636</v>
      </c>
      <c r="N2794" s="1">
        <f t="shared" si="136"/>
        <v>20636</v>
      </c>
      <c r="O2794" s="1">
        <f t="shared" si="137"/>
        <v>0</v>
      </c>
    </row>
    <row r="2795" spans="1:15" x14ac:dyDescent="0.25">
      <c r="A2795" s="1" t="str">
        <v>BioLegend</v>
      </c>
      <c r="B2795" s="1">
        <v>19998</v>
      </c>
      <c r="C2795" s="1" t="str">
        <v>EED118995</v>
      </c>
      <c r="D2795" s="2">
        <v>45912</v>
      </c>
      <c r="E2795" s="2">
        <v>45918</v>
      </c>
      <c r="F2795" s="1">
        <v>141727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19998</v>
      </c>
      <c r="N2795" s="1">
        <f t="shared" si="136"/>
        <v>19998</v>
      </c>
      <c r="O2795" s="1">
        <f t="shared" si="137"/>
        <v>0</v>
      </c>
    </row>
    <row r="2796" spans="1:15" x14ac:dyDescent="0.25">
      <c r="A2796" s="1" t="str">
        <v>BioLegend</v>
      </c>
      <c r="B2796" s="1">
        <v>17001.599999999999</v>
      </c>
      <c r="C2796" s="1" t="str">
        <v>EED118995</v>
      </c>
      <c r="D2796" s="2">
        <v>45912</v>
      </c>
      <c r="E2796" s="2">
        <v>45918</v>
      </c>
      <c r="F2796" s="1">
        <v>156604</v>
      </c>
      <c r="G2796" s="1">
        <v>1</v>
      </c>
      <c r="H2796" s="1">
        <v>1</v>
      </c>
      <c r="I2796" s="1">
        <v>0</v>
      </c>
      <c r="J2796" s="1" t="str">
        <v>Pune</v>
      </c>
      <c r="K2796" s="1">
        <v>0</v>
      </c>
      <c r="L2796" s="1"/>
      <c r="M2796" s="1">
        <f t="shared" si="135"/>
        <v>17001.599999999999</v>
      </c>
      <c r="N2796" s="1">
        <f t="shared" si="136"/>
        <v>17001.599999999999</v>
      </c>
      <c r="O2796" s="1">
        <f t="shared" si="137"/>
        <v>0</v>
      </c>
    </row>
    <row r="2797" spans="1:15" x14ac:dyDescent="0.25">
      <c r="A2797" s="1" t="str">
        <v>BioLegend</v>
      </c>
      <c r="B2797" s="1">
        <v>13860</v>
      </c>
      <c r="C2797" s="1" t="str">
        <v>EED118995</v>
      </c>
      <c r="D2797" s="2">
        <v>45912</v>
      </c>
      <c r="E2797" s="2">
        <v>45918</v>
      </c>
      <c r="F2797" s="1">
        <v>159214</v>
      </c>
      <c r="G2797" s="1">
        <v>2</v>
      </c>
      <c r="H2797" s="1">
        <v>2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27720</v>
      </c>
      <c r="N2797" s="1">
        <f t="shared" si="136"/>
        <v>27720</v>
      </c>
      <c r="O2797" s="1">
        <f t="shared" si="137"/>
        <v>0</v>
      </c>
    </row>
    <row r="2798" spans="1:15" x14ac:dyDescent="0.25">
      <c r="A2798" s="1" t="str">
        <v>BioLegend</v>
      </c>
      <c r="B2798" s="1">
        <v>6036.7999999999993</v>
      </c>
      <c r="C2798" s="1" t="str">
        <v>EED118995</v>
      </c>
      <c r="D2798" s="2">
        <v>45912</v>
      </c>
      <c r="E2798" s="2">
        <v>45918</v>
      </c>
      <c r="F2798" s="1">
        <v>300602</v>
      </c>
      <c r="G2798" s="1">
        <v>5</v>
      </c>
      <c r="H2798" s="1">
        <v>5</v>
      </c>
      <c r="I2798" s="1">
        <v>0</v>
      </c>
      <c r="J2798" s="1" t="str">
        <v>Telangana</v>
      </c>
      <c r="K2798" s="1">
        <v>0</v>
      </c>
      <c r="L2798" s="1"/>
      <c r="M2798" s="1">
        <f t="shared" si="135"/>
        <v>30183.999999999996</v>
      </c>
      <c r="N2798" s="1">
        <f t="shared" si="136"/>
        <v>30183.999999999996</v>
      </c>
      <c r="O2798" s="1">
        <f t="shared" si="137"/>
        <v>0</v>
      </c>
    </row>
    <row r="2799" spans="1:15" x14ac:dyDescent="0.25">
      <c r="A2799" s="1" t="str">
        <v>BioLegend</v>
      </c>
      <c r="B2799" s="1">
        <v>26136</v>
      </c>
      <c r="C2799" s="1" t="str">
        <v>EED118995</v>
      </c>
      <c r="D2799" s="2">
        <v>45912</v>
      </c>
      <c r="E2799" s="2">
        <v>45918</v>
      </c>
      <c r="F2799" s="1">
        <v>301044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78408</v>
      </c>
      <c r="N2799" s="1">
        <f t="shared" si="136"/>
        <v>78408</v>
      </c>
      <c r="O2799" s="1">
        <f t="shared" si="137"/>
        <v>0</v>
      </c>
    </row>
    <row r="2800" spans="1:15" x14ac:dyDescent="0.25">
      <c r="A2800" s="1" t="str">
        <v>BioLegend</v>
      </c>
      <c r="B2800" s="1">
        <v>18295.2</v>
      </c>
      <c r="C2800" s="1" t="str">
        <v>EED118995</v>
      </c>
      <c r="D2800" s="2">
        <v>45912</v>
      </c>
      <c r="E2800" s="2">
        <v>45918</v>
      </c>
      <c r="F2800" s="1">
        <v>302910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54885.600000000006</v>
      </c>
      <c r="N2800" s="1">
        <f t="shared" si="136"/>
        <v>54885.600000000006</v>
      </c>
      <c r="O2800" s="1">
        <f t="shared" si="137"/>
        <v>0</v>
      </c>
    </row>
    <row r="2801" spans="1:15" x14ac:dyDescent="0.25">
      <c r="A2801" s="1" t="str">
        <v>BioLegend</v>
      </c>
      <c r="B2801" s="1">
        <v>13464</v>
      </c>
      <c r="C2801" s="1" t="str">
        <v>EED118995</v>
      </c>
      <c r="D2801" s="2">
        <v>45912</v>
      </c>
      <c r="E2801" s="2">
        <v>45918</v>
      </c>
      <c r="F2801" s="1">
        <v>303529</v>
      </c>
      <c r="G2801" s="1">
        <v>2</v>
      </c>
      <c r="H2801" s="1">
        <v>2</v>
      </c>
      <c r="I2801" s="1">
        <v>0</v>
      </c>
      <c r="J2801" s="1" t="str">
        <v>Delhi</v>
      </c>
      <c r="K2801" s="1">
        <v>0</v>
      </c>
      <c r="L2801" s="1"/>
      <c r="M2801" s="1">
        <f t="shared" si="135"/>
        <v>26928</v>
      </c>
      <c r="N2801" s="1">
        <f t="shared" si="136"/>
        <v>26928</v>
      </c>
      <c r="O2801" s="1">
        <f t="shared" si="137"/>
        <v>0</v>
      </c>
    </row>
    <row r="2802" spans="1:15" x14ac:dyDescent="0.25">
      <c r="A2802" s="1" t="str">
        <v>BioLegend</v>
      </c>
      <c r="B2802" s="1">
        <v>26466</v>
      </c>
      <c r="C2802" s="1" t="str">
        <v>EED118995</v>
      </c>
      <c r="D2802" s="2">
        <v>45912</v>
      </c>
      <c r="E2802" s="2">
        <v>45918</v>
      </c>
      <c r="F2802" s="1">
        <v>304042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79398</v>
      </c>
      <c r="N2802" s="1">
        <f t="shared" si="136"/>
        <v>79398</v>
      </c>
      <c r="O2802" s="1">
        <f t="shared" si="137"/>
        <v>0</v>
      </c>
    </row>
    <row r="2803" spans="1:15" x14ac:dyDescent="0.25">
      <c r="A2803" s="1" t="str">
        <v>BioLegend</v>
      </c>
      <c r="B2803" s="1">
        <v>16324</v>
      </c>
      <c r="C2803" s="1" t="str">
        <v>EED118995</v>
      </c>
      <c r="D2803" s="2">
        <v>45912</v>
      </c>
      <c r="E2803" s="2">
        <v>45918</v>
      </c>
      <c r="F2803" s="1">
        <v>304120</v>
      </c>
      <c r="G2803" s="1">
        <v>2</v>
      </c>
      <c r="H2803" s="1">
        <v>2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32648</v>
      </c>
      <c r="N2803" s="1">
        <f t="shared" si="136"/>
        <v>32648</v>
      </c>
      <c r="O2803" s="1">
        <f t="shared" si="137"/>
        <v>0</v>
      </c>
    </row>
    <row r="2804" spans="1:15" x14ac:dyDescent="0.25">
      <c r="A2804" s="1" t="str">
        <v>BioLegend</v>
      </c>
      <c r="B2804" s="1">
        <v>19896.8</v>
      </c>
      <c r="C2804" s="1" t="str">
        <v>EED118995</v>
      </c>
      <c r="D2804" s="2">
        <v>45912</v>
      </c>
      <c r="E2804" s="2">
        <v>45918</v>
      </c>
      <c r="F2804" s="1">
        <v>305636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59690.399999999994</v>
      </c>
      <c r="N2804" s="1">
        <f t="shared" si="136"/>
        <v>59690.399999999994</v>
      </c>
      <c r="O2804" s="1">
        <f t="shared" si="137"/>
        <v>0</v>
      </c>
    </row>
    <row r="2805" spans="1:15" x14ac:dyDescent="0.25">
      <c r="A2805" s="1" t="str">
        <v>BioLegend</v>
      </c>
      <c r="B2805" s="1">
        <v>27984</v>
      </c>
      <c r="C2805" s="1" t="str">
        <v>EED118995</v>
      </c>
      <c r="D2805" s="2">
        <v>45912</v>
      </c>
      <c r="E2805" s="2">
        <v>45918</v>
      </c>
      <c r="F2805" s="1">
        <v>308120</v>
      </c>
      <c r="G2805" s="1">
        <v>1</v>
      </c>
      <c r="H2805" s="1">
        <v>1</v>
      </c>
      <c r="I2805" s="1">
        <v>0</v>
      </c>
      <c r="J2805" s="1" t="str">
        <v>Mumbai</v>
      </c>
      <c r="K2805" s="1">
        <v>0</v>
      </c>
      <c r="L2805" s="1"/>
      <c r="M2805" s="1">
        <f t="shared" si="135"/>
        <v>27984</v>
      </c>
      <c r="N2805" s="1">
        <f t="shared" si="136"/>
        <v>27984</v>
      </c>
      <c r="O2805" s="1">
        <f t="shared" si="137"/>
        <v>0</v>
      </c>
    </row>
    <row r="2806" spans="1:15" x14ac:dyDescent="0.25">
      <c r="A2806" s="1" t="str">
        <v>BioLegend</v>
      </c>
      <c r="B2806" s="1">
        <v>17987.2</v>
      </c>
      <c r="C2806" s="1" t="str">
        <v>EED118995</v>
      </c>
      <c r="D2806" s="2">
        <v>45912</v>
      </c>
      <c r="E2806" s="2">
        <v>45918</v>
      </c>
      <c r="F2806" s="1">
        <v>324406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53961.600000000006</v>
      </c>
      <c r="N2806" s="1">
        <f t="shared" si="136"/>
        <v>53961.600000000006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EED118995</v>
      </c>
      <c r="D2807" s="2">
        <v>45912</v>
      </c>
      <c r="E2807" s="2">
        <v>45918</v>
      </c>
      <c r="F2807" s="1">
        <v>353230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88308</v>
      </c>
      <c r="N2807" s="1">
        <f t="shared" si="136"/>
        <v>88308</v>
      </c>
      <c r="O2807" s="1">
        <f t="shared" si="137"/>
        <v>0</v>
      </c>
    </row>
    <row r="2808" spans="1:15" x14ac:dyDescent="0.25">
      <c r="A2808" s="1" t="str">
        <v>BioLegend</v>
      </c>
      <c r="B2808" s="1">
        <v>13794</v>
      </c>
      <c r="C2808" s="1" t="str">
        <v>EED118995</v>
      </c>
      <c r="D2808" s="2">
        <v>45912</v>
      </c>
      <c r="E2808" s="2">
        <v>45918</v>
      </c>
      <c r="F2808" s="1">
        <v>356619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13794</v>
      </c>
      <c r="N2808" s="1">
        <f t="shared" si="136"/>
        <v>13794</v>
      </c>
      <c r="O2808" s="1">
        <f t="shared" si="137"/>
        <v>0</v>
      </c>
    </row>
    <row r="2809" spans="1:15" x14ac:dyDescent="0.25">
      <c r="A2809" s="1" t="str">
        <v>BioLegend</v>
      </c>
      <c r="B2809" s="1">
        <v>12012</v>
      </c>
      <c r="C2809" s="1" t="str">
        <v>EED118995</v>
      </c>
      <c r="D2809" s="2">
        <v>45912</v>
      </c>
      <c r="E2809" s="2">
        <v>45918</v>
      </c>
      <c r="F2809" s="1">
        <v>359413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12012</v>
      </c>
      <c r="N2809" s="1">
        <f t="shared" si="136"/>
        <v>12012</v>
      </c>
      <c r="O2809" s="1">
        <f t="shared" si="137"/>
        <v>0</v>
      </c>
    </row>
    <row r="2810" spans="1:15" x14ac:dyDescent="0.25">
      <c r="A2810" s="1" t="str">
        <v>BioLegend</v>
      </c>
      <c r="B2810" s="1">
        <v>15642</v>
      </c>
      <c r="C2810" s="1" t="str">
        <v>EED118995</v>
      </c>
      <c r="D2810" s="2">
        <v>45912</v>
      </c>
      <c r="E2810" s="2">
        <v>45918</v>
      </c>
      <c r="F2810" s="1">
        <v>360731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15642</v>
      </c>
      <c r="N2810" s="1">
        <f t="shared" si="136"/>
        <v>15642</v>
      </c>
      <c r="O2810" s="1">
        <f t="shared" si="137"/>
        <v>0</v>
      </c>
    </row>
    <row r="2811" spans="1:15" x14ac:dyDescent="0.25">
      <c r="A2811" s="1" t="str">
        <v>BioLegend</v>
      </c>
      <c r="B2811" s="1">
        <v>22792</v>
      </c>
      <c r="C2811" s="1" t="str">
        <v>EED118995</v>
      </c>
      <c r="D2811" s="2">
        <v>45912</v>
      </c>
      <c r="E2811" s="2">
        <v>45918</v>
      </c>
      <c r="F2811" s="1">
        <v>369616</v>
      </c>
      <c r="G2811" s="1">
        <v>1</v>
      </c>
      <c r="H2811" s="1">
        <v>1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22792</v>
      </c>
      <c r="N2811" s="1">
        <f t="shared" si="136"/>
        <v>22792</v>
      </c>
      <c r="O2811" s="1">
        <f t="shared" si="137"/>
        <v>0</v>
      </c>
    </row>
    <row r="2812" spans="1:15" x14ac:dyDescent="0.25">
      <c r="A2812" s="1" t="str">
        <v>BioLegend</v>
      </c>
      <c r="B2812" s="1">
        <v>27852</v>
      </c>
      <c r="C2812" s="1" t="str">
        <v>EED118995</v>
      </c>
      <c r="D2812" s="2">
        <v>45912</v>
      </c>
      <c r="E2812" s="2">
        <v>45918</v>
      </c>
      <c r="F2812" s="1">
        <v>373746</v>
      </c>
      <c r="G2812" s="1">
        <v>2</v>
      </c>
      <c r="H2812" s="1">
        <v>2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55704</v>
      </c>
      <c r="N2812" s="1">
        <f t="shared" si="136"/>
        <v>55704</v>
      </c>
      <c r="O2812" s="1">
        <f t="shared" si="137"/>
        <v>0</v>
      </c>
    </row>
    <row r="2813" spans="1:15" x14ac:dyDescent="0.25">
      <c r="A2813" s="1" t="str">
        <v>BioLegend</v>
      </c>
      <c r="B2813" s="1">
        <v>8747.2000000000007</v>
      </c>
      <c r="C2813" s="1" t="str">
        <v>EED118995</v>
      </c>
      <c r="D2813" s="2">
        <v>45912</v>
      </c>
      <c r="E2813" s="2">
        <v>45918</v>
      </c>
      <c r="F2813" s="1">
        <v>379207</v>
      </c>
      <c r="G2813" s="1">
        <v>1</v>
      </c>
      <c r="H2813" s="1">
        <v>1</v>
      </c>
      <c r="I2813" s="1">
        <v>0</v>
      </c>
      <c r="J2813" s="1" t="str">
        <v>Pune</v>
      </c>
      <c r="K2813" s="1">
        <v>0</v>
      </c>
      <c r="L2813" s="1"/>
      <c r="M2813" s="1">
        <f t="shared" si="135"/>
        <v>8747.2000000000007</v>
      </c>
      <c r="N2813" s="1">
        <f t="shared" si="136"/>
        <v>8747.2000000000007</v>
      </c>
      <c r="O2813" s="1">
        <f t="shared" si="137"/>
        <v>0</v>
      </c>
    </row>
    <row r="2814" spans="1:15" x14ac:dyDescent="0.25">
      <c r="A2814" s="1" t="str">
        <v>BioLegend</v>
      </c>
      <c r="B2814" s="1">
        <v>17556</v>
      </c>
      <c r="C2814" s="1" t="str">
        <v>EED118995</v>
      </c>
      <c r="D2814" s="2">
        <v>45912</v>
      </c>
      <c r="E2814" s="2">
        <v>45918</v>
      </c>
      <c r="F2814" s="1">
        <v>384808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52668</v>
      </c>
      <c r="N2814" s="1">
        <f t="shared" si="136"/>
        <v>52668</v>
      </c>
      <c r="O2814" s="1">
        <f t="shared" si="137"/>
        <v>0</v>
      </c>
    </row>
    <row r="2815" spans="1:15" x14ac:dyDescent="0.25">
      <c r="A2815" s="1" t="str">
        <v>BioLegend</v>
      </c>
      <c r="B2815" s="1">
        <v>22052.799999999999</v>
      </c>
      <c r="C2815" s="1" t="str">
        <v>EED118995</v>
      </c>
      <c r="D2815" s="2">
        <v>45912</v>
      </c>
      <c r="E2815" s="2">
        <v>45918</v>
      </c>
      <c r="F2815" s="1">
        <v>395004</v>
      </c>
      <c r="G2815" s="1">
        <v>1</v>
      </c>
      <c r="H2815" s="1">
        <v>1</v>
      </c>
      <c r="I2815" s="1">
        <v>0</v>
      </c>
      <c r="J2815" s="1" t="str">
        <v>Delhi</v>
      </c>
      <c r="K2815" s="1">
        <v>0</v>
      </c>
      <c r="L2815" s="1"/>
      <c r="M2815" s="1">
        <f t="shared" si="135"/>
        <v>22052.799999999999</v>
      </c>
      <c r="N2815" s="1">
        <f t="shared" si="136"/>
        <v>22052.799999999999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10287.199999999999</v>
      </c>
      <c r="C2816" s="1" t="str">
        <v>EED118995</v>
      </c>
      <c r="D2816" s="2">
        <v>45912</v>
      </c>
      <c r="E2816" s="2">
        <v>45918</v>
      </c>
      <c r="F2816" s="1">
        <v>400118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30861.599999999999</v>
      </c>
      <c r="N2816" s="1">
        <f t="shared" si="136"/>
        <v>30861.599999999999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11026.4</v>
      </c>
      <c r="C2817" s="1" t="str">
        <v>EED118995</v>
      </c>
      <c r="D2817" s="2">
        <v>45912</v>
      </c>
      <c r="E2817" s="2">
        <v>45918</v>
      </c>
      <c r="F2817" s="1">
        <v>400128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33079.199999999997</v>
      </c>
      <c r="N2817" s="1">
        <f t="shared" si="136"/>
        <v>33079.199999999997</v>
      </c>
      <c r="O2817" s="1">
        <f t="shared" si="137"/>
        <v>0</v>
      </c>
    </row>
    <row r="2818" spans="1:15" x14ac:dyDescent="0.25">
      <c r="A2818" s="1" t="str">
        <v>BioLegend</v>
      </c>
      <c r="B2818" s="1">
        <v>2895.2</v>
      </c>
      <c r="C2818" s="1" t="str">
        <v>EED118995</v>
      </c>
      <c r="D2818" s="2">
        <v>45912</v>
      </c>
      <c r="E2818" s="2">
        <v>45918</v>
      </c>
      <c r="F2818" s="1">
        <v>400137</v>
      </c>
      <c r="G2818" s="1">
        <v>1</v>
      </c>
      <c r="H2818" s="1">
        <v>1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2895.2</v>
      </c>
      <c r="N2818" s="1">
        <f t="shared" si="136"/>
        <v>2895.2</v>
      </c>
      <c r="O2818" s="1">
        <f t="shared" si="137"/>
        <v>0</v>
      </c>
    </row>
    <row r="2819" spans="1:15" x14ac:dyDescent="0.25">
      <c r="A2819" s="1" t="str">
        <v>BioLegend</v>
      </c>
      <c r="B2819" s="1">
        <v>7268.7999999999993</v>
      </c>
      <c r="C2819" s="1" t="str">
        <v>EED118995</v>
      </c>
      <c r="D2819" s="2">
        <v>45912</v>
      </c>
      <c r="E2819" s="2">
        <v>45918</v>
      </c>
      <c r="F2819" s="1">
        <v>400208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7268.7999999999993</v>
      </c>
      <c r="N2819" s="1">
        <f t="shared" si="136"/>
        <v>7268.7999999999993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27258</v>
      </c>
      <c r="C2820" s="1" t="str">
        <v>EED118995</v>
      </c>
      <c r="D2820" s="2">
        <v>45912</v>
      </c>
      <c r="E2820" s="2">
        <v>45918</v>
      </c>
      <c r="F2820" s="1">
        <v>400274</v>
      </c>
      <c r="G2820" s="1">
        <v>3</v>
      </c>
      <c r="H2820" s="1">
        <v>3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81774</v>
      </c>
      <c r="N2820" s="1">
        <f t="shared" si="136"/>
        <v>81774</v>
      </c>
      <c r="O2820" s="1">
        <f t="shared" si="137"/>
        <v>0</v>
      </c>
    </row>
    <row r="2821" spans="1:15" x14ac:dyDescent="0.25">
      <c r="A2821" s="1" t="str">
        <v>BioLegend</v>
      </c>
      <c r="B2821" s="1">
        <v>11888.8</v>
      </c>
      <c r="C2821" s="1" t="str">
        <v>EED118995</v>
      </c>
      <c r="D2821" s="2">
        <v>45912</v>
      </c>
      <c r="E2821" s="2">
        <v>45918</v>
      </c>
      <c r="F2821" s="1">
        <v>400334</v>
      </c>
      <c r="G2821" s="1">
        <v>2</v>
      </c>
      <c r="H2821" s="1">
        <v>2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23777.599999999999</v>
      </c>
      <c r="N2821" s="1">
        <f t="shared" si="136"/>
        <v>23777.599999999999</v>
      </c>
      <c r="O2821" s="1">
        <f t="shared" si="137"/>
        <v>0</v>
      </c>
    </row>
    <row r="2822" spans="1:15" x14ac:dyDescent="0.25">
      <c r="A2822" s="1" t="str">
        <v>BioLegend</v>
      </c>
      <c r="B2822" s="1">
        <v>30492</v>
      </c>
      <c r="C2822" s="1" t="str">
        <v>EED118995</v>
      </c>
      <c r="D2822" s="2">
        <v>45912</v>
      </c>
      <c r="E2822" s="2">
        <v>45918</v>
      </c>
      <c r="F2822" s="1">
        <v>405225</v>
      </c>
      <c r="G2822" s="1">
        <v>1</v>
      </c>
      <c r="H2822" s="1">
        <v>1</v>
      </c>
      <c r="I2822" s="1">
        <v>0</v>
      </c>
      <c r="J2822" s="1" t="str">
        <v>Bhopal</v>
      </c>
      <c r="K2822" s="1">
        <v>0</v>
      </c>
      <c r="L2822" s="1"/>
      <c r="M2822" s="1">
        <f t="shared" si="135"/>
        <v>30492</v>
      </c>
      <c r="N2822" s="1">
        <f t="shared" si="136"/>
        <v>30492</v>
      </c>
      <c r="O2822" s="1">
        <f t="shared" si="137"/>
        <v>0</v>
      </c>
    </row>
    <row r="2823" spans="1:15" x14ac:dyDescent="0.25">
      <c r="A2823" s="1" t="str">
        <v>BioLegend</v>
      </c>
      <c r="B2823" s="1">
        <v>14106.399999999998</v>
      </c>
      <c r="C2823" s="1" t="str">
        <v>EED118995</v>
      </c>
      <c r="D2823" s="2">
        <v>45912</v>
      </c>
      <c r="E2823" s="2">
        <v>45918</v>
      </c>
      <c r="F2823" s="1">
        <v>422302</v>
      </c>
      <c r="G2823" s="1">
        <v>3</v>
      </c>
      <c r="H2823" s="1">
        <v>3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42319.199999999997</v>
      </c>
      <c r="N2823" s="1">
        <f t="shared" si="136"/>
        <v>42319.199999999997</v>
      </c>
      <c r="O2823" s="1">
        <f t="shared" si="137"/>
        <v>0</v>
      </c>
    </row>
    <row r="2824" spans="1:15" x14ac:dyDescent="0.25">
      <c r="A2824" s="1" t="str">
        <v>BioLegend</v>
      </c>
      <c r="B2824" s="1">
        <v>2772</v>
      </c>
      <c r="C2824" s="1" t="str">
        <v>EED118995</v>
      </c>
      <c r="D2824" s="2">
        <v>45912</v>
      </c>
      <c r="E2824" s="2">
        <v>45918</v>
      </c>
      <c r="F2824" s="1">
        <v>423201</v>
      </c>
      <c r="G2824" s="1">
        <v>4</v>
      </c>
      <c r="H2824" s="1">
        <v>4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11088</v>
      </c>
      <c r="N2824" s="1">
        <f t="shared" si="136"/>
        <v>11088</v>
      </c>
      <c r="O2824" s="1">
        <f t="shared" si="137"/>
        <v>0</v>
      </c>
    </row>
    <row r="2825" spans="1:15" x14ac:dyDescent="0.25">
      <c r="A2825" s="1" t="str">
        <v>BioLegend</v>
      </c>
      <c r="B2825" s="1">
        <v>17028</v>
      </c>
      <c r="C2825" s="1" t="str">
        <v>EED118995</v>
      </c>
      <c r="D2825" s="2">
        <v>45912</v>
      </c>
      <c r="E2825" s="2">
        <v>45918</v>
      </c>
      <c r="F2825" s="1">
        <v>424902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17028</v>
      </c>
      <c r="N2825" s="1">
        <f t="shared" si="136"/>
        <v>17028</v>
      </c>
      <c r="O2825" s="1">
        <f t="shared" si="137"/>
        <v>0</v>
      </c>
    </row>
    <row r="2826" spans="1:15" x14ac:dyDescent="0.25">
      <c r="A2826" s="1" t="str">
        <v>BioLegend</v>
      </c>
      <c r="B2826" s="1">
        <v>34680.800000000003</v>
      </c>
      <c r="C2826" s="1" t="str">
        <v>EED118995</v>
      </c>
      <c r="D2826" s="2">
        <v>45912</v>
      </c>
      <c r="E2826" s="2">
        <v>45918</v>
      </c>
      <c r="F2826" s="1">
        <v>426103</v>
      </c>
      <c r="G2826" s="1">
        <v>1</v>
      </c>
      <c r="H2826" s="1">
        <v>1</v>
      </c>
      <c r="I2826" s="1">
        <v>0</v>
      </c>
      <c r="J2826" s="1" t="str">
        <v>Ahemedabad</v>
      </c>
      <c r="K2826" s="1">
        <v>0</v>
      </c>
      <c r="L2826" s="1"/>
      <c r="M2826" s="1">
        <f t="shared" ref="M2826:M2885" si="138">G2826*B2826</f>
        <v>34680.800000000003</v>
      </c>
      <c r="N2826" s="1">
        <f t="shared" ref="N2826:N2885" si="139">H2826*B2826</f>
        <v>34680.800000000003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9424.8000000000011</v>
      </c>
      <c r="C2827" s="1" t="str">
        <v>EED118995</v>
      </c>
      <c r="D2827" s="2">
        <v>45912</v>
      </c>
      <c r="E2827" s="2">
        <v>45918</v>
      </c>
      <c r="F2827" s="1">
        <v>426202</v>
      </c>
      <c r="G2827" s="1">
        <v>6</v>
      </c>
      <c r="H2827" s="1">
        <v>6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56548.800000000003</v>
      </c>
      <c r="N2827" s="1">
        <f t="shared" si="139"/>
        <v>56548.800000000003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6899.2000000000007</v>
      </c>
      <c r="C2828" s="1" t="str">
        <v>EED118995</v>
      </c>
      <c r="D2828" s="2">
        <v>45912</v>
      </c>
      <c r="E2828" s="2">
        <v>45918</v>
      </c>
      <c r="F2828" s="1">
        <v>575304</v>
      </c>
      <c r="G2828" s="1">
        <v>1</v>
      </c>
      <c r="H2828" s="1">
        <v>1</v>
      </c>
      <c r="I2828" s="1">
        <v>0</v>
      </c>
      <c r="J2828" s="1" t="str">
        <v>Kerala</v>
      </c>
      <c r="K2828" s="1">
        <v>0</v>
      </c>
      <c r="L2828" s="1"/>
      <c r="M2828" s="1">
        <f t="shared" si="138"/>
        <v>6899.2000000000007</v>
      </c>
      <c r="N2828" s="1">
        <f t="shared" si="139"/>
        <v>6899.2000000000007</v>
      </c>
      <c r="O2828" s="1">
        <f t="shared" si="140"/>
        <v>0</v>
      </c>
    </row>
    <row r="2829" spans="1:15" x14ac:dyDescent="0.25">
      <c r="A2829" s="1" t="str">
        <v>BioLegend</v>
      </c>
      <c r="B2829" s="1">
        <v>15584.8</v>
      </c>
      <c r="C2829" s="1" t="str">
        <v>EED118995</v>
      </c>
      <c r="D2829" s="2">
        <v>45912</v>
      </c>
      <c r="E2829" s="2">
        <v>45918</v>
      </c>
      <c r="F2829" s="1">
        <v>582304</v>
      </c>
      <c r="G2829" s="1">
        <v>1</v>
      </c>
      <c r="H2829" s="1">
        <v>1</v>
      </c>
      <c r="I2829" s="1">
        <v>0</v>
      </c>
      <c r="J2829" s="1" t="str">
        <v>Pune</v>
      </c>
      <c r="K2829" s="1">
        <v>0</v>
      </c>
      <c r="L2829" s="1"/>
      <c r="M2829" s="1">
        <f t="shared" si="138"/>
        <v>15584.8</v>
      </c>
      <c r="N2829" s="1">
        <f t="shared" si="139"/>
        <v>15584.8</v>
      </c>
      <c r="O2829" s="1">
        <f t="shared" si="140"/>
        <v>0</v>
      </c>
    </row>
    <row r="2830" spans="1:15" x14ac:dyDescent="0.25">
      <c r="A2830" s="1" t="str">
        <v>BioLegend</v>
      </c>
      <c r="B2830" s="1">
        <v>23531.199999999997</v>
      </c>
      <c r="C2830" s="1" t="str">
        <v>EED118995</v>
      </c>
      <c r="D2830" s="2">
        <v>45912</v>
      </c>
      <c r="E2830" s="2">
        <v>45918</v>
      </c>
      <c r="F2830" s="1">
        <v>626810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23531.199999999997</v>
      </c>
      <c r="N2830" s="1">
        <f t="shared" si="139"/>
        <v>23531.199999999997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740042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740043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740044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740045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740046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740052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740053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740368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740717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88</v>
      </c>
      <c r="C2841" s="1" t="str">
        <v>EED118995</v>
      </c>
      <c r="D2841" s="2">
        <v>45912</v>
      </c>
      <c r="E2841" s="2">
        <v>45918</v>
      </c>
      <c r="F2841" s="1">
        <v>740809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88</v>
      </c>
      <c r="N2841" s="1">
        <f t="shared" si="139"/>
        <v>88</v>
      </c>
      <c r="O2841" s="1">
        <f t="shared" si="140"/>
        <v>0</v>
      </c>
    </row>
    <row r="2842" spans="1:15" x14ac:dyDescent="0.25">
      <c r="A2842" s="1" t="str">
        <v>BioLegend</v>
      </c>
      <c r="B2842" s="1">
        <v>18110.400000000001</v>
      </c>
      <c r="C2842" s="1" t="str">
        <v>EED118995</v>
      </c>
      <c r="D2842" s="2">
        <v>45912</v>
      </c>
      <c r="E2842" s="2">
        <v>45918</v>
      </c>
      <c r="F2842" s="1">
        <v>741041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18110.400000000001</v>
      </c>
      <c r="N2842" s="1">
        <f t="shared" si="139"/>
        <v>18110.400000000001</v>
      </c>
      <c r="O2842" s="1">
        <f t="shared" si="140"/>
        <v>0</v>
      </c>
    </row>
    <row r="2843" spans="1:15" x14ac:dyDescent="0.25">
      <c r="A2843" s="1" t="str">
        <v>BioLegend</v>
      </c>
      <c r="B2843" s="1">
        <v>3634.3999999999996</v>
      </c>
      <c r="C2843" s="1" t="str">
        <v>EED118995</v>
      </c>
      <c r="D2843" s="2">
        <v>45912</v>
      </c>
      <c r="E2843" s="2">
        <v>45918</v>
      </c>
      <c r="F2843" s="1">
        <v>741042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3634.3999999999996</v>
      </c>
      <c r="N2843" s="1">
        <f t="shared" si="139"/>
        <v>3634.3999999999996</v>
      </c>
      <c r="O2843" s="1">
        <f t="shared" si="140"/>
        <v>0</v>
      </c>
    </row>
    <row r="2844" spans="1:15" x14ac:dyDescent="0.25">
      <c r="A2844" s="1" t="str">
        <v>BioLegend</v>
      </c>
      <c r="B2844" s="1">
        <v>15114</v>
      </c>
      <c r="C2844" s="1" t="str">
        <v>EED118995</v>
      </c>
      <c r="D2844" s="2">
        <v>45912</v>
      </c>
      <c r="E2844" s="2">
        <v>45918</v>
      </c>
      <c r="F2844" s="1">
        <v>846102</v>
      </c>
      <c r="G2844" s="1">
        <v>1</v>
      </c>
      <c r="H2844" s="1">
        <v>1</v>
      </c>
      <c r="I2844" s="1">
        <v>0</v>
      </c>
      <c r="J2844" s="1" t="str">
        <v>Hyderabad</v>
      </c>
      <c r="K2844" s="1">
        <v>0</v>
      </c>
      <c r="L2844" s="1"/>
      <c r="M2844" s="1">
        <f t="shared" si="138"/>
        <v>15114</v>
      </c>
      <c r="N2844" s="1">
        <f t="shared" si="139"/>
        <v>15114</v>
      </c>
      <c r="O2844" s="1">
        <f t="shared" si="140"/>
        <v>0</v>
      </c>
    </row>
    <row r="2845" spans="1:15" x14ac:dyDescent="0.25">
      <c r="A2845" s="1" t="str">
        <v>BioLegend</v>
      </c>
      <c r="B2845" s="1">
        <v>87120</v>
      </c>
      <c r="C2845" s="1" t="str">
        <v>EED118995</v>
      </c>
      <c r="D2845" s="2">
        <v>45912</v>
      </c>
      <c r="E2845" s="2">
        <v>45918</v>
      </c>
      <c r="F2845" s="1">
        <v>900007328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174240</v>
      </c>
      <c r="N2845" s="1">
        <f t="shared" si="139"/>
        <v>174240</v>
      </c>
      <c r="O2845" s="1">
        <f t="shared" si="140"/>
        <v>0</v>
      </c>
    </row>
    <row r="2846" spans="1:15" x14ac:dyDescent="0.25">
      <c r="A2846" s="1" t="str">
        <v>BioLegend</v>
      </c>
      <c r="B2846" s="1">
        <v>135520</v>
      </c>
      <c r="C2846" s="1" t="str">
        <v>EED118995</v>
      </c>
      <c r="D2846" s="2">
        <v>45912</v>
      </c>
      <c r="E2846" s="2">
        <v>45918</v>
      </c>
      <c r="F2846" s="1">
        <v>900007329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271040</v>
      </c>
      <c r="N2846" s="1">
        <f t="shared" si="139"/>
        <v>271040</v>
      </c>
      <c r="O2846" s="1">
        <f t="shared" si="140"/>
        <v>0</v>
      </c>
    </row>
    <row r="2847" spans="1:15" x14ac:dyDescent="0.25">
      <c r="A2847" s="1" t="str">
        <v>BioLegend</v>
      </c>
      <c r="B2847" s="1">
        <v>5482.4</v>
      </c>
      <c r="C2847" s="1" t="str">
        <v>EED118995</v>
      </c>
      <c r="D2847" s="2">
        <v>45912</v>
      </c>
      <c r="E2847" s="2">
        <v>45918</v>
      </c>
      <c r="F2847" s="1">
        <v>906113</v>
      </c>
      <c r="G2847" s="1">
        <v>1</v>
      </c>
      <c r="H2847" s="1">
        <v>1</v>
      </c>
      <c r="I2847" s="1">
        <v>0</v>
      </c>
      <c r="J2847" s="1" t="str">
        <v>Hyderabad</v>
      </c>
      <c r="K2847" s="1">
        <v>0</v>
      </c>
      <c r="L2847" s="1"/>
      <c r="M2847" s="1">
        <f t="shared" si="138"/>
        <v>5482.4</v>
      </c>
      <c r="N2847" s="1">
        <f t="shared" si="139"/>
        <v>5482.4</v>
      </c>
      <c r="O2847" s="1">
        <f t="shared" si="140"/>
        <v>0</v>
      </c>
    </row>
    <row r="2848" spans="1:15" x14ac:dyDescent="0.25">
      <c r="A2848" s="1" t="str">
        <v>BioLegend</v>
      </c>
      <c r="B2848" s="1">
        <v>13428.8</v>
      </c>
      <c r="C2848" s="1" t="str">
        <v>EED118995</v>
      </c>
      <c r="D2848" s="2">
        <v>45912</v>
      </c>
      <c r="E2848" s="2">
        <v>45918</v>
      </c>
      <c r="F2848" s="1">
        <v>921304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13428.8</v>
      </c>
      <c r="N2848" s="1">
        <f t="shared" si="139"/>
        <v>13428.8</v>
      </c>
      <c r="O2848" s="1">
        <f t="shared" si="140"/>
        <v>0</v>
      </c>
    </row>
    <row r="2849" spans="1:15" x14ac:dyDescent="0.25">
      <c r="A2849" s="1" t="str">
        <v>BioLegend</v>
      </c>
      <c r="B2849" s="1">
        <v>7823.2000000000007</v>
      </c>
      <c r="C2849" s="1" t="str">
        <v>EED118995</v>
      </c>
      <c r="D2849" s="2">
        <v>45912</v>
      </c>
      <c r="E2849" s="2">
        <v>45918</v>
      </c>
      <c r="F2849" s="1">
        <v>926201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7823.2000000000007</v>
      </c>
      <c r="N2849" s="1">
        <f t="shared" si="139"/>
        <v>7823.2000000000007</v>
      </c>
      <c r="O2849" s="1">
        <f t="shared" si="140"/>
        <v>0</v>
      </c>
    </row>
    <row r="2850" spans="1:15" x14ac:dyDescent="0.25">
      <c r="A2850" s="1" t="str">
        <v>DHARMACON</v>
      </c>
      <c r="B2850" s="1">
        <v>294707.59999999998</v>
      </c>
      <c r="C2850" s="1" t="str">
        <v>O091025IN3313547G</v>
      </c>
      <c r="D2850" s="2">
        <v>45913</v>
      </c>
      <c r="E2850" s="2">
        <v>45918</v>
      </c>
      <c r="F2850" s="1" t="str">
        <v>CTM-1177078</v>
      </c>
      <c r="G2850" s="1">
        <v>1</v>
      </c>
      <c r="H2850" s="1">
        <v>1</v>
      </c>
      <c r="I2850" s="1">
        <v>0</v>
      </c>
      <c r="J2850" s="1" t="str">
        <v>Gujrat</v>
      </c>
      <c r="K2850" s="1">
        <v>0</v>
      </c>
      <c r="L2850" s="1"/>
      <c r="M2850" s="1">
        <f t="shared" si="138"/>
        <v>294707.59999999998</v>
      </c>
      <c r="N2850" s="1">
        <f t="shared" si="139"/>
        <v>294707.59999999998</v>
      </c>
      <c r="O2850" s="1">
        <f t="shared" si="140"/>
        <v>0</v>
      </c>
    </row>
    <row r="2851" spans="1:15" x14ac:dyDescent="0.25">
      <c r="A2851" s="1" t="str">
        <v>DHARMACON</v>
      </c>
      <c r="B2851" s="1">
        <v>147752</v>
      </c>
      <c r="C2851" s="1" t="str">
        <v>O091025IN3313547G</v>
      </c>
      <c r="D2851" s="2">
        <v>45913</v>
      </c>
      <c r="E2851" s="2">
        <v>45918</v>
      </c>
      <c r="F2851" s="1" t="str">
        <v>G-114705-025</v>
      </c>
      <c r="G2851" s="1">
        <v>1</v>
      </c>
      <c r="H2851" s="1">
        <v>1</v>
      </c>
      <c r="I2851" s="1">
        <v>0</v>
      </c>
      <c r="J2851" s="1" t="str">
        <v>Delhi</v>
      </c>
      <c r="K2851" s="1">
        <v>0</v>
      </c>
      <c r="L2851" s="1"/>
      <c r="M2851" s="1">
        <f t="shared" si="138"/>
        <v>147752</v>
      </c>
      <c r="N2851" s="1">
        <f t="shared" si="139"/>
        <v>147752</v>
      </c>
      <c r="O2851" s="1">
        <f t="shared" si="140"/>
        <v>0</v>
      </c>
    </row>
    <row r="2852" spans="1:15" x14ac:dyDescent="0.25">
      <c r="A2852" s="1" t="str">
        <v>DHARMACON</v>
      </c>
      <c r="B2852" s="1">
        <v>100672</v>
      </c>
      <c r="C2852" s="1" t="str">
        <v>O091025IN3313547G</v>
      </c>
      <c r="D2852" s="2">
        <v>45913</v>
      </c>
      <c r="E2852" s="2">
        <v>45918</v>
      </c>
      <c r="F2852" s="1" t="str">
        <v>G-CUSTOM-1177531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100672</v>
      </c>
      <c r="N2852" s="1">
        <f t="shared" si="139"/>
        <v>100672</v>
      </c>
      <c r="O2852" s="1">
        <f t="shared" si="140"/>
        <v>0</v>
      </c>
    </row>
    <row r="2853" spans="1:15" x14ac:dyDescent="0.25">
      <c r="A2853" s="1" t="str">
        <v>DHARMACON</v>
      </c>
      <c r="B2853" s="1">
        <v>91520</v>
      </c>
      <c r="C2853" s="1" t="str">
        <v>O091025IN3313547G</v>
      </c>
      <c r="D2853" s="2">
        <v>45913</v>
      </c>
      <c r="E2853" s="2">
        <v>45918</v>
      </c>
      <c r="F2853" s="1" t="str">
        <v>G-CUSTOM-1177536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91520</v>
      </c>
      <c r="N2853" s="1">
        <f t="shared" si="139"/>
        <v>91520</v>
      </c>
      <c r="O2853" s="1">
        <f t="shared" si="140"/>
        <v>0</v>
      </c>
    </row>
    <row r="2854" spans="1:15" x14ac:dyDescent="0.25">
      <c r="A2854" s="1" t="str">
        <v>DHARMACON</v>
      </c>
      <c r="B2854" s="1">
        <v>16544</v>
      </c>
      <c r="C2854" s="1" t="str">
        <v>O091025IN3313547G</v>
      </c>
      <c r="D2854" s="2">
        <v>45913</v>
      </c>
      <c r="E2854" s="2">
        <v>45918</v>
      </c>
      <c r="F2854" s="1" t="str">
        <v>D-001810-10-05</v>
      </c>
      <c r="G2854" s="1">
        <v>2</v>
      </c>
      <c r="H2854" s="1">
        <v>2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33088</v>
      </c>
      <c r="N2854" s="1">
        <f t="shared" si="139"/>
        <v>33088</v>
      </c>
      <c r="O2854" s="1">
        <f t="shared" si="140"/>
        <v>0</v>
      </c>
    </row>
    <row r="2855" spans="1:15" x14ac:dyDescent="0.25">
      <c r="A2855" s="1" t="str">
        <v>DHARMACON</v>
      </c>
      <c r="B2855" s="1">
        <v>11616</v>
      </c>
      <c r="C2855" s="1" t="str">
        <v>O091025IN3313547G</v>
      </c>
      <c r="D2855" s="2">
        <v>45913</v>
      </c>
      <c r="E2855" s="2">
        <v>45918</v>
      </c>
      <c r="F2855" s="1" t="str">
        <v>D-012251-01-0002</v>
      </c>
      <c r="G2855" s="1">
        <v>1</v>
      </c>
      <c r="H2855" s="1">
        <v>1</v>
      </c>
      <c r="I2855" s="1">
        <v>0</v>
      </c>
      <c r="J2855" s="1" t="str">
        <v>Lucknow</v>
      </c>
      <c r="K2855" s="1">
        <v>0</v>
      </c>
      <c r="L2855" s="1"/>
      <c r="M2855" s="1">
        <f t="shared" si="138"/>
        <v>11616</v>
      </c>
      <c r="N2855" s="1">
        <f t="shared" si="139"/>
        <v>11616</v>
      </c>
      <c r="O2855" s="1">
        <f t="shared" si="140"/>
        <v>0</v>
      </c>
    </row>
    <row r="2856" spans="1:15" x14ac:dyDescent="0.25">
      <c r="A2856" s="1" t="str">
        <v>DHARMACON</v>
      </c>
      <c r="B2856" s="1">
        <v>53064</v>
      </c>
      <c r="C2856" s="1" t="str">
        <v>O091025IN3313547G</v>
      </c>
      <c r="D2856" s="2">
        <v>45913</v>
      </c>
      <c r="E2856" s="2">
        <v>45918</v>
      </c>
      <c r="F2856" s="1" t="str">
        <v>VSGH12442-253046112</v>
      </c>
      <c r="G2856" s="1">
        <v>1</v>
      </c>
      <c r="H2856" s="1">
        <v>1</v>
      </c>
      <c r="I2856" s="1">
        <v>0</v>
      </c>
      <c r="J2856" s="1" t="str">
        <v>Banglore</v>
      </c>
      <c r="K2856" s="1">
        <v>0</v>
      </c>
      <c r="L2856" s="1"/>
      <c r="M2856" s="1">
        <f t="shared" si="138"/>
        <v>53064</v>
      </c>
      <c r="N2856" s="1">
        <f t="shared" si="139"/>
        <v>53064</v>
      </c>
      <c r="O2856" s="1">
        <f t="shared" si="140"/>
        <v>0</v>
      </c>
    </row>
    <row r="2857" spans="1:15" x14ac:dyDescent="0.25">
      <c r="A2857" s="1" t="str">
        <v>DHARMACON</v>
      </c>
      <c r="B2857" s="1">
        <v>79992</v>
      </c>
      <c r="C2857" s="1" t="str">
        <v>O091025IN3313547G</v>
      </c>
      <c r="D2857" s="2">
        <v>45913</v>
      </c>
      <c r="E2857" s="2">
        <v>45918</v>
      </c>
      <c r="F2857" s="1" t="str">
        <v>V3SH11255-02EG2346</v>
      </c>
      <c r="G2857" s="1">
        <v>1</v>
      </c>
      <c r="H2857" s="1">
        <v>1</v>
      </c>
      <c r="I2857" s="1">
        <v>0</v>
      </c>
      <c r="J2857" s="1" t="str">
        <v>Gujrat</v>
      </c>
      <c r="K2857" s="1">
        <v>0</v>
      </c>
      <c r="L2857" s="1"/>
      <c r="M2857" s="1">
        <f t="shared" si="138"/>
        <v>79992</v>
      </c>
      <c r="N2857" s="1">
        <f t="shared" si="139"/>
        <v>79992</v>
      </c>
      <c r="O2857" s="1">
        <f t="shared" si="140"/>
        <v>0</v>
      </c>
    </row>
    <row r="2858" spans="1:15" x14ac:dyDescent="0.25">
      <c r="A2858" s="1" t="str">
        <v>DHARMACON</v>
      </c>
      <c r="B2858" s="1">
        <v>6072</v>
      </c>
      <c r="C2858" s="1" t="str">
        <v>O091025IN3313547G</v>
      </c>
      <c r="D2858" s="2">
        <v>45913</v>
      </c>
      <c r="E2858" s="2">
        <v>45918</v>
      </c>
      <c r="F2858" s="1" t="str">
        <v>B-002000-UB-100</v>
      </c>
      <c r="G2858" s="1">
        <v>1</v>
      </c>
      <c r="H2858" s="1">
        <v>1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6072</v>
      </c>
      <c r="N2858" s="1">
        <f t="shared" si="139"/>
        <v>6072</v>
      </c>
      <c r="O2858" s="1">
        <f t="shared" si="140"/>
        <v>0</v>
      </c>
    </row>
    <row r="2859" spans="1:15" x14ac:dyDescent="0.25">
      <c r="A2859" s="1" t="str">
        <v>DHARMACON</v>
      </c>
      <c r="B2859" s="1">
        <v>20856</v>
      </c>
      <c r="C2859" s="1" t="str">
        <v>O091025IN3313547G</v>
      </c>
      <c r="D2859" s="2">
        <v>45913</v>
      </c>
      <c r="E2859" s="2">
        <v>45918</v>
      </c>
      <c r="F2859" s="1" t="str">
        <v>T-2004-02</v>
      </c>
      <c r="G2859" s="1">
        <v>3</v>
      </c>
      <c r="H2859" s="1">
        <v>3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62568</v>
      </c>
      <c r="N2859" s="1">
        <f t="shared" si="139"/>
        <v>62568</v>
      </c>
      <c r="O2859" s="1">
        <f t="shared" si="140"/>
        <v>0</v>
      </c>
    </row>
    <row r="2860" spans="1:15" x14ac:dyDescent="0.25">
      <c r="A2860" s="1" t="str">
        <v>DHARMACON</v>
      </c>
      <c r="B2860" s="1">
        <v>34584</v>
      </c>
      <c r="C2860" s="1" t="str">
        <v>O091025IN3313547G</v>
      </c>
      <c r="D2860" s="2">
        <v>45913</v>
      </c>
      <c r="E2860" s="2">
        <v>45918</v>
      </c>
      <c r="F2860" s="1" t="str">
        <v>T-2001-03</v>
      </c>
      <c r="G2860" s="1">
        <v>1</v>
      </c>
      <c r="H2860" s="1">
        <v>1</v>
      </c>
      <c r="I2860" s="1">
        <v>0</v>
      </c>
      <c r="J2860" s="1" t="str">
        <v>Delhi</v>
      </c>
      <c r="K2860" s="1">
        <v>0</v>
      </c>
      <c r="L2860" s="1"/>
      <c r="M2860" s="1">
        <f t="shared" si="138"/>
        <v>34584</v>
      </c>
      <c r="N2860" s="1">
        <f t="shared" si="139"/>
        <v>34584</v>
      </c>
      <c r="O2860" s="1">
        <f t="shared" si="140"/>
        <v>0</v>
      </c>
    </row>
    <row r="2861" spans="1:15" x14ac:dyDescent="0.25">
      <c r="A2861" s="1" t="str">
        <v>MYBIOSOURCE</v>
      </c>
      <c r="B2861" s="1">
        <v>48246</v>
      </c>
      <c r="C2861" s="1">
        <v>922048</v>
      </c>
      <c r="D2861" s="2">
        <v>45915</v>
      </c>
      <c r="E2861" s="2">
        <v>45918</v>
      </c>
      <c r="F2861" s="1" t="str">
        <v>MBS2533593</v>
      </c>
      <c r="G2861" s="1">
        <v>1</v>
      </c>
      <c r="H2861" s="1">
        <v>1</v>
      </c>
      <c r="I2861" s="1">
        <v>0</v>
      </c>
      <c r="J2861" s="1" t="str">
        <v>Mumbai</v>
      </c>
      <c r="K2861" s="1">
        <v>0</v>
      </c>
      <c r="L2861" s="1"/>
      <c r="M2861" s="1">
        <f t="shared" si="138"/>
        <v>48246</v>
      </c>
      <c r="N2861" s="1">
        <f t="shared" si="139"/>
        <v>48246</v>
      </c>
      <c r="O2861" s="1">
        <f t="shared" si="140"/>
        <v>0</v>
      </c>
    </row>
    <row r="2862" spans="1:15" x14ac:dyDescent="0.25">
      <c r="A2862" s="1" t="str">
        <v>BioXcell</v>
      </c>
      <c r="B2862" s="1">
        <v>15136</v>
      </c>
      <c r="C2862" s="1">
        <v>178883</v>
      </c>
      <c r="D2862" s="2">
        <v>45915</v>
      </c>
      <c r="E2862" s="2">
        <v>45919</v>
      </c>
      <c r="F2862" s="1" t="str">
        <v>BE0055</v>
      </c>
      <c r="G2862" s="1">
        <v>1</v>
      </c>
      <c r="H2862" s="1">
        <v>1</v>
      </c>
      <c r="I2862" s="1">
        <v>0</v>
      </c>
      <c r="J2862" s="1" t="str">
        <v>Kharagpur</v>
      </c>
      <c r="K2862" s="1">
        <v>0</v>
      </c>
      <c r="L2862" s="1"/>
      <c r="M2862" s="1">
        <f t="shared" si="138"/>
        <v>15136</v>
      </c>
      <c r="N2862" s="1">
        <f t="shared" si="139"/>
        <v>15136</v>
      </c>
      <c r="O2862" s="1">
        <f t="shared" si="140"/>
        <v>0</v>
      </c>
    </row>
    <row r="2863" spans="1:15" x14ac:dyDescent="0.25">
      <c r="A2863" s="1" t="str">
        <v>BioXcell</v>
      </c>
      <c r="B2863" s="1">
        <v>79464</v>
      </c>
      <c r="C2863" s="1">
        <v>178883</v>
      </c>
      <c r="D2863" s="2">
        <v>45915</v>
      </c>
      <c r="E2863" s="2">
        <v>45919</v>
      </c>
      <c r="F2863" s="1" t="str">
        <v>BE0089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79464</v>
      </c>
      <c r="N2863" s="1">
        <f t="shared" si="139"/>
        <v>79464</v>
      </c>
      <c r="O2863" s="1">
        <f t="shared" si="140"/>
        <v>0</v>
      </c>
    </row>
    <row r="2864" spans="1:15" x14ac:dyDescent="0.25">
      <c r="A2864" s="1" t="str">
        <v>BioXcell</v>
      </c>
      <c r="B2864" s="1">
        <v>93632</v>
      </c>
      <c r="C2864" s="1">
        <v>178883</v>
      </c>
      <c r="D2864" s="2">
        <v>45915</v>
      </c>
      <c r="E2864" s="2">
        <v>45919</v>
      </c>
      <c r="F2864" s="1" t="str">
        <v>BE0146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93632</v>
      </c>
      <c r="N2864" s="1">
        <f t="shared" si="139"/>
        <v>93632</v>
      </c>
      <c r="O2864" s="1">
        <f t="shared" si="140"/>
        <v>0</v>
      </c>
    </row>
    <row r="2865" spans="1:15" x14ac:dyDescent="0.25">
      <c r="A2865" s="1" t="str">
        <v>BioXcell</v>
      </c>
      <c r="B2865" s="1">
        <v>289344</v>
      </c>
      <c r="C2865" s="1">
        <v>178883</v>
      </c>
      <c r="D2865" s="2">
        <v>45915</v>
      </c>
      <c r="E2865" s="2">
        <v>45919</v>
      </c>
      <c r="F2865" s="1" t="str">
        <v>BE0416</v>
      </c>
      <c r="G2865" s="1">
        <v>1</v>
      </c>
      <c r="H2865" s="1">
        <v>0</v>
      </c>
      <c r="I2865" s="1">
        <v>1</v>
      </c>
      <c r="J2865" s="1" t="str">
        <v>STOCK</v>
      </c>
      <c r="K2865" s="1" t="str">
        <v>Stock</v>
      </c>
      <c r="L2865" s="1"/>
      <c r="M2865" s="1">
        <f t="shared" si="138"/>
        <v>289344</v>
      </c>
      <c r="N2865" s="1">
        <f t="shared" si="139"/>
        <v>0</v>
      </c>
      <c r="O2865" s="1">
        <f t="shared" si="140"/>
        <v>289344</v>
      </c>
    </row>
    <row r="2866" spans="1:15" x14ac:dyDescent="0.25">
      <c r="A2866" s="1" t="str">
        <v>MABTECH</v>
      </c>
      <c r="B2866" s="1">
        <v>0</v>
      </c>
      <c r="C2866" s="1" t="str">
        <v>SE041813</v>
      </c>
      <c r="D2866" s="2">
        <v>45916</v>
      </c>
      <c r="E2866" s="2">
        <v>45919</v>
      </c>
      <c r="F2866" s="1" t="str">
        <v>3420-4AST-2</v>
      </c>
      <c r="G2866" s="1">
        <v>1</v>
      </c>
      <c r="H2866" s="1">
        <v>1</v>
      </c>
      <c r="I2866" s="1">
        <v>0</v>
      </c>
      <c r="J2866" s="1" t="str">
        <v>Mumbai</v>
      </c>
      <c r="K2866" s="1">
        <v>0</v>
      </c>
      <c r="L2866" s="1"/>
      <c r="M2866" s="1">
        <f t="shared" si="138"/>
        <v>0</v>
      </c>
      <c r="N2866" s="1">
        <f t="shared" si="139"/>
        <v>0</v>
      </c>
      <c r="O2866" s="1">
        <f t="shared" si="140"/>
        <v>0</v>
      </c>
    </row>
    <row r="2867" spans="1:15" x14ac:dyDescent="0.25">
      <c r="A2867" s="1" t="str">
        <v>DHARMACON</v>
      </c>
      <c r="B2867" s="1">
        <v>197912</v>
      </c>
      <c r="C2867" s="1" t="str">
        <v>SO3321488G09152025</v>
      </c>
      <c r="D2867" s="2">
        <v>45915</v>
      </c>
      <c r="E2867" s="2">
        <v>45922</v>
      </c>
      <c r="F2867" s="1" t="str">
        <v>HD 105-007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197912</v>
      </c>
      <c r="N2867" s="1">
        <f t="shared" si="139"/>
        <v>197912</v>
      </c>
      <c r="O2867" s="1">
        <f t="shared" si="140"/>
        <v>0</v>
      </c>
    </row>
    <row r="2868" spans="1:15" x14ac:dyDescent="0.25">
      <c r="A2868" s="1" t="str">
        <v>DHARMACON</v>
      </c>
      <c r="B2868" s="1">
        <v>88</v>
      </c>
      <c r="C2868" s="1" t="str">
        <v>SO3321488G09152025</v>
      </c>
      <c r="D2868" s="2">
        <v>45915</v>
      </c>
      <c r="E2868" s="2">
        <v>45922</v>
      </c>
      <c r="F2868" s="1" t="str">
        <v>HD PAR- 008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88</v>
      </c>
      <c r="N2868" s="1">
        <f t="shared" si="139"/>
        <v>88</v>
      </c>
      <c r="O2868" s="1">
        <f t="shared" si="140"/>
        <v>0</v>
      </c>
    </row>
    <row r="2869" spans="1:15" x14ac:dyDescent="0.25">
      <c r="A2869" s="1" t="str">
        <v>MP Bio</v>
      </c>
      <c r="B2869" s="1">
        <v>11860.25</v>
      </c>
      <c r="C2869" s="1" t="str">
        <v>MP/LS/25-26/1283</v>
      </c>
      <c r="D2869" s="2">
        <v>45917</v>
      </c>
      <c r="E2869" s="2">
        <v>45922</v>
      </c>
      <c r="F2869" s="1">
        <v>100575</v>
      </c>
      <c r="G2869" s="1">
        <v>2</v>
      </c>
      <c r="H2869" s="1">
        <v>2</v>
      </c>
      <c r="I2869" s="1">
        <v>0</v>
      </c>
      <c r="J2869" s="1" t="str">
        <v>Delhi</v>
      </c>
      <c r="K2869" s="1">
        <v>0</v>
      </c>
      <c r="L2869" s="1"/>
      <c r="M2869" s="1">
        <f t="shared" si="138"/>
        <v>23720.5</v>
      </c>
      <c r="N2869" s="1">
        <f t="shared" si="139"/>
        <v>23720.5</v>
      </c>
      <c r="O2869" s="1">
        <f t="shared" si="140"/>
        <v>0</v>
      </c>
    </row>
    <row r="2870" spans="1:15" x14ac:dyDescent="0.25">
      <c r="A2870" s="1" t="str">
        <v>MP Bio</v>
      </c>
      <c r="B2870" s="1">
        <v>51562.5</v>
      </c>
      <c r="C2870" s="1" t="str">
        <v>MP/LS/25-26/1283</v>
      </c>
      <c r="D2870" s="2">
        <v>45917</v>
      </c>
      <c r="E2870" s="2">
        <v>45922</v>
      </c>
      <c r="F2870" s="1">
        <v>162517</v>
      </c>
      <c r="G2870" s="1">
        <v>1</v>
      </c>
      <c r="H2870" s="1">
        <v>1</v>
      </c>
      <c r="I2870" s="1">
        <v>0</v>
      </c>
      <c r="J2870" s="1" t="e">
        <v>#N/A</v>
      </c>
      <c r="K2870" s="1">
        <v>0</v>
      </c>
      <c r="L2870" s="1"/>
      <c r="M2870" s="1">
        <f t="shared" si="138"/>
        <v>51562.5</v>
      </c>
      <c r="N2870" s="1">
        <f t="shared" si="139"/>
        <v>51562.5</v>
      </c>
      <c r="O2870" s="1">
        <f t="shared" si="140"/>
        <v>0</v>
      </c>
    </row>
    <row r="2871" spans="1:15" x14ac:dyDescent="0.25">
      <c r="A2871" s="1" t="str">
        <v>BioXcell</v>
      </c>
      <c r="B2871" s="1">
        <v>246998.40000000002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246998.40000000002</v>
      </c>
      <c r="N2871" s="1">
        <f t="shared" si="139"/>
        <v>246998.40000000002</v>
      </c>
      <c r="O2871" s="1">
        <f t="shared" si="140"/>
        <v>0</v>
      </c>
    </row>
    <row r="2872" spans="1:15" x14ac:dyDescent="0.25">
      <c r="A2872" s="1" t="str">
        <v>BioXcell</v>
      </c>
      <c r="B2872" s="1">
        <v>97504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97504</v>
      </c>
      <c r="N2872" s="1">
        <f t="shared" si="139"/>
        <v>97504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BE0346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BE0360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8518.4</v>
      </c>
      <c r="C2875" s="1" t="str">
        <v>179029, 179104</v>
      </c>
      <c r="D2875" s="2">
        <v>45919</v>
      </c>
      <c r="E2875" s="2">
        <v>45923</v>
      </c>
      <c r="F2875" s="1" t="str">
        <v>IP0070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8518.4</v>
      </c>
      <c r="N2875" s="1">
        <f t="shared" si="139"/>
        <v>8518.4</v>
      </c>
      <c r="O2875" s="1">
        <f t="shared" si="140"/>
        <v>0</v>
      </c>
    </row>
    <row r="2876" spans="1:15" x14ac:dyDescent="0.25">
      <c r="A2876" s="1" t="str">
        <v>TargetMol</v>
      </c>
      <c r="B2876" s="1">
        <v>74800</v>
      </c>
      <c r="C2876" s="1" t="str">
        <v>INV250918-002</v>
      </c>
      <c r="D2876" s="2">
        <v>45918</v>
      </c>
      <c r="E2876" s="2">
        <v>45923</v>
      </c>
      <c r="F2876" s="1" t="str">
        <v>L8300</v>
      </c>
      <c r="G2876" s="1">
        <v>1</v>
      </c>
      <c r="H2876" s="1">
        <v>1</v>
      </c>
      <c r="I2876" s="1">
        <v>0</v>
      </c>
      <c r="J2876" s="1" t="str">
        <v>Chennai</v>
      </c>
      <c r="K2876" s="1">
        <v>0</v>
      </c>
      <c r="L2876" s="1"/>
      <c r="M2876" s="1">
        <f t="shared" si="138"/>
        <v>74800</v>
      </c>
      <c r="N2876" s="1">
        <f t="shared" si="139"/>
        <v>74800</v>
      </c>
      <c r="O2876" s="1">
        <f t="shared" si="140"/>
        <v>0</v>
      </c>
    </row>
    <row r="2877" spans="1:15" x14ac:dyDescent="0.25">
      <c r="A2877" s="1" t="str">
        <v>TargetMol</v>
      </c>
      <c r="B2877" s="1">
        <v>21014.400000000001</v>
      </c>
      <c r="C2877" s="1" t="str">
        <v>INV250918-001</v>
      </c>
      <c r="D2877" s="2">
        <v>45918</v>
      </c>
      <c r="E2877" s="2">
        <v>45923</v>
      </c>
      <c r="F2877" s="1" t="str">
        <v>T5S2254</v>
      </c>
      <c r="G2877" s="1">
        <v>1</v>
      </c>
      <c r="H2877" s="1">
        <v>1</v>
      </c>
      <c r="I2877" s="1">
        <v>0</v>
      </c>
      <c r="J2877" s="1" t="str">
        <v>Punjab</v>
      </c>
      <c r="K2877" s="1">
        <v>0</v>
      </c>
      <c r="L2877" s="1"/>
      <c r="M2877" s="1">
        <f t="shared" si="138"/>
        <v>21014.400000000001</v>
      </c>
      <c r="N2877" s="1">
        <f t="shared" si="139"/>
        <v>21014.400000000001</v>
      </c>
      <c r="O2877" s="1">
        <f t="shared" si="140"/>
        <v>0</v>
      </c>
    </row>
    <row r="2878" spans="1:15" x14ac:dyDescent="0.25">
      <c r="A2878" s="1" t="str">
        <v>Dharmacon</v>
      </c>
      <c r="B2878" s="1">
        <v>16858.16</v>
      </c>
      <c r="C2878" s="1" t="str">
        <v>O091725IN3313548G</v>
      </c>
      <c r="D2878" s="2">
        <v>45923</v>
      </c>
      <c r="E2878" s="2">
        <v>45924</v>
      </c>
      <c r="F2878" s="1" t="str">
        <v>CTM-1174284</v>
      </c>
      <c r="G2878" s="1">
        <v>1</v>
      </c>
      <c r="H2878" s="1">
        <v>1</v>
      </c>
      <c r="I2878" s="1">
        <v>0</v>
      </c>
      <c r="J2878" s="1" t="str">
        <v>Kerala</v>
      </c>
      <c r="K2878" s="1">
        <v>0</v>
      </c>
      <c r="L2878" s="1"/>
      <c r="M2878" s="1">
        <f t="shared" si="138"/>
        <v>16858.16</v>
      </c>
      <c r="N2878" s="1">
        <f t="shared" si="139"/>
        <v>16858.16</v>
      </c>
      <c r="O2878" s="1">
        <f t="shared" si="140"/>
        <v>0</v>
      </c>
    </row>
    <row r="2879" spans="1:15" x14ac:dyDescent="0.25">
      <c r="A2879" s="1" t="str">
        <v>Dharmacon</v>
      </c>
      <c r="B2879" s="1">
        <v>33616</v>
      </c>
      <c r="C2879" s="1" t="str">
        <v>O091725IN3313548G</v>
      </c>
      <c r="D2879" s="2">
        <v>45923</v>
      </c>
      <c r="E2879" s="2">
        <v>45924</v>
      </c>
      <c r="F2879" s="1" t="str">
        <v>D-001206-14-20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33616</v>
      </c>
      <c r="N2879" s="1">
        <f t="shared" si="139"/>
        <v>33616</v>
      </c>
      <c r="O2879" s="1">
        <f t="shared" si="140"/>
        <v>0</v>
      </c>
    </row>
    <row r="2880" spans="1:15" x14ac:dyDescent="0.25">
      <c r="A2880" s="1" t="str">
        <v>Dharmacon</v>
      </c>
      <c r="B2880" s="1">
        <v>16544</v>
      </c>
      <c r="C2880" s="1" t="str">
        <v>O091725IN3313548G</v>
      </c>
      <c r="D2880" s="2">
        <v>45923</v>
      </c>
      <c r="E2880" s="2">
        <v>45924</v>
      </c>
      <c r="F2880" s="1" t="str">
        <v>D-001810-10-05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16544</v>
      </c>
      <c r="N2880" s="1">
        <f t="shared" si="139"/>
        <v>16544</v>
      </c>
      <c r="O2880" s="1">
        <f t="shared" si="140"/>
        <v>0</v>
      </c>
    </row>
    <row r="2881" spans="1:15" x14ac:dyDescent="0.25">
      <c r="A2881" s="1" t="str">
        <v>Dharmacon</v>
      </c>
      <c r="B2881" s="1">
        <v>32912</v>
      </c>
      <c r="C2881" s="1" t="str">
        <v>O091725IN3313548G</v>
      </c>
      <c r="D2881" s="2">
        <v>45923</v>
      </c>
      <c r="E2881" s="2">
        <v>45924</v>
      </c>
      <c r="F2881" s="1" t="str">
        <v>L-011873-00-0005</v>
      </c>
      <c r="G2881" s="1">
        <v>1</v>
      </c>
      <c r="H2881" s="1">
        <v>1</v>
      </c>
      <c r="I2881" s="1">
        <v>0</v>
      </c>
      <c r="J2881" s="1" t="str">
        <v>Pune</v>
      </c>
      <c r="K2881" s="1">
        <v>0</v>
      </c>
      <c r="L2881" s="1"/>
      <c r="M2881" s="1">
        <f t="shared" si="138"/>
        <v>32912</v>
      </c>
      <c r="N2881" s="1">
        <f t="shared" si="139"/>
        <v>32912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J-041705-05-0002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J-065323-09-0002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32912</v>
      </c>
      <c r="C2884" s="1" t="str">
        <v>O091725IN3313548G</v>
      </c>
      <c r="D2884" s="2">
        <v>45923</v>
      </c>
      <c r="E2884" s="2">
        <v>45924</v>
      </c>
      <c r="F2884" s="1" t="str">
        <v>L-041018-00-0005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32912</v>
      </c>
      <c r="N2884" s="1">
        <f t="shared" si="139"/>
        <v>32912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IN-001005-01-05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CN-001000-01-05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154968</v>
      </c>
      <c r="C2887" s="1" t="str">
        <v>O091725IN3313548G</v>
      </c>
      <c r="D2887" s="2">
        <v>45923</v>
      </c>
      <c r="E2887" s="2">
        <v>45924</v>
      </c>
      <c r="F2887" s="1" t="str">
        <v>VSGH12684-16EG7919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154968</v>
      </c>
      <c r="N2887" s="1">
        <f t="shared" si="142"/>
        <v>154968</v>
      </c>
      <c r="O2887" s="1">
        <f t="shared" si="143"/>
        <v>0</v>
      </c>
    </row>
    <row r="2888" spans="1:15" x14ac:dyDescent="0.25">
      <c r="A2888" s="1" t="str">
        <v>Dharmacon</v>
      </c>
      <c r="B2888" s="1">
        <v>29458</v>
      </c>
      <c r="C2888" s="1" t="str">
        <v>O091725IN3313548G</v>
      </c>
      <c r="D2888" s="2">
        <v>45923</v>
      </c>
      <c r="E2888" s="2">
        <v>45924</v>
      </c>
      <c r="F2888" s="1" t="str">
        <v>VSGH12000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29458</v>
      </c>
      <c r="N2888" s="1">
        <f t="shared" si="142"/>
        <v>29458</v>
      </c>
      <c r="O2888" s="1">
        <f t="shared" si="143"/>
        <v>0</v>
      </c>
    </row>
    <row r="2889" spans="1:15" x14ac:dyDescent="0.25">
      <c r="A2889" s="1" t="str">
        <v>Dharmacon</v>
      </c>
      <c r="B2889" s="1">
        <v>141328</v>
      </c>
      <c r="C2889" s="1" t="str">
        <v>O091725IN3313548G</v>
      </c>
      <c r="D2889" s="2">
        <v>45923</v>
      </c>
      <c r="E2889" s="2">
        <v>45924</v>
      </c>
      <c r="F2889" s="1" t="str">
        <v>VSGH12682- 16EG10482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141328</v>
      </c>
      <c r="N2889" s="1">
        <f t="shared" si="142"/>
        <v>141328</v>
      </c>
      <c r="O2889" s="1">
        <f t="shared" si="143"/>
        <v>0</v>
      </c>
    </row>
    <row r="2890" spans="1:15" x14ac:dyDescent="0.25">
      <c r="A2890" s="1" t="str">
        <v>Dharmacon</v>
      </c>
      <c r="B2890" s="1">
        <v>154968</v>
      </c>
      <c r="C2890" s="1" t="str">
        <v>O091725IN3313548G</v>
      </c>
      <c r="D2890" s="2">
        <v>45923</v>
      </c>
      <c r="E2890" s="2">
        <v>45924</v>
      </c>
      <c r="F2890" s="1" t="str">
        <v>VSGH12684-16EG7431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154968</v>
      </c>
      <c r="N2890" s="1">
        <f t="shared" si="142"/>
        <v>154968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YSC6273-201920573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YSC6273-201929890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T-2001-02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T-2004-02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3</v>
      </c>
      <c r="H2895" s="1">
        <v>0</v>
      </c>
      <c r="I2895" s="1">
        <v>3</v>
      </c>
      <c r="J2895" s="1" t="str">
        <v>STOCK</v>
      </c>
      <c r="K2895" s="1" t="str">
        <v>Stock</v>
      </c>
      <c r="L2895" s="1"/>
      <c r="M2895" s="1">
        <f t="shared" si="141"/>
        <v>48000</v>
      </c>
      <c r="N2895" s="1">
        <f t="shared" si="142"/>
        <v>0</v>
      </c>
      <c r="O2895" s="1">
        <f t="shared" si="143"/>
        <v>48000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4</v>
      </c>
      <c r="H2896" s="1">
        <v>4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64000</v>
      </c>
      <c r="N2896" s="1">
        <f t="shared" si="142"/>
        <v>64000</v>
      </c>
      <c r="O2896" s="1">
        <f t="shared" si="143"/>
        <v>0</v>
      </c>
    </row>
    <row r="2897" spans="1:15" x14ac:dyDescent="0.25">
      <c r="A2897" s="1" t="str">
        <v>MP BIO</v>
      </c>
      <c r="B2897" s="1">
        <v>4788.415</v>
      </c>
      <c r="C2897" s="1" t="str">
        <v>MP/LS/25-26/1351</v>
      </c>
      <c r="D2897" s="2">
        <v>45920</v>
      </c>
      <c r="E2897" s="2">
        <v>45924</v>
      </c>
      <c r="F2897" s="1">
        <v>805615</v>
      </c>
      <c r="G2897" s="1">
        <v>2</v>
      </c>
      <c r="H2897" s="1">
        <v>0</v>
      </c>
      <c r="I2897" s="1">
        <v>2</v>
      </c>
      <c r="J2897" s="1" t="str">
        <v>STOCK</v>
      </c>
      <c r="K2897" s="1" t="str">
        <v>Stock</v>
      </c>
      <c r="L2897" s="1"/>
      <c r="M2897" s="1">
        <f t="shared" si="141"/>
        <v>9576.83</v>
      </c>
      <c r="N2897" s="1">
        <f t="shared" si="142"/>
        <v>0</v>
      </c>
      <c r="O2897" s="1">
        <f t="shared" si="143"/>
        <v>9576.83</v>
      </c>
    </row>
    <row r="2898" spans="1:15" x14ac:dyDescent="0.25">
      <c r="A2898" s="1" t="str">
        <v>MP BIO</v>
      </c>
      <c r="B2898" s="1">
        <v>3033.75</v>
      </c>
      <c r="C2898" s="1" t="str">
        <v>MP/LS/25-26/1351</v>
      </c>
      <c r="D2898" s="2">
        <v>45920</v>
      </c>
      <c r="E2898" s="2">
        <v>45924</v>
      </c>
      <c r="F2898" s="1">
        <v>4064112</v>
      </c>
      <c r="G2898" s="1">
        <v>4</v>
      </c>
      <c r="H2898" s="1">
        <v>0</v>
      </c>
      <c r="I2898" s="1">
        <v>4</v>
      </c>
      <c r="J2898" s="1" t="str">
        <v>STOCK</v>
      </c>
      <c r="K2898" s="1" t="str">
        <v>Stock</v>
      </c>
      <c r="L2898" s="1"/>
      <c r="M2898" s="1">
        <f t="shared" si="141"/>
        <v>12135</v>
      </c>
      <c r="N2898" s="1">
        <f t="shared" si="142"/>
        <v>0</v>
      </c>
      <c r="O2898" s="1">
        <f t="shared" si="143"/>
        <v>12135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3</v>
      </c>
      <c r="H2899" s="1">
        <v>0</v>
      </c>
      <c r="I2899" s="1">
        <v>3</v>
      </c>
      <c r="J2899" s="1" t="str">
        <v>STOCK</v>
      </c>
      <c r="K2899" s="1" t="str">
        <v>Stock</v>
      </c>
      <c r="L2899" s="1"/>
      <c r="M2899" s="1">
        <f t="shared" si="141"/>
        <v>20520</v>
      </c>
      <c r="N2899" s="1">
        <f t="shared" si="142"/>
        <v>0</v>
      </c>
      <c r="O2899" s="1">
        <f t="shared" si="143"/>
        <v>20520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6840</v>
      </c>
      <c r="N2900" s="1">
        <f t="shared" si="142"/>
        <v>6840</v>
      </c>
      <c r="O2900" s="1">
        <f t="shared" si="143"/>
        <v>0</v>
      </c>
    </row>
    <row r="2901" spans="1:15" x14ac:dyDescent="0.25">
      <c r="A2901" s="1" t="str">
        <v>MP BIO</v>
      </c>
      <c r="B2901" s="1">
        <v>6516</v>
      </c>
      <c r="C2901" s="1" t="str">
        <v>MP/LS/25-26/1352</v>
      </c>
      <c r="D2901" s="2">
        <v>45920</v>
      </c>
      <c r="E2901" s="2">
        <v>45924</v>
      </c>
      <c r="F2901" s="1">
        <v>16006925</v>
      </c>
      <c r="G2901" s="1">
        <v>4</v>
      </c>
      <c r="H2901" s="1">
        <v>0</v>
      </c>
      <c r="I2901" s="1">
        <v>4</v>
      </c>
      <c r="J2901" s="1" t="str">
        <v>STOCK</v>
      </c>
      <c r="K2901" s="1" t="str">
        <v>Stock</v>
      </c>
      <c r="L2901" s="1"/>
      <c r="M2901" s="1">
        <f t="shared" si="141"/>
        <v>26064</v>
      </c>
      <c r="N2901" s="1">
        <f t="shared" si="142"/>
        <v>0</v>
      </c>
      <c r="O2901" s="1">
        <f t="shared" si="143"/>
        <v>26064</v>
      </c>
    </row>
    <row r="2902" spans="1:15" x14ac:dyDescent="0.25">
      <c r="A2902" s="1" t="str">
        <v>MYBIOSOURCE</v>
      </c>
      <c r="B2902" s="1">
        <v>40766</v>
      </c>
      <c r="C2902" s="1">
        <v>921769</v>
      </c>
      <c r="D2902" s="2">
        <v>45919</v>
      </c>
      <c r="E2902" s="2">
        <v>45925</v>
      </c>
      <c r="F2902" s="1" t="str">
        <v>MBS2515061</v>
      </c>
      <c r="G2902" s="1">
        <v>1</v>
      </c>
      <c r="H2902" s="1">
        <v>1</v>
      </c>
      <c r="I2902" s="1">
        <v>0</v>
      </c>
      <c r="J2902" s="1" t="str">
        <v>JAIPUR</v>
      </c>
      <c r="K2902" s="1">
        <v>0</v>
      </c>
      <c r="L2902" s="1"/>
      <c r="M2902" s="1">
        <f t="shared" si="141"/>
        <v>40766</v>
      </c>
      <c r="N2902" s="1">
        <f t="shared" si="142"/>
        <v>40766</v>
      </c>
      <c r="O2902" s="1">
        <f t="shared" si="143"/>
        <v>0</v>
      </c>
    </row>
    <row r="2903" spans="1:15" x14ac:dyDescent="0.25">
      <c r="A2903" s="1" t="str">
        <v>TOPCLASS ENTERPRISES</v>
      </c>
      <c r="B2903" s="1">
        <v>15540</v>
      </c>
      <c r="C2903" s="1" t="str">
        <v>TPC/25-26/00483</v>
      </c>
      <c r="D2903" s="2">
        <v>45923</v>
      </c>
      <c r="E2903" s="2">
        <v>45925</v>
      </c>
      <c r="F2903" s="1" t="str">
        <v>S1714</v>
      </c>
      <c r="G2903" s="1">
        <v>2</v>
      </c>
      <c r="H2903" s="1">
        <v>2</v>
      </c>
      <c r="I2903" s="1">
        <v>0</v>
      </c>
      <c r="J2903" s="1" t="str">
        <v>Banglore</v>
      </c>
      <c r="K2903" s="1">
        <v>0</v>
      </c>
      <c r="L2903" s="1"/>
      <c r="M2903" s="1">
        <f t="shared" si="141"/>
        <v>31080</v>
      </c>
      <c r="N2903" s="1">
        <f t="shared" si="142"/>
        <v>31080</v>
      </c>
      <c r="O2903" s="1">
        <f t="shared" si="143"/>
        <v>0</v>
      </c>
    </row>
    <row r="2904" spans="1:15" x14ac:dyDescent="0.25">
      <c r="A2904" s="1" t="str">
        <v>BioLegend</v>
      </c>
      <c r="B2904" s="1">
        <v>6468</v>
      </c>
      <c r="C2904" s="1" t="str">
        <v>EED119246</v>
      </c>
      <c r="D2904" s="2">
        <v>45919</v>
      </c>
      <c r="E2904" s="2">
        <v>45926</v>
      </c>
      <c r="F2904" s="1">
        <v>100219</v>
      </c>
      <c r="G2904" s="1">
        <v>1</v>
      </c>
      <c r="H2904" s="1">
        <v>1</v>
      </c>
      <c r="I2904" s="1">
        <v>0</v>
      </c>
      <c r="J2904" s="1" t="str">
        <v>Lucknow</v>
      </c>
      <c r="K2904" s="1">
        <v>0</v>
      </c>
      <c r="L2904" s="1"/>
      <c r="M2904" s="1">
        <f t="shared" si="141"/>
        <v>6468</v>
      </c>
      <c r="N2904" s="1">
        <f t="shared" si="142"/>
        <v>6468</v>
      </c>
      <c r="O2904" s="1">
        <f t="shared" si="143"/>
        <v>0</v>
      </c>
    </row>
    <row r="2905" spans="1:15" x14ac:dyDescent="0.25">
      <c r="A2905" s="1" t="str">
        <v>BioLegend</v>
      </c>
      <c r="B2905" s="1">
        <v>13244</v>
      </c>
      <c r="C2905" s="1" t="str">
        <v>EED119246</v>
      </c>
      <c r="D2905" s="2">
        <v>45919</v>
      </c>
      <c r="E2905" s="2">
        <v>45926</v>
      </c>
      <c r="F2905" s="1">
        <v>100536</v>
      </c>
      <c r="G2905" s="1">
        <v>1</v>
      </c>
      <c r="H2905" s="1">
        <v>1</v>
      </c>
      <c r="I2905" s="1">
        <v>0</v>
      </c>
      <c r="J2905" s="1" t="str">
        <v>Kerala</v>
      </c>
      <c r="K2905" s="1">
        <v>0</v>
      </c>
      <c r="L2905" s="1"/>
      <c r="M2905" s="1">
        <f t="shared" si="141"/>
        <v>13244</v>
      </c>
      <c r="N2905" s="1">
        <f t="shared" si="142"/>
        <v>13244</v>
      </c>
      <c r="O2905" s="1">
        <f t="shared" si="143"/>
        <v>0</v>
      </c>
    </row>
    <row r="2906" spans="1:15" x14ac:dyDescent="0.25">
      <c r="A2906" s="1" t="str">
        <v>BioLegend</v>
      </c>
      <c r="B2906" s="1">
        <v>12196.8</v>
      </c>
      <c r="C2906" s="1" t="str">
        <v>EED119246</v>
      </c>
      <c r="D2906" s="2">
        <v>45919</v>
      </c>
      <c r="E2906" s="2">
        <v>45926</v>
      </c>
      <c r="F2906" s="1">
        <v>100722</v>
      </c>
      <c r="G2906" s="1">
        <v>2</v>
      </c>
      <c r="H2906" s="1">
        <v>2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24393.599999999999</v>
      </c>
      <c r="N2906" s="1">
        <f t="shared" si="142"/>
        <v>24393.599999999999</v>
      </c>
      <c r="O2906" s="1">
        <f t="shared" si="143"/>
        <v>0</v>
      </c>
    </row>
    <row r="2907" spans="1:15" x14ac:dyDescent="0.25">
      <c r="A2907" s="1" t="str">
        <v>BioLegend</v>
      </c>
      <c r="B2907" s="1">
        <v>2032.8000000000002</v>
      </c>
      <c r="C2907" s="1" t="str">
        <v>EED119246</v>
      </c>
      <c r="D2907" s="2">
        <v>45919</v>
      </c>
      <c r="E2907" s="2">
        <v>45926</v>
      </c>
      <c r="F2907" s="1">
        <v>103011</v>
      </c>
      <c r="G2907" s="1">
        <v>1</v>
      </c>
      <c r="H2907" s="1">
        <v>1</v>
      </c>
      <c r="I2907" s="1">
        <v>0</v>
      </c>
      <c r="J2907" s="1" t="str">
        <v>Kolkata</v>
      </c>
      <c r="K2907" s="1">
        <v>0</v>
      </c>
      <c r="L2907" s="1"/>
      <c r="M2907" s="1">
        <f t="shared" si="141"/>
        <v>2032.8000000000002</v>
      </c>
      <c r="N2907" s="1">
        <f t="shared" si="142"/>
        <v>2032.8000000000002</v>
      </c>
      <c r="O2907" s="1">
        <f t="shared" si="143"/>
        <v>0</v>
      </c>
    </row>
    <row r="2908" spans="1:15" x14ac:dyDescent="0.25">
      <c r="A2908" s="1" t="str">
        <v>BioLegend</v>
      </c>
      <c r="B2908" s="1">
        <v>2648.8</v>
      </c>
      <c r="C2908" s="1" t="str">
        <v>EED119246</v>
      </c>
      <c r="D2908" s="2">
        <v>45919</v>
      </c>
      <c r="E2908" s="2">
        <v>45926</v>
      </c>
      <c r="F2908" s="1">
        <v>123109</v>
      </c>
      <c r="G2908" s="1">
        <v>1</v>
      </c>
      <c r="H2908" s="1">
        <v>1</v>
      </c>
      <c r="I2908" s="1">
        <v>0</v>
      </c>
      <c r="J2908" s="1" t="str">
        <v>Hyderabad</v>
      </c>
      <c r="K2908" s="1">
        <v>0</v>
      </c>
      <c r="L2908" s="1"/>
      <c r="M2908" s="1">
        <f t="shared" si="141"/>
        <v>2648.8</v>
      </c>
      <c r="N2908" s="1">
        <f t="shared" si="142"/>
        <v>2648.8</v>
      </c>
      <c r="O2908" s="1">
        <f t="shared" si="143"/>
        <v>0</v>
      </c>
    </row>
    <row r="2909" spans="1:15" x14ac:dyDescent="0.25">
      <c r="A2909" s="1" t="str">
        <v>BioLegend</v>
      </c>
      <c r="B2909" s="1">
        <v>18018</v>
      </c>
      <c r="C2909" s="1" t="str">
        <v>EED119246</v>
      </c>
      <c r="D2909" s="2">
        <v>45919</v>
      </c>
      <c r="E2909" s="2">
        <v>45926</v>
      </c>
      <c r="F2909" s="1">
        <v>138419</v>
      </c>
      <c r="G2909" s="1">
        <v>1</v>
      </c>
      <c r="H2909" s="1">
        <v>1</v>
      </c>
      <c r="I2909" s="1">
        <v>0</v>
      </c>
      <c r="J2909" s="1" t="str">
        <v>Karnataka</v>
      </c>
      <c r="K2909" s="1">
        <v>0</v>
      </c>
      <c r="L2909" s="1"/>
      <c r="M2909" s="1">
        <f t="shared" si="141"/>
        <v>18018</v>
      </c>
      <c r="N2909" s="1">
        <f t="shared" si="142"/>
        <v>18018</v>
      </c>
      <c r="O2909" s="1">
        <f t="shared" si="143"/>
        <v>0</v>
      </c>
    </row>
    <row r="2910" spans="1:15" x14ac:dyDescent="0.25">
      <c r="A2910" s="1" t="str">
        <v>BioLegend</v>
      </c>
      <c r="B2910" s="1">
        <v>10841.6</v>
      </c>
      <c r="C2910" s="1" t="str">
        <v>EED119246</v>
      </c>
      <c r="D2910" s="2">
        <v>45919</v>
      </c>
      <c r="E2910" s="2">
        <v>45926</v>
      </c>
      <c r="F2910" s="1">
        <v>144215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10841.6</v>
      </c>
      <c r="N2910" s="1">
        <f t="shared" si="142"/>
        <v>10841.6</v>
      </c>
      <c r="O2910" s="1">
        <f t="shared" si="143"/>
        <v>0</v>
      </c>
    </row>
    <row r="2911" spans="1:15" x14ac:dyDescent="0.25">
      <c r="A2911" s="1" t="str">
        <v>BioLegend</v>
      </c>
      <c r="B2911" s="1">
        <v>6221.6</v>
      </c>
      <c r="C2911" s="1" t="str">
        <v>EED119246</v>
      </c>
      <c r="D2911" s="2">
        <v>45919</v>
      </c>
      <c r="E2911" s="2">
        <v>45926</v>
      </c>
      <c r="F2911" s="1">
        <v>157617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6221.6</v>
      </c>
      <c r="N2911" s="1">
        <f t="shared" si="142"/>
        <v>6221.6</v>
      </c>
      <c r="O2911" s="1">
        <f t="shared" si="143"/>
        <v>0</v>
      </c>
    </row>
    <row r="2912" spans="1:15" x14ac:dyDescent="0.25">
      <c r="A2912" s="1" t="str">
        <v>BioLegend</v>
      </c>
      <c r="B2912" s="1">
        <v>2710.4</v>
      </c>
      <c r="C2912" s="1" t="str">
        <v>EED119246</v>
      </c>
      <c r="D2912" s="2">
        <v>45919</v>
      </c>
      <c r="E2912" s="2">
        <v>45926</v>
      </c>
      <c r="F2912" s="1">
        <v>300402</v>
      </c>
      <c r="G2912" s="1">
        <v>1</v>
      </c>
      <c r="H2912" s="1">
        <v>1</v>
      </c>
      <c r="I2912" s="1">
        <v>0</v>
      </c>
      <c r="J2912" s="1" t="str">
        <v>Delhi</v>
      </c>
      <c r="K2912" s="1">
        <v>0</v>
      </c>
      <c r="L2912" s="1"/>
      <c r="M2912" s="1">
        <f t="shared" si="141"/>
        <v>2710.4</v>
      </c>
      <c r="N2912" s="1">
        <f t="shared" si="142"/>
        <v>2710.4</v>
      </c>
      <c r="O2912" s="1">
        <f t="shared" si="143"/>
        <v>0</v>
      </c>
    </row>
    <row r="2913" spans="1:15" x14ac:dyDescent="0.25">
      <c r="A2913" s="1" t="str">
        <v>BioLegend</v>
      </c>
      <c r="B2913" s="1">
        <v>25146</v>
      </c>
      <c r="C2913" s="1" t="str">
        <v>EED119246</v>
      </c>
      <c r="D2913" s="2">
        <v>45919</v>
      </c>
      <c r="E2913" s="2">
        <v>45926</v>
      </c>
      <c r="F2913" s="1">
        <v>300434</v>
      </c>
      <c r="G2913" s="1">
        <v>1</v>
      </c>
      <c r="H2913" s="1">
        <v>1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25146</v>
      </c>
      <c r="N2913" s="1">
        <f t="shared" si="142"/>
        <v>25146</v>
      </c>
      <c r="O2913" s="1">
        <f t="shared" si="143"/>
        <v>0</v>
      </c>
    </row>
    <row r="2914" spans="1:15" x14ac:dyDescent="0.25">
      <c r="A2914" s="1" t="str">
        <v>BioLegend</v>
      </c>
      <c r="B2914" s="1">
        <v>26136</v>
      </c>
      <c r="C2914" s="1" t="str">
        <v>EED119246</v>
      </c>
      <c r="D2914" s="2">
        <v>45919</v>
      </c>
      <c r="E2914" s="2">
        <v>45926</v>
      </c>
      <c r="F2914" s="1">
        <v>300468</v>
      </c>
      <c r="G2914" s="1">
        <v>1</v>
      </c>
      <c r="H2914" s="1">
        <v>1</v>
      </c>
      <c r="I2914" s="1">
        <v>0</v>
      </c>
      <c r="J2914" s="1" t="str">
        <v>Mumbai</v>
      </c>
      <c r="K2914" s="1">
        <v>0</v>
      </c>
      <c r="L2914" s="1"/>
      <c r="M2914" s="1">
        <f t="shared" si="141"/>
        <v>26136</v>
      </c>
      <c r="N2914" s="1">
        <f t="shared" si="142"/>
        <v>26136</v>
      </c>
      <c r="O2914" s="1">
        <f t="shared" si="143"/>
        <v>0</v>
      </c>
    </row>
    <row r="2915" spans="1:15" x14ac:dyDescent="0.25">
      <c r="A2915" s="1" t="str">
        <v>BioLegend</v>
      </c>
      <c r="B2915" s="1">
        <v>4065.6000000000004</v>
      </c>
      <c r="C2915" s="1" t="str">
        <v>EED119246</v>
      </c>
      <c r="D2915" s="2">
        <v>45919</v>
      </c>
      <c r="E2915" s="2">
        <v>45926</v>
      </c>
      <c r="F2915" s="1">
        <v>300508</v>
      </c>
      <c r="G2915" s="1">
        <v>2</v>
      </c>
      <c r="H2915" s="1">
        <v>2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8131.2000000000007</v>
      </c>
      <c r="N2915" s="1">
        <f t="shared" si="142"/>
        <v>8131.2000000000007</v>
      </c>
      <c r="O2915" s="1">
        <f t="shared" si="143"/>
        <v>0</v>
      </c>
    </row>
    <row r="2916" spans="1:15" x14ac:dyDescent="0.25">
      <c r="A2916" s="1" t="str">
        <v>BioLegend</v>
      </c>
      <c r="B2916" s="1">
        <v>6468</v>
      </c>
      <c r="C2916" s="1" t="str">
        <v>EED119246</v>
      </c>
      <c r="D2916" s="2">
        <v>45919</v>
      </c>
      <c r="E2916" s="2">
        <v>45926</v>
      </c>
      <c r="F2916" s="1">
        <v>301330</v>
      </c>
      <c r="G2916" s="1">
        <v>1</v>
      </c>
      <c r="H2916" s="1">
        <v>1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6468</v>
      </c>
      <c r="N2916" s="1">
        <f t="shared" si="142"/>
        <v>6468</v>
      </c>
      <c r="O2916" s="1">
        <f t="shared" si="143"/>
        <v>0</v>
      </c>
    </row>
    <row r="2917" spans="1:15" x14ac:dyDescent="0.25">
      <c r="A2917" s="1" t="str">
        <v>BioLegend</v>
      </c>
      <c r="B2917" s="1">
        <v>4004</v>
      </c>
      <c r="C2917" s="1" t="str">
        <v>EED119246</v>
      </c>
      <c r="D2917" s="2">
        <v>45919</v>
      </c>
      <c r="E2917" s="2">
        <v>45926</v>
      </c>
      <c r="F2917" s="1">
        <v>301805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4004</v>
      </c>
      <c r="N2917" s="1">
        <f t="shared" si="142"/>
        <v>4004</v>
      </c>
      <c r="O2917" s="1">
        <f t="shared" si="143"/>
        <v>0</v>
      </c>
    </row>
    <row r="2918" spans="1:15" x14ac:dyDescent="0.25">
      <c r="A2918" s="1" t="str">
        <v>BioLegend</v>
      </c>
      <c r="B2918" s="1">
        <v>14907.2</v>
      </c>
      <c r="C2918" s="1" t="str">
        <v>EED119246</v>
      </c>
      <c r="D2918" s="2">
        <v>45919</v>
      </c>
      <c r="E2918" s="2">
        <v>45926</v>
      </c>
      <c r="F2918" s="1">
        <v>302008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14907.2</v>
      </c>
      <c r="N2918" s="1">
        <f t="shared" si="142"/>
        <v>14907.2</v>
      </c>
      <c r="O2918" s="1">
        <f t="shared" si="143"/>
        <v>0</v>
      </c>
    </row>
    <row r="2919" spans="1:15" x14ac:dyDescent="0.25">
      <c r="A2919" s="1" t="str">
        <v>BioLegend</v>
      </c>
      <c r="B2919" s="1">
        <v>12540</v>
      </c>
      <c r="C2919" s="1" t="str">
        <v>EED119246</v>
      </c>
      <c r="D2919" s="2">
        <v>45919</v>
      </c>
      <c r="E2919" s="2">
        <v>45926</v>
      </c>
      <c r="F2919" s="1">
        <v>302037</v>
      </c>
      <c r="G2919" s="1">
        <v>1</v>
      </c>
      <c r="H2919" s="1">
        <v>1</v>
      </c>
      <c r="I2919" s="1">
        <v>0</v>
      </c>
      <c r="J2919" s="1" t="str">
        <v>Kolkata</v>
      </c>
      <c r="K2919" s="1">
        <v>0</v>
      </c>
      <c r="L2919" s="1"/>
      <c r="M2919" s="1">
        <f t="shared" si="141"/>
        <v>12540</v>
      </c>
      <c r="N2919" s="1">
        <f t="shared" si="142"/>
        <v>12540</v>
      </c>
      <c r="O2919" s="1">
        <f t="shared" si="143"/>
        <v>0</v>
      </c>
    </row>
    <row r="2920" spans="1:15" x14ac:dyDescent="0.25">
      <c r="A2920" s="1" t="str">
        <v>BioLegend</v>
      </c>
      <c r="B2920" s="1">
        <v>22792</v>
      </c>
      <c r="C2920" s="1" t="str">
        <v>EED119246</v>
      </c>
      <c r="D2920" s="2">
        <v>45919</v>
      </c>
      <c r="E2920" s="2">
        <v>45926</v>
      </c>
      <c r="F2920" s="1">
        <v>302088</v>
      </c>
      <c r="G2920" s="1">
        <v>1</v>
      </c>
      <c r="H2920" s="1">
        <v>1</v>
      </c>
      <c r="I2920" s="1">
        <v>0</v>
      </c>
      <c r="J2920" s="1" t="str">
        <v>Mumbai</v>
      </c>
      <c r="K2920" s="1">
        <v>0</v>
      </c>
      <c r="L2920" s="1"/>
      <c r="M2920" s="1">
        <f t="shared" si="141"/>
        <v>22792</v>
      </c>
      <c r="N2920" s="1">
        <f t="shared" si="142"/>
        <v>22792</v>
      </c>
      <c r="O2920" s="1">
        <f t="shared" si="143"/>
        <v>0</v>
      </c>
    </row>
    <row r="2921" spans="1:15" x14ac:dyDescent="0.25">
      <c r="A2921" s="1" t="str">
        <v>BioLegend</v>
      </c>
      <c r="B2921" s="1">
        <v>4065.6000000000004</v>
      </c>
      <c r="C2921" s="1" t="str">
        <v>EED119246</v>
      </c>
      <c r="D2921" s="2">
        <v>45919</v>
      </c>
      <c r="E2921" s="2">
        <v>45926</v>
      </c>
      <c r="F2921" s="1">
        <v>302208</v>
      </c>
      <c r="G2921" s="1">
        <v>2</v>
      </c>
      <c r="H2921" s="1">
        <v>2</v>
      </c>
      <c r="I2921" s="1">
        <v>0</v>
      </c>
      <c r="J2921" s="1" t="str">
        <v>Chandigarh</v>
      </c>
      <c r="K2921" s="1">
        <v>0</v>
      </c>
      <c r="L2921" s="1"/>
      <c r="M2921" s="1">
        <f t="shared" si="141"/>
        <v>8131.2000000000007</v>
      </c>
      <c r="N2921" s="1">
        <f t="shared" si="142"/>
        <v>8131.2000000000007</v>
      </c>
      <c r="O2921" s="1">
        <f t="shared" si="143"/>
        <v>0</v>
      </c>
    </row>
    <row r="2922" spans="1:15" x14ac:dyDescent="0.25">
      <c r="A2922" s="1" t="str">
        <v>BioLegend</v>
      </c>
      <c r="B2922" s="1">
        <v>23531.199999999997</v>
      </c>
      <c r="C2922" s="1" t="str">
        <v>EED119246</v>
      </c>
      <c r="D2922" s="2">
        <v>45919</v>
      </c>
      <c r="E2922" s="2">
        <v>45926</v>
      </c>
      <c r="F2922" s="1">
        <v>302326</v>
      </c>
      <c r="G2922" s="1">
        <v>1</v>
      </c>
      <c r="H2922" s="1">
        <v>1</v>
      </c>
      <c r="I2922" s="1">
        <v>0</v>
      </c>
      <c r="J2922" s="1" t="str">
        <v>Lucknow</v>
      </c>
      <c r="K2922" s="1">
        <v>0</v>
      </c>
      <c r="L2922" s="1"/>
      <c r="M2922" s="1">
        <f t="shared" si="141"/>
        <v>23531.199999999997</v>
      </c>
      <c r="N2922" s="1">
        <f t="shared" si="142"/>
        <v>23531.199999999997</v>
      </c>
      <c r="O2922" s="1">
        <f t="shared" si="143"/>
        <v>0</v>
      </c>
    </row>
    <row r="2923" spans="1:15" x14ac:dyDescent="0.25">
      <c r="A2923" s="1" t="str">
        <v>BioLegend</v>
      </c>
      <c r="B2923" s="1">
        <v>17987.2</v>
      </c>
      <c r="C2923" s="1" t="str">
        <v>EED119246</v>
      </c>
      <c r="D2923" s="2">
        <v>45919</v>
      </c>
      <c r="E2923" s="2">
        <v>45926</v>
      </c>
      <c r="F2923" s="1">
        <v>302612</v>
      </c>
      <c r="G2923" s="1">
        <v>1</v>
      </c>
      <c r="H2923" s="1">
        <v>1</v>
      </c>
      <c r="I2923" s="1">
        <v>0</v>
      </c>
      <c r="J2923" s="1" t="str">
        <v>Karnataka</v>
      </c>
      <c r="K2923" s="1">
        <v>0</v>
      </c>
      <c r="L2923" s="1"/>
      <c r="M2923" s="1">
        <f t="shared" si="141"/>
        <v>17987.2</v>
      </c>
      <c r="N2923" s="1">
        <f t="shared" si="142"/>
        <v>17987.2</v>
      </c>
      <c r="O2923" s="1">
        <f t="shared" si="143"/>
        <v>0</v>
      </c>
    </row>
    <row r="2924" spans="1:15" x14ac:dyDescent="0.25">
      <c r="A2924" s="1" t="str">
        <v>BioLegend</v>
      </c>
      <c r="B2924" s="1">
        <v>6468</v>
      </c>
      <c r="C2924" s="1" t="str">
        <v>EED119246</v>
      </c>
      <c r="D2924" s="2">
        <v>45919</v>
      </c>
      <c r="E2924" s="2">
        <v>45926</v>
      </c>
      <c r="F2924" s="1">
        <v>302808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6468</v>
      </c>
      <c r="N2924" s="1">
        <f t="shared" si="142"/>
        <v>6468</v>
      </c>
      <c r="O2924" s="1">
        <f t="shared" si="143"/>
        <v>0</v>
      </c>
    </row>
    <row r="2925" spans="1:15" x14ac:dyDescent="0.25">
      <c r="A2925" s="1" t="str">
        <v>BioLegend</v>
      </c>
      <c r="B2925" s="1">
        <v>3080</v>
      </c>
      <c r="C2925" s="1" t="str">
        <v>EED119246</v>
      </c>
      <c r="D2925" s="2">
        <v>45919</v>
      </c>
      <c r="E2925" s="2">
        <v>45926</v>
      </c>
      <c r="F2925" s="1">
        <v>302902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3080</v>
      </c>
      <c r="N2925" s="1">
        <f t="shared" si="142"/>
        <v>3080</v>
      </c>
      <c r="O2925" s="1">
        <f t="shared" si="143"/>
        <v>0</v>
      </c>
    </row>
    <row r="2926" spans="1:15" x14ac:dyDescent="0.25">
      <c r="A2926" s="1" t="str">
        <v>BioLegend</v>
      </c>
      <c r="B2926" s="1">
        <v>18295.2</v>
      </c>
      <c r="C2926" s="1" t="str">
        <v>EED119246</v>
      </c>
      <c r="D2926" s="2">
        <v>45919</v>
      </c>
      <c r="E2926" s="2">
        <v>45926</v>
      </c>
      <c r="F2926" s="1">
        <v>302910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18295.2</v>
      </c>
      <c r="N2926" s="1">
        <f t="shared" si="142"/>
        <v>18295.2</v>
      </c>
      <c r="O2926" s="1">
        <f t="shared" si="143"/>
        <v>0</v>
      </c>
    </row>
    <row r="2927" spans="1:15" x14ac:dyDescent="0.25">
      <c r="A2927" s="1" t="str">
        <v>BioLegend</v>
      </c>
      <c r="B2927" s="1">
        <v>16324</v>
      </c>
      <c r="C2927" s="1" t="str">
        <v>EED119246</v>
      </c>
      <c r="D2927" s="2">
        <v>45919</v>
      </c>
      <c r="E2927" s="2">
        <v>45926</v>
      </c>
      <c r="F2927" s="1">
        <v>303110</v>
      </c>
      <c r="G2927" s="1">
        <v>1</v>
      </c>
      <c r="H2927" s="1">
        <v>1</v>
      </c>
      <c r="I2927" s="1">
        <v>0</v>
      </c>
      <c r="J2927" s="1" t="str">
        <v>DELHI</v>
      </c>
      <c r="K2927" s="1">
        <v>0</v>
      </c>
      <c r="L2927" s="1"/>
      <c r="M2927" s="1">
        <f t="shared" si="141"/>
        <v>16324</v>
      </c>
      <c r="N2927" s="1">
        <f t="shared" si="142"/>
        <v>16324</v>
      </c>
      <c r="O2927" s="1">
        <f t="shared" si="143"/>
        <v>0</v>
      </c>
    </row>
    <row r="2928" spans="1:15" x14ac:dyDescent="0.25">
      <c r="A2928" s="1" t="str">
        <v>BioLegend</v>
      </c>
      <c r="B2928" s="1">
        <v>25146</v>
      </c>
      <c r="C2928" s="1" t="str">
        <v>EED119246</v>
      </c>
      <c r="D2928" s="2">
        <v>45919</v>
      </c>
      <c r="E2928" s="2">
        <v>45926</v>
      </c>
      <c r="F2928" s="1">
        <v>303526</v>
      </c>
      <c r="G2928" s="1">
        <v>1</v>
      </c>
      <c r="H2928" s="1">
        <v>1</v>
      </c>
      <c r="I2928" s="1">
        <v>0</v>
      </c>
      <c r="J2928" s="1" t="str">
        <v>Chandigarh</v>
      </c>
      <c r="K2928" s="1">
        <v>0</v>
      </c>
      <c r="L2928" s="1"/>
      <c r="M2928" s="1">
        <f t="shared" si="141"/>
        <v>25146</v>
      </c>
      <c r="N2928" s="1">
        <f t="shared" si="142"/>
        <v>25146</v>
      </c>
      <c r="O2928" s="1">
        <f t="shared" si="143"/>
        <v>0</v>
      </c>
    </row>
    <row r="2929" spans="1:15" x14ac:dyDescent="0.25">
      <c r="A2929" s="1" t="str">
        <v>BioLegend</v>
      </c>
      <c r="B2929" s="1">
        <v>13860</v>
      </c>
      <c r="C2929" s="1" t="str">
        <v>EED119246</v>
      </c>
      <c r="D2929" s="2">
        <v>45919</v>
      </c>
      <c r="E2929" s="2">
        <v>45926</v>
      </c>
      <c r="F2929" s="1">
        <v>303651</v>
      </c>
      <c r="G2929" s="1">
        <v>1</v>
      </c>
      <c r="H2929" s="1">
        <v>1</v>
      </c>
      <c r="I2929" s="1">
        <v>0</v>
      </c>
      <c r="J2929" s="1" t="str">
        <v>Kolkata</v>
      </c>
      <c r="K2929" s="1">
        <v>0</v>
      </c>
      <c r="L2929" s="1"/>
      <c r="M2929" s="1">
        <f t="shared" si="141"/>
        <v>13860</v>
      </c>
      <c r="N2929" s="1">
        <f t="shared" si="142"/>
        <v>13860</v>
      </c>
      <c r="O2929" s="1">
        <f t="shared" si="143"/>
        <v>0</v>
      </c>
    </row>
    <row r="2930" spans="1:15" x14ac:dyDescent="0.25">
      <c r="A2930" s="1" t="str">
        <v>BioLegend</v>
      </c>
      <c r="B2930" s="1">
        <v>30162</v>
      </c>
      <c r="C2930" s="1" t="str">
        <v>EED119246</v>
      </c>
      <c r="D2930" s="2">
        <v>45919</v>
      </c>
      <c r="E2930" s="2">
        <v>45926</v>
      </c>
      <c r="F2930" s="1">
        <v>303744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30162</v>
      </c>
      <c r="N2930" s="1">
        <f t="shared" si="142"/>
        <v>30162</v>
      </c>
      <c r="O2930" s="1">
        <f t="shared" si="143"/>
        <v>0</v>
      </c>
    </row>
    <row r="2931" spans="1:15" x14ac:dyDescent="0.25">
      <c r="A2931" s="1" t="str">
        <v>BioLegend</v>
      </c>
      <c r="B2931" s="1">
        <v>4435.2</v>
      </c>
      <c r="C2931" s="1" t="str">
        <v>EED119246</v>
      </c>
      <c r="D2931" s="2">
        <v>45919</v>
      </c>
      <c r="E2931" s="2">
        <v>45926</v>
      </c>
      <c r="F2931" s="1">
        <v>304006</v>
      </c>
      <c r="G2931" s="1">
        <v>1</v>
      </c>
      <c r="H2931" s="1">
        <v>1</v>
      </c>
      <c r="I2931" s="1">
        <v>0</v>
      </c>
      <c r="J2931" s="1" t="str">
        <v>Lucknow</v>
      </c>
      <c r="K2931" s="1">
        <v>0</v>
      </c>
      <c r="L2931" s="1"/>
      <c r="M2931" s="1">
        <f t="shared" si="141"/>
        <v>4435.2</v>
      </c>
      <c r="N2931" s="1">
        <f t="shared" si="142"/>
        <v>4435.2</v>
      </c>
      <c r="O2931" s="1">
        <f t="shared" si="143"/>
        <v>0</v>
      </c>
    </row>
    <row r="2932" spans="1:15" x14ac:dyDescent="0.25">
      <c r="A2932" s="1" t="str">
        <v>BioLegend</v>
      </c>
      <c r="B2932" s="1">
        <v>25476</v>
      </c>
      <c r="C2932" s="1" t="str">
        <v>EED119246</v>
      </c>
      <c r="D2932" s="2">
        <v>45919</v>
      </c>
      <c r="E2932" s="2">
        <v>45926</v>
      </c>
      <c r="F2932" s="1">
        <v>304036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25476</v>
      </c>
      <c r="N2932" s="1">
        <f t="shared" si="142"/>
        <v>25476</v>
      </c>
      <c r="O2932" s="1">
        <f t="shared" si="143"/>
        <v>0</v>
      </c>
    </row>
    <row r="2933" spans="1:15" x14ac:dyDescent="0.25">
      <c r="A2933" s="1" t="str">
        <v>BioLegend</v>
      </c>
      <c r="B2933" s="1">
        <v>17864</v>
      </c>
      <c r="C2933" s="1" t="str">
        <v>EED119246</v>
      </c>
      <c r="D2933" s="2">
        <v>45919</v>
      </c>
      <c r="E2933" s="2">
        <v>45926</v>
      </c>
      <c r="F2933" s="1">
        <v>304096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17864</v>
      </c>
      <c r="N2933" s="1">
        <f t="shared" si="142"/>
        <v>17864</v>
      </c>
      <c r="O2933" s="1">
        <f t="shared" si="143"/>
        <v>0</v>
      </c>
    </row>
    <row r="2934" spans="1:15" x14ac:dyDescent="0.25">
      <c r="A2934" s="1" t="str">
        <v>BioLegend</v>
      </c>
      <c r="B2934" s="1">
        <v>28710</v>
      </c>
      <c r="C2934" s="1" t="str">
        <v>EED119246</v>
      </c>
      <c r="D2934" s="2">
        <v>45919</v>
      </c>
      <c r="E2934" s="2">
        <v>45926</v>
      </c>
      <c r="F2934" s="1">
        <v>304136</v>
      </c>
      <c r="G2934" s="1">
        <v>1</v>
      </c>
      <c r="H2934" s="1">
        <v>1</v>
      </c>
      <c r="I2934" s="1">
        <v>0</v>
      </c>
      <c r="J2934" s="1" t="str">
        <v>Karnataka</v>
      </c>
      <c r="K2934" s="1">
        <v>0</v>
      </c>
      <c r="L2934" s="1"/>
      <c r="M2934" s="1">
        <f t="shared" si="141"/>
        <v>28710</v>
      </c>
      <c r="N2934" s="1">
        <f t="shared" si="142"/>
        <v>28710</v>
      </c>
      <c r="O2934" s="1">
        <f t="shared" si="143"/>
        <v>0</v>
      </c>
    </row>
    <row r="2935" spans="1:15" x14ac:dyDescent="0.25">
      <c r="A2935" s="1" t="str">
        <v>BioLegend</v>
      </c>
      <c r="B2935" s="1">
        <v>25080</v>
      </c>
      <c r="C2935" s="1" t="str">
        <v>EED119246</v>
      </c>
      <c r="D2935" s="2">
        <v>45919</v>
      </c>
      <c r="E2935" s="2">
        <v>45926</v>
      </c>
      <c r="F2935" s="1">
        <v>304142</v>
      </c>
      <c r="G2935" s="1">
        <v>1</v>
      </c>
      <c r="H2935" s="1">
        <v>1</v>
      </c>
      <c r="I2935" s="1">
        <v>0</v>
      </c>
      <c r="J2935" s="1" t="str">
        <v>Chandigarh</v>
      </c>
      <c r="K2935" s="1">
        <v>0</v>
      </c>
      <c r="L2935" s="1"/>
      <c r="M2935" s="1">
        <f t="shared" si="141"/>
        <v>25080</v>
      </c>
      <c r="N2935" s="1">
        <f t="shared" si="142"/>
        <v>25080</v>
      </c>
      <c r="O2935" s="1">
        <f t="shared" si="143"/>
        <v>0</v>
      </c>
    </row>
    <row r="2936" spans="1:15" x14ac:dyDescent="0.25">
      <c r="A2936" s="1" t="str">
        <v>BioLegend</v>
      </c>
      <c r="B2936" s="1">
        <v>6283.2000000000007</v>
      </c>
      <c r="C2936" s="1" t="str">
        <v>EED119246</v>
      </c>
      <c r="D2936" s="2">
        <v>45919</v>
      </c>
      <c r="E2936" s="2">
        <v>45926</v>
      </c>
      <c r="F2936" s="1">
        <v>304402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6283.2000000000007</v>
      </c>
      <c r="N2936" s="1">
        <f t="shared" si="142"/>
        <v>6283.2000000000007</v>
      </c>
      <c r="O2936" s="1">
        <f t="shared" si="143"/>
        <v>0</v>
      </c>
    </row>
    <row r="2937" spans="1:15" x14ac:dyDescent="0.25">
      <c r="A2937" s="1" t="str">
        <v>BioLegend</v>
      </c>
      <c r="B2937" s="1">
        <v>7638.4</v>
      </c>
      <c r="C2937" s="1" t="str">
        <v>EED119246</v>
      </c>
      <c r="D2937" s="2">
        <v>45919</v>
      </c>
      <c r="E2937" s="2">
        <v>45926</v>
      </c>
      <c r="F2937" s="1">
        <v>304825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7638.4</v>
      </c>
      <c r="N2937" s="1">
        <f t="shared" si="142"/>
        <v>7638.4</v>
      </c>
      <c r="O2937" s="1">
        <f t="shared" si="143"/>
        <v>0</v>
      </c>
    </row>
    <row r="2938" spans="1:15" x14ac:dyDescent="0.25">
      <c r="A2938" s="1" t="str">
        <v>BioLegend</v>
      </c>
      <c r="B2938" s="1">
        <v>19896.8</v>
      </c>
      <c r="C2938" s="1" t="str">
        <v>EED119246</v>
      </c>
      <c r="D2938" s="2">
        <v>45919</v>
      </c>
      <c r="E2938" s="2">
        <v>45926</v>
      </c>
      <c r="F2938" s="1">
        <v>305114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19896.8</v>
      </c>
      <c r="N2938" s="1">
        <f t="shared" si="142"/>
        <v>19896.8</v>
      </c>
      <c r="O2938" s="1">
        <f t="shared" si="143"/>
        <v>0</v>
      </c>
    </row>
    <row r="2939" spans="1:15" x14ac:dyDescent="0.25">
      <c r="A2939" s="1" t="str">
        <v>BioLegend</v>
      </c>
      <c r="B2939" s="1">
        <v>18048.8</v>
      </c>
      <c r="C2939" s="1" t="str">
        <v>EED119246</v>
      </c>
      <c r="D2939" s="2">
        <v>45919</v>
      </c>
      <c r="E2939" s="2">
        <v>45926</v>
      </c>
      <c r="F2939" s="1">
        <v>306008</v>
      </c>
      <c r="G2939" s="1">
        <v>1</v>
      </c>
      <c r="H2939" s="1">
        <v>1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18048.8</v>
      </c>
      <c r="N2939" s="1">
        <f t="shared" si="142"/>
        <v>18048.8</v>
      </c>
      <c r="O2939" s="1">
        <f t="shared" si="143"/>
        <v>0</v>
      </c>
    </row>
    <row r="2940" spans="1:15" x14ac:dyDescent="0.25">
      <c r="A2940" s="1" t="str">
        <v>BioLegend</v>
      </c>
      <c r="B2940" s="1">
        <v>9486.4</v>
      </c>
      <c r="C2940" s="1" t="str">
        <v>EED119246</v>
      </c>
      <c r="D2940" s="2">
        <v>45919</v>
      </c>
      <c r="E2940" s="2">
        <v>45926</v>
      </c>
      <c r="F2940" s="1">
        <v>306509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9486.4</v>
      </c>
      <c r="N2940" s="1">
        <f t="shared" si="142"/>
        <v>9486.4</v>
      </c>
      <c r="O2940" s="1">
        <f t="shared" si="143"/>
        <v>0</v>
      </c>
    </row>
    <row r="2941" spans="1:15" x14ac:dyDescent="0.25">
      <c r="A2941" s="1" t="str">
        <v>BioLegend</v>
      </c>
      <c r="B2941" s="1">
        <v>28314</v>
      </c>
      <c r="C2941" s="1" t="str">
        <v>EED119246</v>
      </c>
      <c r="D2941" s="2">
        <v>45919</v>
      </c>
      <c r="E2941" s="2">
        <v>45926</v>
      </c>
      <c r="F2941" s="1">
        <v>307640</v>
      </c>
      <c r="G2941" s="1">
        <v>2</v>
      </c>
      <c r="H2941" s="1">
        <v>2</v>
      </c>
      <c r="I2941" s="1">
        <v>0</v>
      </c>
      <c r="J2941" s="1" t="str">
        <v>Mumbai</v>
      </c>
      <c r="K2941" s="1">
        <v>0</v>
      </c>
      <c r="L2941" s="1"/>
      <c r="M2941" s="1">
        <f t="shared" si="141"/>
        <v>56628</v>
      </c>
      <c r="N2941" s="1">
        <f t="shared" si="142"/>
        <v>56628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307654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23531.199999999997</v>
      </c>
      <c r="C2943" s="1" t="str">
        <v>EED119246</v>
      </c>
      <c r="D2943" s="2">
        <v>45919</v>
      </c>
      <c r="E2943" s="2">
        <v>45926</v>
      </c>
      <c r="F2943" s="1">
        <v>310718</v>
      </c>
      <c r="G2943" s="1">
        <v>1</v>
      </c>
      <c r="H2943" s="1">
        <v>1</v>
      </c>
      <c r="I2943" s="1">
        <v>0</v>
      </c>
      <c r="J2943" s="1" t="str">
        <v>Chandigarh</v>
      </c>
      <c r="K2943" s="1">
        <v>0</v>
      </c>
      <c r="L2943" s="1"/>
      <c r="M2943" s="1">
        <f t="shared" si="141"/>
        <v>23531.199999999997</v>
      </c>
      <c r="N2943" s="1">
        <f t="shared" si="142"/>
        <v>23531.199999999997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21375.200000000001</v>
      </c>
      <c r="C2944" s="1" t="str">
        <v>EED119246</v>
      </c>
      <c r="D2944" s="2">
        <v>45919</v>
      </c>
      <c r="E2944" s="2">
        <v>45926</v>
      </c>
      <c r="F2944" s="1">
        <v>310946</v>
      </c>
      <c r="G2944" s="1">
        <v>1</v>
      </c>
      <c r="H2944" s="1">
        <v>1</v>
      </c>
      <c r="I2944" s="1">
        <v>0</v>
      </c>
      <c r="J2944" s="1" t="str">
        <v>Karnataka</v>
      </c>
      <c r="K2944" s="1">
        <v>0</v>
      </c>
      <c r="L2944" s="1"/>
      <c r="M2944" s="1">
        <f t="shared" si="141"/>
        <v>21375.200000000001</v>
      </c>
      <c r="N2944" s="1">
        <f t="shared" si="142"/>
        <v>21375.200000000001</v>
      </c>
      <c r="O2944" s="1">
        <f t="shared" si="143"/>
        <v>0</v>
      </c>
    </row>
    <row r="2945" spans="1:15" x14ac:dyDescent="0.25">
      <c r="A2945" s="1" t="str">
        <v>BioLegend</v>
      </c>
      <c r="B2945" s="1">
        <v>26796</v>
      </c>
      <c r="C2945" s="1" t="str">
        <v>EED119246</v>
      </c>
      <c r="D2945" s="2">
        <v>45919</v>
      </c>
      <c r="E2945" s="2">
        <v>45926</v>
      </c>
      <c r="F2945" s="1">
        <v>311136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26796</v>
      </c>
      <c r="N2945" s="1">
        <f t="shared" si="142"/>
        <v>26796</v>
      </c>
      <c r="O2945" s="1">
        <f t="shared" si="143"/>
        <v>0</v>
      </c>
    </row>
    <row r="2946" spans="1:15" x14ac:dyDescent="0.25">
      <c r="A2946" s="1" t="str">
        <v>BioLegend</v>
      </c>
      <c r="B2946" s="1">
        <v>26136</v>
      </c>
      <c r="C2946" s="1" t="str">
        <v>EED119246</v>
      </c>
      <c r="D2946" s="2">
        <v>45919</v>
      </c>
      <c r="E2946" s="2">
        <v>45926</v>
      </c>
      <c r="F2946" s="1">
        <v>312238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26136</v>
      </c>
      <c r="N2946" s="1">
        <f t="shared" si="142"/>
        <v>26136</v>
      </c>
      <c r="O2946" s="1">
        <f t="shared" si="143"/>
        <v>0</v>
      </c>
    </row>
    <row r="2947" spans="1:15" x14ac:dyDescent="0.25">
      <c r="A2947" s="1" t="str">
        <v>BioLegend</v>
      </c>
      <c r="B2947" s="1">
        <v>7638.4</v>
      </c>
      <c r="C2947" s="1" t="str">
        <v>EED119246</v>
      </c>
      <c r="D2947" s="2">
        <v>45919</v>
      </c>
      <c r="E2947" s="2">
        <v>45926</v>
      </c>
      <c r="F2947" s="1">
        <v>317313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7638.4</v>
      </c>
      <c r="N2947" s="1">
        <f t="shared" si="142"/>
        <v>7638.4</v>
      </c>
      <c r="O2947" s="1">
        <f t="shared" si="143"/>
        <v>0</v>
      </c>
    </row>
    <row r="2948" spans="1:15" x14ac:dyDescent="0.25">
      <c r="A2948" s="1" t="str">
        <v>BioLegend</v>
      </c>
      <c r="B2948" s="1">
        <v>1724.8000000000002</v>
      </c>
      <c r="C2948" s="1" t="str">
        <v>EED119246</v>
      </c>
      <c r="D2948" s="2">
        <v>45919</v>
      </c>
      <c r="E2948" s="2">
        <v>45926</v>
      </c>
      <c r="F2948" s="1">
        <v>317409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1724.8000000000002</v>
      </c>
      <c r="N2948" s="1">
        <f t="shared" si="142"/>
        <v>1724.8000000000002</v>
      </c>
      <c r="O2948" s="1">
        <f t="shared" si="143"/>
        <v>0</v>
      </c>
    </row>
    <row r="2949" spans="1:15" x14ac:dyDescent="0.25">
      <c r="A2949" s="1" t="str">
        <v>BioLegend</v>
      </c>
      <c r="B2949" s="1">
        <v>12443.2</v>
      </c>
      <c r="C2949" s="1" t="str">
        <v>EED119246</v>
      </c>
      <c r="D2949" s="2">
        <v>45919</v>
      </c>
      <c r="E2949" s="2">
        <v>45926</v>
      </c>
      <c r="F2949" s="1">
        <v>323512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12443.2</v>
      </c>
      <c r="N2949" s="1">
        <f t="shared" si="142"/>
        <v>12443.2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DELHI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Lucknow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5790.4</v>
      </c>
      <c r="C2952" s="1" t="str">
        <v>EED119246</v>
      </c>
      <c r="D2952" s="2">
        <v>45919</v>
      </c>
      <c r="E2952" s="2">
        <v>45926</v>
      </c>
      <c r="F2952" s="1">
        <v>327005</v>
      </c>
      <c r="G2952" s="1">
        <v>1</v>
      </c>
      <c r="H2952" s="1">
        <v>1</v>
      </c>
      <c r="I2952" s="1">
        <v>0</v>
      </c>
      <c r="J2952" s="1" t="str">
        <v>Chennai</v>
      </c>
      <c r="K2952" s="1">
        <v>0</v>
      </c>
      <c r="L2952" s="1"/>
      <c r="M2952" s="1">
        <f t="shared" si="144"/>
        <v>5790.4</v>
      </c>
      <c r="N2952" s="1">
        <f t="shared" si="145"/>
        <v>5790.4</v>
      </c>
      <c r="O2952" s="1">
        <f t="shared" si="146"/>
        <v>0</v>
      </c>
    </row>
    <row r="2953" spans="1:15" x14ac:dyDescent="0.25">
      <c r="A2953" s="1" t="str">
        <v>BioLegend</v>
      </c>
      <c r="B2953" s="1">
        <v>19342.400000000001</v>
      </c>
      <c r="C2953" s="1" t="str">
        <v>EED119246</v>
      </c>
      <c r="D2953" s="2">
        <v>45919</v>
      </c>
      <c r="E2953" s="2">
        <v>45926</v>
      </c>
      <c r="F2953" s="1">
        <v>328114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19342.400000000001</v>
      </c>
      <c r="N2953" s="1">
        <f t="shared" si="145"/>
        <v>19342.400000000001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329918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15400</v>
      </c>
      <c r="C2955" s="1" t="str">
        <v>EED119246</v>
      </c>
      <c r="D2955" s="2">
        <v>45919</v>
      </c>
      <c r="E2955" s="2">
        <v>45926</v>
      </c>
      <c r="F2955" s="1">
        <v>330610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15400</v>
      </c>
      <c r="N2955" s="1">
        <f t="shared" si="145"/>
        <v>15400</v>
      </c>
      <c r="O2955" s="1">
        <f t="shared" si="146"/>
        <v>0</v>
      </c>
    </row>
    <row r="2956" spans="1:15" x14ac:dyDescent="0.25">
      <c r="A2956" s="1" t="str">
        <v>BioLegend</v>
      </c>
      <c r="B2956" s="1">
        <v>18911.2</v>
      </c>
      <c r="C2956" s="1" t="str">
        <v>EED119246</v>
      </c>
      <c r="D2956" s="2">
        <v>45919</v>
      </c>
      <c r="E2956" s="2">
        <v>45926</v>
      </c>
      <c r="F2956" s="1">
        <v>330706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18911.2</v>
      </c>
      <c r="N2956" s="1">
        <f t="shared" si="145"/>
        <v>18911.2</v>
      </c>
      <c r="O2956" s="1">
        <f t="shared" si="146"/>
        <v>0</v>
      </c>
    </row>
    <row r="2957" spans="1:15" x14ac:dyDescent="0.25">
      <c r="A2957" s="1" t="str">
        <v>BioLegend</v>
      </c>
      <c r="B2957" s="1">
        <v>27720</v>
      </c>
      <c r="C2957" s="1" t="str">
        <v>EED119246</v>
      </c>
      <c r="D2957" s="2">
        <v>45919</v>
      </c>
      <c r="E2957" s="2">
        <v>45926</v>
      </c>
      <c r="F2957" s="1">
        <v>333648</v>
      </c>
      <c r="G2957" s="1">
        <v>1</v>
      </c>
      <c r="H2957" s="1">
        <v>1</v>
      </c>
      <c r="I2957" s="1">
        <v>0</v>
      </c>
      <c r="J2957" s="1" t="str">
        <v>Delhi</v>
      </c>
      <c r="K2957" s="1">
        <v>0</v>
      </c>
      <c r="L2957" s="1"/>
      <c r="M2957" s="1">
        <f t="shared" si="144"/>
        <v>27720</v>
      </c>
      <c r="N2957" s="1">
        <f t="shared" si="145"/>
        <v>27720</v>
      </c>
      <c r="O2957" s="1">
        <f t="shared" si="146"/>
        <v>0</v>
      </c>
    </row>
    <row r="2958" spans="1:15" x14ac:dyDescent="0.25">
      <c r="A2958" s="1" t="str">
        <v>BioLegend</v>
      </c>
      <c r="B2958" s="1">
        <v>23531.199999999997</v>
      </c>
      <c r="C2958" s="1" t="str">
        <v>EED119246</v>
      </c>
      <c r="D2958" s="2">
        <v>45919</v>
      </c>
      <c r="E2958" s="2">
        <v>45926</v>
      </c>
      <c r="F2958" s="1">
        <v>334114</v>
      </c>
      <c r="G2958" s="1">
        <v>1</v>
      </c>
      <c r="H2958" s="1">
        <v>1</v>
      </c>
      <c r="I2958" s="1">
        <v>0</v>
      </c>
      <c r="J2958" s="1" t="str">
        <v>Karnataka</v>
      </c>
      <c r="K2958" s="1">
        <v>0</v>
      </c>
      <c r="L2958" s="1"/>
      <c r="M2958" s="1">
        <f t="shared" si="144"/>
        <v>23531.199999999997</v>
      </c>
      <c r="N2958" s="1">
        <f t="shared" si="145"/>
        <v>23531.199999999997</v>
      </c>
      <c r="O2958" s="1">
        <f t="shared" si="146"/>
        <v>0</v>
      </c>
    </row>
    <row r="2959" spans="1:15" x14ac:dyDescent="0.25">
      <c r="A2959" s="1" t="str">
        <v>BioLegend</v>
      </c>
      <c r="B2959" s="1">
        <v>21683.200000000001</v>
      </c>
      <c r="C2959" s="1" t="str">
        <v>EED119246</v>
      </c>
      <c r="D2959" s="2">
        <v>45919</v>
      </c>
      <c r="E2959" s="2">
        <v>45926</v>
      </c>
      <c r="F2959" s="1">
        <v>336220</v>
      </c>
      <c r="G2959" s="1">
        <v>1</v>
      </c>
      <c r="H2959" s="1">
        <v>1</v>
      </c>
      <c r="I2959" s="1">
        <v>0</v>
      </c>
      <c r="J2959" s="1" t="str">
        <v>AHMEDABAD</v>
      </c>
      <c r="K2959" s="1">
        <v>0</v>
      </c>
      <c r="L2959" s="1"/>
      <c r="M2959" s="1">
        <f t="shared" si="144"/>
        <v>21683.200000000001</v>
      </c>
      <c r="N2959" s="1">
        <f t="shared" si="145"/>
        <v>21683.200000000001</v>
      </c>
      <c r="O2959" s="1">
        <f t="shared" si="146"/>
        <v>0</v>
      </c>
    </row>
    <row r="2960" spans="1:15" x14ac:dyDescent="0.25">
      <c r="A2960" s="1" t="str">
        <v>BioLegend</v>
      </c>
      <c r="B2960" s="1">
        <v>9424.7999999999993</v>
      </c>
      <c r="C2960" s="1" t="str">
        <v>EED119246</v>
      </c>
      <c r="D2960" s="2">
        <v>45919</v>
      </c>
      <c r="E2960" s="2">
        <v>45926</v>
      </c>
      <c r="F2960" s="1">
        <v>343513</v>
      </c>
      <c r="G2960" s="1">
        <v>1</v>
      </c>
      <c r="H2960" s="1">
        <v>1</v>
      </c>
      <c r="I2960" s="1">
        <v>0</v>
      </c>
      <c r="J2960" s="1" t="str">
        <v>Delhi</v>
      </c>
      <c r="K2960" s="1">
        <v>0</v>
      </c>
      <c r="L2960" s="1"/>
      <c r="M2960" s="1">
        <f t="shared" si="144"/>
        <v>9424.7999999999993</v>
      </c>
      <c r="N2960" s="1">
        <f t="shared" si="145"/>
        <v>9424.7999999999993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7453.6</v>
      </c>
      <c r="C2961" s="1" t="str">
        <v>EED119246</v>
      </c>
      <c r="D2961" s="2">
        <v>45919</v>
      </c>
      <c r="E2961" s="2">
        <v>45926</v>
      </c>
      <c r="F2961" s="1">
        <v>344703</v>
      </c>
      <c r="G2961" s="1">
        <v>1</v>
      </c>
      <c r="H2961" s="1">
        <v>1</v>
      </c>
      <c r="I2961" s="1">
        <v>0</v>
      </c>
      <c r="J2961" s="1" t="str">
        <v>Kolkata</v>
      </c>
      <c r="K2961" s="1">
        <v>0</v>
      </c>
      <c r="L2961" s="1"/>
      <c r="M2961" s="1">
        <f t="shared" si="144"/>
        <v>7453.6</v>
      </c>
      <c r="N2961" s="1">
        <f t="shared" si="145"/>
        <v>7453.6</v>
      </c>
      <c r="O2961" s="1">
        <f t="shared" si="146"/>
        <v>0</v>
      </c>
    </row>
    <row r="2962" spans="1:15" x14ac:dyDescent="0.25">
      <c r="A2962" s="1" t="str">
        <v>BioLegend</v>
      </c>
      <c r="B2962" s="1">
        <v>8808.7999999999993</v>
      </c>
      <c r="C2962" s="1" t="str">
        <v>EED119246</v>
      </c>
      <c r="D2962" s="2">
        <v>45919</v>
      </c>
      <c r="E2962" s="2">
        <v>45926</v>
      </c>
      <c r="F2962" s="1">
        <v>344813</v>
      </c>
      <c r="G2962" s="1">
        <v>1</v>
      </c>
      <c r="H2962" s="1">
        <v>1</v>
      </c>
      <c r="I2962" s="1">
        <v>0</v>
      </c>
      <c r="J2962" s="1" t="str">
        <v>Chandigarh</v>
      </c>
      <c r="K2962" s="1">
        <v>0</v>
      </c>
      <c r="L2962" s="1"/>
      <c r="M2962" s="1">
        <f t="shared" si="144"/>
        <v>8808.7999999999993</v>
      </c>
      <c r="N2962" s="1">
        <f t="shared" si="145"/>
        <v>8808.7999999999993</v>
      </c>
      <c r="O2962" s="1">
        <f t="shared" si="146"/>
        <v>0</v>
      </c>
    </row>
    <row r="2963" spans="1:15" x14ac:dyDescent="0.25">
      <c r="A2963" s="1" t="str">
        <v>BioLegend</v>
      </c>
      <c r="B2963" s="1">
        <v>27588</v>
      </c>
      <c r="C2963" s="1" t="str">
        <v>EED119246</v>
      </c>
      <c r="D2963" s="2">
        <v>45919</v>
      </c>
      <c r="E2963" s="2">
        <v>45926</v>
      </c>
      <c r="F2963" s="1">
        <v>344846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27588</v>
      </c>
      <c r="N2963" s="1">
        <f t="shared" si="145"/>
        <v>27588</v>
      </c>
      <c r="O2963" s="1">
        <f t="shared" si="146"/>
        <v>0</v>
      </c>
    </row>
    <row r="2964" spans="1:15" x14ac:dyDescent="0.25">
      <c r="A2964" s="1" t="str">
        <v>BioLegend</v>
      </c>
      <c r="B2964" s="1">
        <v>9055.2000000000007</v>
      </c>
      <c r="C2964" s="1" t="str">
        <v>EED119246</v>
      </c>
      <c r="D2964" s="2">
        <v>45919</v>
      </c>
      <c r="E2964" s="2">
        <v>45926</v>
      </c>
      <c r="F2964" s="1">
        <v>345013</v>
      </c>
      <c r="G2964" s="1">
        <v>1</v>
      </c>
      <c r="H2964" s="1">
        <v>1</v>
      </c>
      <c r="I2964" s="1">
        <v>0</v>
      </c>
      <c r="J2964" s="1" t="str">
        <v>Kolkata</v>
      </c>
      <c r="K2964" s="1">
        <v>0</v>
      </c>
      <c r="L2964" s="1"/>
      <c r="M2964" s="1">
        <f t="shared" si="144"/>
        <v>9055.2000000000007</v>
      </c>
      <c r="N2964" s="1">
        <f t="shared" si="145"/>
        <v>9055.2000000000007</v>
      </c>
      <c r="O2964" s="1">
        <f t="shared" si="146"/>
        <v>0</v>
      </c>
    </row>
    <row r="2965" spans="1:15" x14ac:dyDescent="0.25">
      <c r="A2965" s="1" t="str">
        <v>BioLegend</v>
      </c>
      <c r="B2965" s="1">
        <v>22792</v>
      </c>
      <c r="C2965" s="1" t="str">
        <v>EED119246</v>
      </c>
      <c r="D2965" s="2">
        <v>45919</v>
      </c>
      <c r="E2965" s="2">
        <v>45926</v>
      </c>
      <c r="F2965" s="1">
        <v>345044</v>
      </c>
      <c r="G2965" s="1">
        <v>1</v>
      </c>
      <c r="H2965" s="1">
        <v>1</v>
      </c>
      <c r="I2965" s="1">
        <v>0</v>
      </c>
      <c r="J2965" s="1" t="str">
        <v>Karnataka</v>
      </c>
      <c r="K2965" s="1">
        <v>0</v>
      </c>
      <c r="L2965" s="1"/>
      <c r="M2965" s="1">
        <f t="shared" si="144"/>
        <v>22792</v>
      </c>
      <c r="N2965" s="1">
        <f t="shared" si="145"/>
        <v>22792</v>
      </c>
      <c r="O2965" s="1">
        <f t="shared" si="146"/>
        <v>0</v>
      </c>
    </row>
    <row r="2966" spans="1:15" x14ac:dyDescent="0.25">
      <c r="A2966" s="1" t="str">
        <v>BioLegend</v>
      </c>
      <c r="B2966" s="1">
        <v>27258</v>
      </c>
      <c r="C2966" s="1" t="str">
        <v>EED119246</v>
      </c>
      <c r="D2966" s="2">
        <v>45919</v>
      </c>
      <c r="E2966" s="2">
        <v>45926</v>
      </c>
      <c r="F2966" s="1">
        <v>347318</v>
      </c>
      <c r="G2966" s="1">
        <v>1</v>
      </c>
      <c r="H2966" s="1">
        <v>1</v>
      </c>
      <c r="I2966" s="1">
        <v>0</v>
      </c>
      <c r="J2966" s="1" t="str">
        <v>Bhuvneshwar</v>
      </c>
      <c r="K2966" s="1">
        <v>0</v>
      </c>
      <c r="L2966" s="1"/>
      <c r="M2966" s="1">
        <f t="shared" si="144"/>
        <v>27258</v>
      </c>
      <c r="N2966" s="1">
        <f t="shared" si="145"/>
        <v>27258</v>
      </c>
      <c r="O2966" s="1">
        <f t="shared" si="146"/>
        <v>0</v>
      </c>
    </row>
    <row r="2967" spans="1:15" x14ac:dyDescent="0.25">
      <c r="A2967" s="1" t="str">
        <v>BioLegend</v>
      </c>
      <c r="B2967" s="1">
        <v>9794.4</v>
      </c>
      <c r="C2967" s="1" t="str">
        <v>EED119246</v>
      </c>
      <c r="D2967" s="2">
        <v>45919</v>
      </c>
      <c r="E2967" s="2">
        <v>45926</v>
      </c>
      <c r="F2967" s="1">
        <v>351729</v>
      </c>
      <c r="G2967" s="1">
        <v>1</v>
      </c>
      <c r="H2967" s="1">
        <v>1</v>
      </c>
      <c r="I2967" s="1">
        <v>0</v>
      </c>
      <c r="J2967" s="1" t="str">
        <v>Delhi</v>
      </c>
      <c r="K2967" s="1">
        <v>0</v>
      </c>
      <c r="L2967" s="1"/>
      <c r="M2967" s="1">
        <f t="shared" si="144"/>
        <v>9794.4</v>
      </c>
      <c r="N2967" s="1">
        <f t="shared" si="145"/>
        <v>9794.4</v>
      </c>
      <c r="O2967" s="1">
        <f t="shared" si="146"/>
        <v>0</v>
      </c>
    </row>
    <row r="2968" spans="1:15" x14ac:dyDescent="0.25">
      <c r="A2968" s="1" t="str">
        <v>BioLegend</v>
      </c>
      <c r="B2968" s="1">
        <v>20820.8</v>
      </c>
      <c r="C2968" s="1" t="str">
        <v>EED119246</v>
      </c>
      <c r="D2968" s="2">
        <v>45919</v>
      </c>
      <c r="E2968" s="2">
        <v>45926</v>
      </c>
      <c r="F2968" s="1">
        <v>353606</v>
      </c>
      <c r="G2968" s="1">
        <v>1</v>
      </c>
      <c r="H2968" s="1">
        <v>1</v>
      </c>
      <c r="I2968" s="1">
        <v>0</v>
      </c>
      <c r="J2968" s="1" t="str">
        <v>Telangana</v>
      </c>
      <c r="K2968" s="1">
        <v>0</v>
      </c>
      <c r="L2968" s="1"/>
      <c r="M2968" s="1">
        <f t="shared" si="144"/>
        <v>20820.8</v>
      </c>
      <c r="N2968" s="1">
        <f t="shared" si="145"/>
        <v>20820.8</v>
      </c>
      <c r="O2968" s="1">
        <f t="shared" si="146"/>
        <v>0</v>
      </c>
    </row>
    <row r="2969" spans="1:15" x14ac:dyDescent="0.25">
      <c r="A2969" s="1" t="str">
        <v>BioLegend</v>
      </c>
      <c r="B2969" s="1">
        <v>26862</v>
      </c>
      <c r="C2969" s="1" t="str">
        <v>EED119246</v>
      </c>
      <c r="D2969" s="2">
        <v>45919</v>
      </c>
      <c r="E2969" s="2">
        <v>45926</v>
      </c>
      <c r="F2969" s="1">
        <v>353726</v>
      </c>
      <c r="G2969" s="1">
        <v>3</v>
      </c>
      <c r="H2969" s="1">
        <v>3</v>
      </c>
      <c r="I2969" s="1">
        <v>0</v>
      </c>
      <c r="J2969" s="1" t="str">
        <v>Mumbai</v>
      </c>
      <c r="K2969" s="1">
        <v>0</v>
      </c>
      <c r="L2969" s="1"/>
      <c r="M2969" s="1">
        <f t="shared" si="144"/>
        <v>80586</v>
      </c>
      <c r="N2969" s="1">
        <f t="shared" si="145"/>
        <v>80586</v>
      </c>
      <c r="O2969" s="1">
        <f t="shared" si="146"/>
        <v>0</v>
      </c>
    </row>
    <row r="2970" spans="1:15" x14ac:dyDescent="0.25">
      <c r="A2970" s="1" t="str">
        <v>BioLegend</v>
      </c>
      <c r="B2970" s="1">
        <v>13305.599999999999</v>
      </c>
      <c r="C2970" s="1" t="str">
        <v>EED119246</v>
      </c>
      <c r="D2970" s="2">
        <v>45919</v>
      </c>
      <c r="E2970" s="2">
        <v>45926</v>
      </c>
      <c r="F2970" s="1">
        <v>356110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13305.599999999999</v>
      </c>
      <c r="N2970" s="1">
        <f t="shared" si="145"/>
        <v>13305.599999999999</v>
      </c>
      <c r="O2970" s="1">
        <f t="shared" si="146"/>
        <v>0</v>
      </c>
    </row>
    <row r="2971" spans="1:15" x14ac:dyDescent="0.25">
      <c r="A2971" s="1" t="str">
        <v>BioLegend</v>
      </c>
      <c r="B2971" s="1">
        <v>21621.600000000002</v>
      </c>
      <c r="C2971" s="1" t="str">
        <v>EED119246</v>
      </c>
      <c r="D2971" s="2">
        <v>45919</v>
      </c>
      <c r="E2971" s="2">
        <v>45926</v>
      </c>
      <c r="F2971" s="1">
        <v>356422</v>
      </c>
      <c r="G2971" s="1">
        <v>3</v>
      </c>
      <c r="H2971" s="1">
        <v>3</v>
      </c>
      <c r="I2971" s="1">
        <v>0</v>
      </c>
      <c r="J2971" s="1" t="str">
        <v>Banglore</v>
      </c>
      <c r="K2971" s="1">
        <v>0</v>
      </c>
      <c r="L2971" s="1"/>
      <c r="M2971" s="1">
        <f t="shared" si="144"/>
        <v>64864.800000000003</v>
      </c>
      <c r="N2971" s="1">
        <f t="shared" si="145"/>
        <v>64864.800000000003</v>
      </c>
      <c r="O2971" s="1">
        <f t="shared" si="146"/>
        <v>0</v>
      </c>
    </row>
    <row r="2972" spans="1:15" x14ac:dyDescent="0.25">
      <c r="A2972" s="1" t="str">
        <v>BioLegend</v>
      </c>
      <c r="B2972" s="1">
        <v>7638.4</v>
      </c>
      <c r="C2972" s="1" t="str">
        <v>EED119246</v>
      </c>
      <c r="D2972" s="2">
        <v>45919</v>
      </c>
      <c r="E2972" s="2">
        <v>45926</v>
      </c>
      <c r="F2972" s="1">
        <v>357415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7638.4</v>
      </c>
      <c r="N2972" s="1">
        <f t="shared" si="145"/>
        <v>7638.4</v>
      </c>
      <c r="O2972" s="1">
        <f t="shared" si="146"/>
        <v>0</v>
      </c>
    </row>
    <row r="2973" spans="1:15" x14ac:dyDescent="0.25">
      <c r="A2973" s="1" t="str">
        <v>BioLegend</v>
      </c>
      <c r="B2973" s="1">
        <v>22176</v>
      </c>
      <c r="C2973" s="1" t="str">
        <v>EED119246</v>
      </c>
      <c r="D2973" s="2">
        <v>45919</v>
      </c>
      <c r="E2973" s="2">
        <v>45926</v>
      </c>
      <c r="F2973" s="1">
        <v>357504</v>
      </c>
      <c r="G2973" s="1">
        <v>3</v>
      </c>
      <c r="H2973" s="1">
        <v>3</v>
      </c>
      <c r="I2973" s="1">
        <v>0</v>
      </c>
      <c r="J2973" s="1" t="str">
        <v>Karnataka</v>
      </c>
      <c r="K2973" s="1">
        <v>0</v>
      </c>
      <c r="L2973" s="1"/>
      <c r="M2973" s="1">
        <f t="shared" si="144"/>
        <v>66528</v>
      </c>
      <c r="N2973" s="1">
        <f t="shared" si="145"/>
        <v>66528</v>
      </c>
      <c r="O2973" s="1">
        <f t="shared" si="146"/>
        <v>0</v>
      </c>
    </row>
    <row r="2974" spans="1:15" x14ac:dyDescent="0.25">
      <c r="A2974" s="1" t="str">
        <v>BioLegend</v>
      </c>
      <c r="B2974" s="1">
        <v>28710</v>
      </c>
      <c r="C2974" s="1" t="str">
        <v>EED119246</v>
      </c>
      <c r="D2974" s="2">
        <v>45919</v>
      </c>
      <c r="E2974" s="2">
        <v>45926</v>
      </c>
      <c r="F2974" s="1">
        <v>358610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28710</v>
      </c>
      <c r="N2974" s="1">
        <f t="shared" si="145"/>
        <v>28710</v>
      </c>
      <c r="O2974" s="1">
        <f t="shared" si="146"/>
        <v>0</v>
      </c>
    </row>
    <row r="2975" spans="1:15" x14ac:dyDescent="0.25">
      <c r="A2975" s="1" t="str">
        <v>BioLegend</v>
      </c>
      <c r="B2975" s="1">
        <v>9424.7999999999993</v>
      </c>
      <c r="C2975" s="1" t="str">
        <v>EED119246</v>
      </c>
      <c r="D2975" s="2">
        <v>45919</v>
      </c>
      <c r="E2975" s="2">
        <v>45926</v>
      </c>
      <c r="F2975" s="1">
        <v>363203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9424.7999999999993</v>
      </c>
      <c r="N2975" s="1">
        <f t="shared" si="145"/>
        <v>9424.7999999999993</v>
      </c>
      <c r="O2975" s="1">
        <f t="shared" si="146"/>
        <v>0</v>
      </c>
    </row>
    <row r="2976" spans="1:15" x14ac:dyDescent="0.25">
      <c r="A2976" s="1" t="str">
        <v>BioLegend</v>
      </c>
      <c r="B2976" s="1">
        <v>22792</v>
      </c>
      <c r="C2976" s="1" t="str">
        <v>EED119246</v>
      </c>
      <c r="D2976" s="2">
        <v>45919</v>
      </c>
      <c r="E2976" s="2">
        <v>45926</v>
      </c>
      <c r="F2976" s="1">
        <v>363210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22792</v>
      </c>
      <c r="N2976" s="1">
        <f t="shared" si="145"/>
        <v>22792</v>
      </c>
      <c r="O2976" s="1">
        <f t="shared" si="146"/>
        <v>0</v>
      </c>
    </row>
    <row r="2977" spans="1:15" x14ac:dyDescent="0.25">
      <c r="A2977" s="1" t="str">
        <v>BioLegend</v>
      </c>
      <c r="B2977" s="1">
        <v>36097.599999999999</v>
      </c>
      <c r="C2977" s="1" t="str">
        <v>EED119246</v>
      </c>
      <c r="D2977" s="2">
        <v>45919</v>
      </c>
      <c r="E2977" s="2">
        <v>45926</v>
      </c>
      <c r="F2977" s="1">
        <v>363601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36097.599999999999</v>
      </c>
      <c r="N2977" s="1">
        <f t="shared" si="145"/>
        <v>36097.599999999999</v>
      </c>
      <c r="O2977" s="1">
        <f t="shared" si="146"/>
        <v>0</v>
      </c>
    </row>
    <row r="2978" spans="1:15" x14ac:dyDescent="0.25">
      <c r="A2978" s="1" t="str">
        <v>BioLegend</v>
      </c>
      <c r="B2978" s="1">
        <v>22176</v>
      </c>
      <c r="C2978" s="1" t="str">
        <v>EED119246</v>
      </c>
      <c r="D2978" s="2">
        <v>45919</v>
      </c>
      <c r="E2978" s="2">
        <v>45926</v>
      </c>
      <c r="F2978" s="1">
        <v>366704</v>
      </c>
      <c r="G2978" s="1">
        <v>1</v>
      </c>
      <c r="H2978" s="1">
        <v>1</v>
      </c>
      <c r="I2978" s="1">
        <v>0</v>
      </c>
      <c r="J2978" s="1" t="str">
        <v>Mumbai</v>
      </c>
      <c r="K2978" s="1">
        <v>0</v>
      </c>
      <c r="L2978" s="1"/>
      <c r="M2978" s="1">
        <f t="shared" si="144"/>
        <v>22176</v>
      </c>
      <c r="N2978" s="1">
        <f t="shared" si="145"/>
        <v>22176</v>
      </c>
      <c r="O2978" s="1">
        <f t="shared" si="146"/>
        <v>0</v>
      </c>
    </row>
    <row r="2979" spans="1:15" x14ac:dyDescent="0.25">
      <c r="A2979" s="1" t="str">
        <v>BioLegend</v>
      </c>
      <c r="B2979" s="1">
        <v>9178.4</v>
      </c>
      <c r="C2979" s="1" t="str">
        <v>EED119246</v>
      </c>
      <c r="D2979" s="2">
        <v>45919</v>
      </c>
      <c r="E2979" s="2">
        <v>45926</v>
      </c>
      <c r="F2979" s="1">
        <v>367405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9178.4</v>
      </c>
      <c r="N2979" s="1">
        <f t="shared" si="145"/>
        <v>9178.4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9055.2000000000007</v>
      </c>
      <c r="C2980" s="1" t="str">
        <v>EED119246</v>
      </c>
      <c r="D2980" s="2">
        <v>45919</v>
      </c>
      <c r="E2980" s="2">
        <v>45926</v>
      </c>
      <c r="F2980" s="1">
        <v>368503</v>
      </c>
      <c r="G2980" s="1">
        <v>1</v>
      </c>
      <c r="H2980" s="1">
        <v>1</v>
      </c>
      <c r="I2980" s="1">
        <v>0</v>
      </c>
      <c r="J2980" s="1" t="str">
        <v>Delhi</v>
      </c>
      <c r="K2980" s="1">
        <v>0</v>
      </c>
      <c r="L2980" s="1"/>
      <c r="M2980" s="1">
        <f t="shared" si="144"/>
        <v>9055.2000000000007</v>
      </c>
      <c r="N2980" s="1">
        <f t="shared" si="145"/>
        <v>9055.2000000000007</v>
      </c>
      <c r="O2980" s="1">
        <f t="shared" si="146"/>
        <v>0</v>
      </c>
    </row>
    <row r="2981" spans="1:15" x14ac:dyDescent="0.25">
      <c r="A2981" s="1" t="str">
        <v>BioLegend</v>
      </c>
      <c r="B2981" s="1">
        <v>8500.7999999999993</v>
      </c>
      <c r="C2981" s="1" t="str">
        <v>EED119246</v>
      </c>
      <c r="D2981" s="2">
        <v>45919</v>
      </c>
      <c r="E2981" s="2">
        <v>45926</v>
      </c>
      <c r="F2981" s="1">
        <v>368508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8500.7999999999993</v>
      </c>
      <c r="N2981" s="1">
        <f t="shared" si="145"/>
        <v>8500.7999999999993</v>
      </c>
      <c r="O2981" s="1">
        <f t="shared" si="146"/>
        <v>0</v>
      </c>
    </row>
    <row r="2982" spans="1:15" x14ac:dyDescent="0.25">
      <c r="A2982" s="1" t="str">
        <v>BioLegend</v>
      </c>
      <c r="B2982" s="1">
        <v>3757.6000000000004</v>
      </c>
      <c r="C2982" s="1" t="str">
        <v>EED119246</v>
      </c>
      <c r="D2982" s="2">
        <v>45919</v>
      </c>
      <c r="E2982" s="2">
        <v>45926</v>
      </c>
      <c r="F2982" s="1">
        <v>368509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3757.6000000000004</v>
      </c>
      <c r="N2982" s="1">
        <f t="shared" si="145"/>
        <v>3757.6000000000004</v>
      </c>
      <c r="O2982" s="1">
        <f t="shared" si="146"/>
        <v>0</v>
      </c>
    </row>
    <row r="2983" spans="1:15" x14ac:dyDescent="0.25">
      <c r="A2983" s="1" t="str">
        <v>BioLegend</v>
      </c>
      <c r="B2983" s="1">
        <v>18480</v>
      </c>
      <c r="C2983" s="1" t="str">
        <v>EED119246</v>
      </c>
      <c r="D2983" s="2">
        <v>45919</v>
      </c>
      <c r="E2983" s="2">
        <v>45926</v>
      </c>
      <c r="F2983" s="1">
        <v>369312</v>
      </c>
      <c r="G2983" s="1">
        <v>1</v>
      </c>
      <c r="H2983" s="1">
        <v>1</v>
      </c>
      <c r="I2983" s="1">
        <v>0</v>
      </c>
      <c r="J2983" s="1" t="str">
        <v>Karnataka</v>
      </c>
      <c r="K2983" s="1">
        <v>0</v>
      </c>
      <c r="L2983" s="1"/>
      <c r="M2983" s="1">
        <f t="shared" si="144"/>
        <v>18480</v>
      </c>
      <c r="N2983" s="1">
        <f t="shared" si="145"/>
        <v>18480</v>
      </c>
      <c r="O2983" s="1">
        <f t="shared" si="146"/>
        <v>0</v>
      </c>
    </row>
    <row r="2984" spans="1:15" x14ac:dyDescent="0.25">
      <c r="A2984" s="1" t="str">
        <v>BioLegend</v>
      </c>
      <c r="B2984" s="1">
        <v>14190</v>
      </c>
      <c r="C2984" s="1" t="str">
        <v>EED119246</v>
      </c>
      <c r="D2984" s="2">
        <v>45919</v>
      </c>
      <c r="E2984" s="2">
        <v>45926</v>
      </c>
      <c r="F2984" s="1">
        <v>369321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14190</v>
      </c>
      <c r="N2984" s="1">
        <f t="shared" si="145"/>
        <v>14190</v>
      </c>
      <c r="O2984" s="1">
        <f t="shared" si="146"/>
        <v>0</v>
      </c>
    </row>
    <row r="2985" spans="1:15" x14ac:dyDescent="0.25">
      <c r="A2985" s="1" t="str">
        <v>BioLegend</v>
      </c>
      <c r="B2985" s="1">
        <v>19896.8</v>
      </c>
      <c r="C2985" s="1" t="str">
        <v>EED119246</v>
      </c>
      <c r="D2985" s="2">
        <v>45919</v>
      </c>
      <c r="E2985" s="2">
        <v>45926</v>
      </c>
      <c r="F2985" s="1">
        <v>372002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19896.8</v>
      </c>
      <c r="N2985" s="1">
        <f t="shared" si="145"/>
        <v>19896.8</v>
      </c>
      <c r="O2985" s="1">
        <f t="shared" si="146"/>
        <v>0</v>
      </c>
    </row>
    <row r="2986" spans="1:15" x14ac:dyDescent="0.25">
      <c r="A2986" s="1" t="str">
        <v>BioLegend</v>
      </c>
      <c r="B2986" s="1">
        <v>7700</v>
      </c>
      <c r="C2986" s="1" t="str">
        <v>EED119246</v>
      </c>
      <c r="D2986" s="2">
        <v>45919</v>
      </c>
      <c r="E2986" s="2">
        <v>45926</v>
      </c>
      <c r="F2986" s="1">
        <v>372203</v>
      </c>
      <c r="G2986" s="1">
        <v>1</v>
      </c>
      <c r="H2986" s="1">
        <v>1</v>
      </c>
      <c r="I2986" s="1">
        <v>0</v>
      </c>
      <c r="J2986" s="1" t="str">
        <v>Kolkata</v>
      </c>
      <c r="K2986" s="1">
        <v>0</v>
      </c>
      <c r="L2986" s="1"/>
      <c r="M2986" s="1">
        <f t="shared" si="144"/>
        <v>7700</v>
      </c>
      <c r="N2986" s="1">
        <f t="shared" si="145"/>
        <v>7700</v>
      </c>
      <c r="O2986" s="1">
        <f t="shared" si="146"/>
        <v>0</v>
      </c>
    </row>
    <row r="2987" spans="1:15" x14ac:dyDescent="0.25">
      <c r="A2987" s="1" t="str">
        <v>BioLegend</v>
      </c>
      <c r="B2987" s="1">
        <v>20636</v>
      </c>
      <c r="C2987" s="1" t="str">
        <v>EED119246</v>
      </c>
      <c r="D2987" s="2">
        <v>45919</v>
      </c>
      <c r="E2987" s="2">
        <v>45926</v>
      </c>
      <c r="F2987" s="1">
        <v>372208</v>
      </c>
      <c r="G2987" s="1">
        <v>1</v>
      </c>
      <c r="H2987" s="1">
        <v>1</v>
      </c>
      <c r="I2987" s="1">
        <v>0</v>
      </c>
      <c r="J2987" s="1" t="str">
        <v>Delhi</v>
      </c>
      <c r="K2987" s="1">
        <v>0</v>
      </c>
      <c r="L2987" s="1"/>
      <c r="M2987" s="1">
        <f t="shared" si="144"/>
        <v>20636</v>
      </c>
      <c r="N2987" s="1">
        <f t="shared" si="145"/>
        <v>20636</v>
      </c>
      <c r="O2987" s="1">
        <f t="shared" si="146"/>
        <v>0</v>
      </c>
    </row>
    <row r="2988" spans="1:15" x14ac:dyDescent="0.25">
      <c r="A2988" s="1" t="str">
        <v>BioLegend</v>
      </c>
      <c r="B2988" s="1">
        <v>26426.400000000001</v>
      </c>
      <c r="C2988" s="1" t="str">
        <v>EED119246</v>
      </c>
      <c r="D2988" s="2">
        <v>45919</v>
      </c>
      <c r="E2988" s="2">
        <v>45926</v>
      </c>
      <c r="F2988" s="1">
        <v>372716</v>
      </c>
      <c r="G2988" s="1">
        <v>1</v>
      </c>
      <c r="H2988" s="1">
        <v>1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26426.400000000001</v>
      </c>
      <c r="N2988" s="1">
        <f t="shared" si="145"/>
        <v>26426.400000000001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4928</v>
      </c>
      <c r="C2989" s="1" t="str">
        <v>EED119246</v>
      </c>
      <c r="D2989" s="2">
        <v>45919</v>
      </c>
      <c r="E2989" s="2">
        <v>45926</v>
      </c>
      <c r="F2989" s="1">
        <v>384813</v>
      </c>
      <c r="G2989" s="1">
        <v>1</v>
      </c>
      <c r="H2989" s="1">
        <v>1</v>
      </c>
      <c r="I2989" s="1">
        <v>0</v>
      </c>
      <c r="J2989" s="1" t="str">
        <v>Kolkata</v>
      </c>
      <c r="K2989" s="1">
        <v>0</v>
      </c>
      <c r="L2989" s="1"/>
      <c r="M2989" s="1">
        <f t="shared" si="144"/>
        <v>4928</v>
      </c>
      <c r="N2989" s="1">
        <f t="shared" si="145"/>
        <v>4928</v>
      </c>
      <c r="O2989" s="1">
        <f t="shared" si="146"/>
        <v>0</v>
      </c>
    </row>
    <row r="2990" spans="1:15" x14ac:dyDescent="0.25">
      <c r="A2990" s="1" t="str">
        <v>BioLegend</v>
      </c>
      <c r="B2990" s="1">
        <v>23628</v>
      </c>
      <c r="C2990" s="1" t="str">
        <v>EED119246</v>
      </c>
      <c r="D2990" s="2">
        <v>45919</v>
      </c>
      <c r="E2990" s="2">
        <v>45926</v>
      </c>
      <c r="F2990" s="1">
        <v>400158</v>
      </c>
      <c r="G2990" s="1">
        <v>3</v>
      </c>
      <c r="H2990" s="1">
        <v>3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70884</v>
      </c>
      <c r="N2990" s="1">
        <f t="shared" si="145"/>
        <v>70884</v>
      </c>
      <c r="O2990" s="1">
        <f t="shared" si="146"/>
        <v>0</v>
      </c>
    </row>
    <row r="2991" spans="1:15" x14ac:dyDescent="0.25">
      <c r="A2991" s="1" t="str">
        <v>BioLegend</v>
      </c>
      <c r="B2991" s="1">
        <v>5667.2000000000007</v>
      </c>
      <c r="C2991" s="1" t="str">
        <v>EED119246</v>
      </c>
      <c r="D2991" s="2">
        <v>45919</v>
      </c>
      <c r="E2991" s="2">
        <v>45926</v>
      </c>
      <c r="F2991" s="1">
        <v>400212</v>
      </c>
      <c r="G2991" s="1">
        <v>2</v>
      </c>
      <c r="H2991" s="1">
        <v>2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11334.400000000001</v>
      </c>
      <c r="N2991" s="1">
        <f t="shared" si="145"/>
        <v>11334.400000000001</v>
      </c>
      <c r="O2991" s="1">
        <f t="shared" si="146"/>
        <v>0</v>
      </c>
    </row>
    <row r="2992" spans="1:15" x14ac:dyDescent="0.25">
      <c r="A2992" s="1" t="str">
        <v>BioLegend</v>
      </c>
      <c r="B2992" s="1">
        <v>7207.2000000000007</v>
      </c>
      <c r="C2992" s="1" t="str">
        <v>EED119246</v>
      </c>
      <c r="D2992" s="2">
        <v>45919</v>
      </c>
      <c r="E2992" s="2">
        <v>45926</v>
      </c>
      <c r="F2992" s="1">
        <v>401319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7207.2000000000007</v>
      </c>
      <c r="N2992" s="1">
        <f t="shared" si="145"/>
        <v>7207.2000000000007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12689.599999999999</v>
      </c>
      <c r="C2993" s="1" t="str">
        <v>EED119246</v>
      </c>
      <c r="D2993" s="2">
        <v>45919</v>
      </c>
      <c r="E2993" s="2">
        <v>45926</v>
      </c>
      <c r="F2993" s="1">
        <v>405206</v>
      </c>
      <c r="G2993" s="1">
        <v>1</v>
      </c>
      <c r="H2993" s="1">
        <v>1</v>
      </c>
      <c r="I2993" s="1">
        <v>0</v>
      </c>
      <c r="J2993" s="1" t="str">
        <v>Delhi</v>
      </c>
      <c r="K2993" s="1">
        <v>0</v>
      </c>
      <c r="L2993" s="1"/>
      <c r="M2993" s="1">
        <f t="shared" si="144"/>
        <v>12689.599999999999</v>
      </c>
      <c r="N2993" s="1">
        <f t="shared" si="145"/>
        <v>12689.599999999999</v>
      </c>
      <c r="O2993" s="1">
        <f t="shared" si="146"/>
        <v>0</v>
      </c>
    </row>
    <row r="2994" spans="1:15" x14ac:dyDescent="0.25">
      <c r="A2994" s="1" t="str">
        <v>BioLegend</v>
      </c>
      <c r="B2994" s="1">
        <v>6899.2000000000007</v>
      </c>
      <c r="C2994" s="1" t="str">
        <v>EED119246</v>
      </c>
      <c r="D2994" s="2">
        <v>45919</v>
      </c>
      <c r="E2994" s="2">
        <v>45926</v>
      </c>
      <c r="F2994" s="1">
        <v>405326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6899.2000000000007</v>
      </c>
      <c r="N2994" s="1">
        <f t="shared" si="145"/>
        <v>6899.2000000000007</v>
      </c>
      <c r="O2994" s="1">
        <f t="shared" si="146"/>
        <v>0</v>
      </c>
    </row>
    <row r="2995" spans="1:15" x14ac:dyDescent="0.25">
      <c r="A2995" s="1" t="str">
        <v>BioLegend</v>
      </c>
      <c r="B2995" s="1">
        <v>5112.8</v>
      </c>
      <c r="C2995" s="1" t="str">
        <v>EED119246</v>
      </c>
      <c r="D2995" s="2">
        <v>45919</v>
      </c>
      <c r="E2995" s="2">
        <v>45926</v>
      </c>
      <c r="F2995" s="1">
        <v>406605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5112.8</v>
      </c>
      <c r="N2995" s="1">
        <f t="shared" si="145"/>
        <v>5112.8</v>
      </c>
      <c r="O2995" s="1">
        <f t="shared" si="146"/>
        <v>0</v>
      </c>
    </row>
    <row r="2996" spans="1:15" x14ac:dyDescent="0.25">
      <c r="A2996" s="1" t="str">
        <v>BioLegend</v>
      </c>
      <c r="B2996" s="1">
        <v>6960.7999999999993</v>
      </c>
      <c r="C2996" s="1" t="str">
        <v>EED119246</v>
      </c>
      <c r="D2996" s="2">
        <v>45919</v>
      </c>
      <c r="E2996" s="2">
        <v>45926</v>
      </c>
      <c r="F2996" s="1">
        <v>406609</v>
      </c>
      <c r="G2996" s="1">
        <v>1</v>
      </c>
      <c r="H2996" s="1">
        <v>1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6960.7999999999993</v>
      </c>
      <c r="N2996" s="1">
        <f t="shared" si="145"/>
        <v>6960.7999999999993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3634.3999999999996</v>
      </c>
      <c r="C2997" s="1" t="str">
        <v>EED119246</v>
      </c>
      <c r="D2997" s="2">
        <v>45919</v>
      </c>
      <c r="E2997" s="2">
        <v>45926</v>
      </c>
      <c r="F2997" s="1">
        <v>420404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7268.7999999999993</v>
      </c>
      <c r="N2997" s="1">
        <f t="shared" si="145"/>
        <v>7268.7999999999993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14106.400000000001</v>
      </c>
      <c r="C2998" s="1" t="str">
        <v>EED119246</v>
      </c>
      <c r="D2998" s="2">
        <v>45919</v>
      </c>
      <c r="E2998" s="2">
        <v>45926</v>
      </c>
      <c r="F2998" s="1">
        <v>422302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28212.800000000003</v>
      </c>
      <c r="N2998" s="1">
        <f t="shared" si="145"/>
        <v>28212.800000000003</v>
      </c>
      <c r="O2998" s="1">
        <f t="shared" si="146"/>
        <v>0</v>
      </c>
    </row>
    <row r="2999" spans="1:15" x14ac:dyDescent="0.25">
      <c r="A2999" s="1" t="str">
        <v>BioLegend</v>
      </c>
      <c r="B2999" s="1">
        <v>5482.4</v>
      </c>
      <c r="C2999" s="1" t="str">
        <v>EED119246</v>
      </c>
      <c r="D2999" s="2">
        <v>45919</v>
      </c>
      <c r="E2999" s="2">
        <v>45926</v>
      </c>
      <c r="F2999" s="1">
        <v>423115</v>
      </c>
      <c r="G2999" s="1">
        <v>1</v>
      </c>
      <c r="H2999" s="1">
        <v>1</v>
      </c>
      <c r="I2999" s="1">
        <v>0</v>
      </c>
      <c r="J2999" s="1" t="str">
        <v>Hyderabad</v>
      </c>
      <c r="K2999" s="1">
        <v>0</v>
      </c>
      <c r="L2999" s="1"/>
      <c r="M2999" s="1">
        <f t="shared" si="144"/>
        <v>5482.4</v>
      </c>
      <c r="N2999" s="1">
        <f t="shared" si="145"/>
        <v>5482.4</v>
      </c>
      <c r="O2999" s="1">
        <f t="shared" si="146"/>
        <v>0</v>
      </c>
    </row>
    <row r="3000" spans="1:15" x14ac:dyDescent="0.25">
      <c r="A3000" s="1" t="str">
        <v>BioLegend</v>
      </c>
      <c r="B3000" s="1">
        <v>2587.1999999999998</v>
      </c>
      <c r="C3000" s="1" t="str">
        <v>EED119246</v>
      </c>
      <c r="D3000" s="2">
        <v>45919</v>
      </c>
      <c r="E3000" s="2">
        <v>45926</v>
      </c>
      <c r="F3000" s="1">
        <v>423501</v>
      </c>
      <c r="G3000" s="1">
        <v>1</v>
      </c>
      <c r="H3000" s="1">
        <v>1</v>
      </c>
      <c r="I3000" s="1">
        <v>0</v>
      </c>
      <c r="J3000" s="1" t="str">
        <v>MOHALI (PUNJAB)</v>
      </c>
      <c r="K3000" s="1">
        <v>0</v>
      </c>
      <c r="L3000" s="1"/>
      <c r="M3000" s="1">
        <f t="shared" si="144"/>
        <v>2587.1999999999998</v>
      </c>
      <c r="N3000" s="1">
        <f t="shared" si="145"/>
        <v>2587.1999999999998</v>
      </c>
      <c r="O3000" s="1">
        <f t="shared" si="146"/>
        <v>0</v>
      </c>
    </row>
    <row r="3001" spans="1:15" x14ac:dyDescent="0.25">
      <c r="A3001" s="1" t="str">
        <v>BioLegend</v>
      </c>
      <c r="B3001" s="1">
        <v>12997.599999999999</v>
      </c>
      <c r="C3001" s="1" t="str">
        <v>EED119246</v>
      </c>
      <c r="D3001" s="2">
        <v>45919</v>
      </c>
      <c r="E3001" s="2">
        <v>45926</v>
      </c>
      <c r="F3001" s="1">
        <v>425305</v>
      </c>
      <c r="G3001" s="1">
        <v>1</v>
      </c>
      <c r="H3001" s="1">
        <v>1</v>
      </c>
      <c r="I3001" s="1">
        <v>0</v>
      </c>
      <c r="J3001" s="1" t="str">
        <v>Karnataka</v>
      </c>
      <c r="K3001" s="1">
        <v>0</v>
      </c>
      <c r="L3001" s="1"/>
      <c r="M3001" s="1">
        <f t="shared" si="144"/>
        <v>12997.599999999999</v>
      </c>
      <c r="N3001" s="1">
        <f t="shared" si="145"/>
        <v>12997.599999999999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500304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5112.8</v>
      </c>
      <c r="C3003" s="1" t="str">
        <v>EED119246</v>
      </c>
      <c r="D3003" s="2">
        <v>45919</v>
      </c>
      <c r="E3003" s="2">
        <v>45926</v>
      </c>
      <c r="F3003" s="1">
        <v>500701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5112.8</v>
      </c>
      <c r="N3003" s="1">
        <f t="shared" si="145"/>
        <v>5112.8</v>
      </c>
      <c r="O3003" s="1">
        <f t="shared" si="146"/>
        <v>0</v>
      </c>
    </row>
    <row r="3004" spans="1:15" x14ac:dyDescent="0.25">
      <c r="A3004" s="1" t="str">
        <v>BioLegend</v>
      </c>
      <c r="B3004" s="1">
        <v>14476</v>
      </c>
      <c r="C3004" s="1" t="str">
        <v>EED119246</v>
      </c>
      <c r="D3004" s="2">
        <v>45919</v>
      </c>
      <c r="E3004" s="2">
        <v>45926</v>
      </c>
      <c r="F3004" s="1">
        <v>500806</v>
      </c>
      <c r="G3004" s="1">
        <v>1</v>
      </c>
      <c r="H3004" s="1">
        <v>1</v>
      </c>
      <c r="I3004" s="1">
        <v>0</v>
      </c>
      <c r="J3004" s="1" t="str">
        <v>Mumbai</v>
      </c>
      <c r="K3004" s="1">
        <v>0</v>
      </c>
      <c r="L3004" s="1"/>
      <c r="M3004" s="1">
        <f t="shared" si="144"/>
        <v>14476</v>
      </c>
      <c r="N3004" s="1">
        <f t="shared" si="145"/>
        <v>14476</v>
      </c>
      <c r="O3004" s="1">
        <f t="shared" si="146"/>
        <v>0</v>
      </c>
    </row>
    <row r="3005" spans="1:15" x14ac:dyDescent="0.25">
      <c r="A3005" s="1" t="str">
        <v>BioLegend</v>
      </c>
      <c r="B3005" s="1">
        <v>21252</v>
      </c>
      <c r="C3005" s="1" t="str">
        <v>EED119246</v>
      </c>
      <c r="D3005" s="2">
        <v>45919</v>
      </c>
      <c r="E3005" s="2">
        <v>45926</v>
      </c>
      <c r="F3005" s="1">
        <v>500832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21252</v>
      </c>
      <c r="N3005" s="1">
        <f t="shared" si="145"/>
        <v>21252</v>
      </c>
      <c r="O3005" s="1">
        <f t="shared" si="146"/>
        <v>0</v>
      </c>
    </row>
    <row r="3006" spans="1:15" x14ac:dyDescent="0.25">
      <c r="A3006" s="1" t="str">
        <v>BioLegend</v>
      </c>
      <c r="B3006" s="1">
        <v>7638.4</v>
      </c>
      <c r="C3006" s="1" t="str">
        <v>EED119246</v>
      </c>
      <c r="D3006" s="2">
        <v>45919</v>
      </c>
      <c r="E3006" s="2">
        <v>45926</v>
      </c>
      <c r="F3006" s="1">
        <v>502521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7638.4</v>
      </c>
      <c r="N3006" s="1">
        <f t="shared" si="145"/>
        <v>7638.4</v>
      </c>
      <c r="O3006" s="1">
        <f t="shared" si="146"/>
        <v>0</v>
      </c>
    </row>
    <row r="3007" spans="1:15" x14ac:dyDescent="0.25">
      <c r="A3007" s="1" t="str">
        <v>BioLegend</v>
      </c>
      <c r="B3007" s="1">
        <v>7946.4</v>
      </c>
      <c r="C3007" s="1" t="str">
        <v>EED119246</v>
      </c>
      <c r="D3007" s="2">
        <v>45919</v>
      </c>
      <c r="E3007" s="2">
        <v>45926</v>
      </c>
      <c r="F3007" s="1">
        <v>502929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7946.4</v>
      </c>
      <c r="N3007" s="1">
        <f t="shared" si="145"/>
        <v>7946.4</v>
      </c>
      <c r="O3007" s="1">
        <f t="shared" si="146"/>
        <v>0</v>
      </c>
    </row>
    <row r="3008" spans="1:15" x14ac:dyDescent="0.25">
      <c r="A3008" s="1" t="str">
        <v>BioLegend</v>
      </c>
      <c r="B3008" s="1">
        <v>28314</v>
      </c>
      <c r="C3008" s="1" t="str">
        <v>EED119246</v>
      </c>
      <c r="D3008" s="2">
        <v>45919</v>
      </c>
      <c r="E3008" s="2">
        <v>45926</v>
      </c>
      <c r="F3008" s="1">
        <v>502948</v>
      </c>
      <c r="G3008" s="1">
        <v>1</v>
      </c>
      <c r="H3008" s="1">
        <v>1</v>
      </c>
      <c r="I3008" s="1">
        <v>0</v>
      </c>
      <c r="J3008" s="1" t="str">
        <v>Bhuvneshwar</v>
      </c>
      <c r="K3008" s="1">
        <v>0</v>
      </c>
      <c r="L3008" s="1"/>
      <c r="M3008" s="1">
        <f t="shared" si="144"/>
        <v>28314</v>
      </c>
      <c r="N3008" s="1">
        <f t="shared" si="145"/>
        <v>28314</v>
      </c>
      <c r="O3008" s="1">
        <f t="shared" si="146"/>
        <v>0</v>
      </c>
    </row>
    <row r="3009" spans="1:15" x14ac:dyDescent="0.25">
      <c r="A3009" s="1" t="str">
        <v>BioLegend</v>
      </c>
      <c r="B3009" s="1">
        <v>5790.4</v>
      </c>
      <c r="C3009" s="1" t="str">
        <v>EED119246</v>
      </c>
      <c r="D3009" s="2">
        <v>45919</v>
      </c>
      <c r="E3009" s="2">
        <v>45926</v>
      </c>
      <c r="F3009" s="1">
        <v>506501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5790.4</v>
      </c>
      <c r="N3009" s="1">
        <f t="shared" si="145"/>
        <v>5790.4</v>
      </c>
      <c r="O3009" s="1">
        <f t="shared" si="146"/>
        <v>0</v>
      </c>
    </row>
    <row r="3010" spans="1:15" x14ac:dyDescent="0.25">
      <c r="A3010" s="1" t="str">
        <v>BioLegend</v>
      </c>
      <c r="B3010" s="1">
        <v>18726.400000000001</v>
      </c>
      <c r="C3010" s="1" t="str">
        <v>EED119246</v>
      </c>
      <c r="D3010" s="2">
        <v>45919</v>
      </c>
      <c r="E3010" s="2">
        <v>45926</v>
      </c>
      <c r="F3010" s="1">
        <v>507605</v>
      </c>
      <c r="G3010" s="1">
        <v>1</v>
      </c>
      <c r="H3010" s="1">
        <v>1</v>
      </c>
      <c r="I3010" s="1">
        <v>0</v>
      </c>
      <c r="J3010" s="1" t="str">
        <v>Mumbai</v>
      </c>
      <c r="K3010" s="1">
        <v>0</v>
      </c>
      <c r="L3010" s="1"/>
      <c r="M3010" s="1">
        <f t="shared" ref="M3010:M3021" si="147">G3010*B3010</f>
        <v>18726.400000000001</v>
      </c>
      <c r="N3010" s="1">
        <f t="shared" ref="N3010:N3021" si="148">H3010*B3010</f>
        <v>18726.400000000001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8993.6</v>
      </c>
      <c r="C3011" s="1" t="str">
        <v>EED119246</v>
      </c>
      <c r="D3011" s="2">
        <v>45919</v>
      </c>
      <c r="E3011" s="2">
        <v>45926</v>
      </c>
      <c r="F3011" s="1">
        <v>512305</v>
      </c>
      <c r="G3011" s="1">
        <v>1</v>
      </c>
      <c r="H3011" s="1">
        <v>1</v>
      </c>
      <c r="I3011" s="1">
        <v>0</v>
      </c>
      <c r="J3011" s="1" t="str">
        <v>Delhi</v>
      </c>
      <c r="K3011" s="1">
        <v>0</v>
      </c>
      <c r="L3011" s="1"/>
      <c r="M3011" s="1">
        <f t="shared" si="147"/>
        <v>8993.6</v>
      </c>
      <c r="N3011" s="1">
        <f t="shared" si="148"/>
        <v>8993.6</v>
      </c>
      <c r="O3011" s="1">
        <f t="shared" si="149"/>
        <v>0</v>
      </c>
    </row>
    <row r="3012" spans="1:15" x14ac:dyDescent="0.25">
      <c r="A3012" s="1" t="str">
        <v>BioLegend</v>
      </c>
      <c r="B3012" s="1">
        <v>15584.8</v>
      </c>
      <c r="C3012" s="1" t="str">
        <v>EED119246</v>
      </c>
      <c r="D3012" s="2">
        <v>45919</v>
      </c>
      <c r="E3012" s="2">
        <v>45926</v>
      </c>
      <c r="F3012" s="1">
        <v>570804</v>
      </c>
      <c r="G3012" s="1">
        <v>1</v>
      </c>
      <c r="H3012" s="1">
        <v>1</v>
      </c>
      <c r="I3012" s="1">
        <v>0</v>
      </c>
      <c r="J3012" s="1" t="str">
        <v>Hyderabad</v>
      </c>
      <c r="K3012" s="1">
        <v>0</v>
      </c>
      <c r="L3012" s="1"/>
      <c r="M3012" s="1">
        <f t="shared" si="147"/>
        <v>15584.8</v>
      </c>
      <c r="N3012" s="1">
        <f t="shared" si="148"/>
        <v>15584.8</v>
      </c>
      <c r="O3012" s="1">
        <f t="shared" si="149"/>
        <v>0</v>
      </c>
    </row>
    <row r="3013" spans="1:15" x14ac:dyDescent="0.25">
      <c r="A3013" s="1" t="str">
        <v>BioLegend</v>
      </c>
      <c r="B3013" s="1">
        <v>22792</v>
      </c>
      <c r="C3013" s="1" t="str">
        <v>EED119246</v>
      </c>
      <c r="D3013" s="2">
        <v>45919</v>
      </c>
      <c r="E3013" s="2">
        <v>45926</v>
      </c>
      <c r="F3013" s="1">
        <v>621616</v>
      </c>
      <c r="G3013" s="1">
        <v>1</v>
      </c>
      <c r="H3013" s="1">
        <v>1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22792</v>
      </c>
      <c r="N3013" s="1">
        <f t="shared" si="148"/>
        <v>22792</v>
      </c>
      <c r="O3013" s="1">
        <f t="shared" si="149"/>
        <v>0</v>
      </c>
    </row>
    <row r="3014" spans="1:15" x14ac:dyDescent="0.25">
      <c r="A3014" s="1" t="str">
        <v>BioLegend</v>
      </c>
      <c r="B3014" s="1">
        <v>6221.6</v>
      </c>
      <c r="C3014" s="1" t="str">
        <v>EED119246</v>
      </c>
      <c r="D3014" s="2">
        <v>45919</v>
      </c>
      <c r="E3014" s="2">
        <v>45926</v>
      </c>
      <c r="F3014" s="1">
        <v>626801</v>
      </c>
      <c r="G3014" s="1">
        <v>1</v>
      </c>
      <c r="H3014" s="1">
        <v>1</v>
      </c>
      <c r="I3014" s="1">
        <v>0</v>
      </c>
      <c r="J3014" s="1" t="str">
        <v>Delhi</v>
      </c>
      <c r="K3014" s="1">
        <v>0</v>
      </c>
      <c r="L3014" s="1"/>
      <c r="M3014" s="1">
        <f t="shared" si="147"/>
        <v>6221.6</v>
      </c>
      <c r="N3014" s="1">
        <f t="shared" si="148"/>
        <v>6221.6</v>
      </c>
      <c r="O3014" s="1">
        <f t="shared" si="149"/>
        <v>0</v>
      </c>
    </row>
    <row r="3015" spans="1:15" x14ac:dyDescent="0.25">
      <c r="A3015" s="1" t="str">
        <v>BioLegend</v>
      </c>
      <c r="B3015" s="1">
        <v>23531.199999999997</v>
      </c>
      <c r="C3015" s="1" t="str">
        <v>EED119246</v>
      </c>
      <c r="D3015" s="2">
        <v>45919</v>
      </c>
      <c r="E3015" s="2">
        <v>45926</v>
      </c>
      <c r="F3015" s="1">
        <v>626810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47062.399999999994</v>
      </c>
      <c r="N3015" s="1">
        <f t="shared" si="148"/>
        <v>47062.399999999994</v>
      </c>
      <c r="O3015" s="1">
        <f t="shared" si="149"/>
        <v>0</v>
      </c>
    </row>
    <row r="3016" spans="1:15" x14ac:dyDescent="0.25">
      <c r="A3016" s="1" t="str">
        <v>BioLegend</v>
      </c>
      <c r="B3016" s="1">
        <v>20636</v>
      </c>
      <c r="C3016" s="1" t="str">
        <v>EED119246</v>
      </c>
      <c r="D3016" s="2">
        <v>45919</v>
      </c>
      <c r="E3016" s="2">
        <v>45926</v>
      </c>
      <c r="F3016" s="1">
        <v>651020</v>
      </c>
      <c r="G3016" s="1">
        <v>1</v>
      </c>
      <c r="H3016" s="1">
        <v>1</v>
      </c>
      <c r="I3016" s="1">
        <v>0</v>
      </c>
      <c r="J3016" s="1" t="str">
        <v>Gujrat</v>
      </c>
      <c r="K3016" s="1">
        <v>0</v>
      </c>
      <c r="L3016" s="1"/>
      <c r="M3016" s="1">
        <f t="shared" si="147"/>
        <v>20636</v>
      </c>
      <c r="N3016" s="1">
        <f t="shared" si="148"/>
        <v>20636</v>
      </c>
      <c r="O3016" s="1">
        <f t="shared" si="149"/>
        <v>0</v>
      </c>
    </row>
    <row r="3017" spans="1:15" x14ac:dyDescent="0.25">
      <c r="A3017" s="1" t="str">
        <v>BioLegend</v>
      </c>
      <c r="B3017" s="1">
        <v>22176</v>
      </c>
      <c r="C3017" s="1" t="str">
        <v>EED119246</v>
      </c>
      <c r="D3017" s="2">
        <v>45919</v>
      </c>
      <c r="E3017" s="2">
        <v>45926</v>
      </c>
      <c r="F3017" s="1">
        <v>655208</v>
      </c>
      <c r="G3017" s="1">
        <v>1</v>
      </c>
      <c r="H3017" s="1">
        <v>1</v>
      </c>
      <c r="I3017" s="1">
        <v>0</v>
      </c>
      <c r="J3017" s="1" t="str">
        <v>Kolkata</v>
      </c>
      <c r="K3017" s="1">
        <v>0</v>
      </c>
      <c r="L3017" s="1"/>
      <c r="M3017" s="1">
        <f t="shared" si="147"/>
        <v>22176</v>
      </c>
      <c r="N3017" s="1">
        <f t="shared" si="148"/>
        <v>22176</v>
      </c>
      <c r="O3017" s="1">
        <f t="shared" si="149"/>
        <v>0</v>
      </c>
    </row>
    <row r="3018" spans="1:15" x14ac:dyDescent="0.25">
      <c r="A3018" s="1" t="str">
        <v>BioLegend</v>
      </c>
      <c r="B3018" s="1">
        <v>7946.4</v>
      </c>
      <c r="C3018" s="1" t="str">
        <v>EED119246</v>
      </c>
      <c r="D3018" s="2">
        <v>45919</v>
      </c>
      <c r="E3018" s="2">
        <v>45926</v>
      </c>
      <c r="F3018" s="1">
        <v>795604</v>
      </c>
      <c r="G3018" s="1">
        <v>1</v>
      </c>
      <c r="H3018" s="1">
        <v>1</v>
      </c>
      <c r="I3018" s="1">
        <v>0</v>
      </c>
      <c r="J3018" s="1" t="str">
        <v>Lucknow</v>
      </c>
      <c r="K3018" s="1">
        <v>0</v>
      </c>
      <c r="L3018" s="1"/>
      <c r="M3018" s="1">
        <f t="shared" si="147"/>
        <v>7946.4</v>
      </c>
      <c r="N3018" s="1">
        <f t="shared" si="148"/>
        <v>7946.4</v>
      </c>
      <c r="O3018" s="1">
        <f t="shared" si="149"/>
        <v>0</v>
      </c>
    </row>
    <row r="3019" spans="1:15" x14ac:dyDescent="0.25">
      <c r="A3019" s="1" t="str">
        <v>BioLegend</v>
      </c>
      <c r="B3019" s="1">
        <v>116160</v>
      </c>
      <c r="C3019" s="1" t="str">
        <v>EED119246</v>
      </c>
      <c r="D3019" s="2">
        <v>45919</v>
      </c>
      <c r="E3019" s="2">
        <v>45926</v>
      </c>
      <c r="F3019" s="1">
        <v>900000034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232320</v>
      </c>
      <c r="N3019" s="1">
        <f t="shared" si="148"/>
        <v>232320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900000035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154880</v>
      </c>
      <c r="C3022" s="1" t="str">
        <v>EED119246</v>
      </c>
      <c r="D3022" s="2">
        <v>45919</v>
      </c>
      <c r="E3022" s="2">
        <v>45926</v>
      </c>
      <c r="F3022" s="1">
        <v>900000866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309760</v>
      </c>
      <c r="N3022" s="1">
        <f t="shared" ref="N3022:N3085" si="151">H3022*B3022</f>
        <v>309760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11950.400000000001</v>
      </c>
      <c r="C3023" s="1" t="str">
        <v>EED119246</v>
      </c>
      <c r="D3023" s="2">
        <v>45919</v>
      </c>
      <c r="E3023" s="2">
        <v>45926</v>
      </c>
      <c r="F3023" s="1">
        <v>947203</v>
      </c>
      <c r="G3023" s="1">
        <v>1</v>
      </c>
      <c r="H3023" s="1">
        <v>1</v>
      </c>
      <c r="I3023" s="1">
        <v>0</v>
      </c>
      <c r="J3023" s="1" t="str">
        <v>Faridabad</v>
      </c>
      <c r="K3023" s="1">
        <v>0</v>
      </c>
      <c r="L3023" s="1"/>
      <c r="M3023" s="1">
        <f t="shared" si="150"/>
        <v>11950.400000000001</v>
      </c>
      <c r="N3023" s="1">
        <f t="shared" si="151"/>
        <v>11950.400000000001</v>
      </c>
      <c r="O3023" s="1">
        <f t="shared" si="152"/>
        <v>0</v>
      </c>
    </row>
    <row r="3024" spans="1:15" x14ac:dyDescent="0.25">
      <c r="A3024" s="1" t="str">
        <v>TargetMol</v>
      </c>
      <c r="B3024" s="1">
        <v>25924.800000000003</v>
      </c>
      <c r="C3024" s="1" t="str">
        <v>INV250923-074</v>
      </c>
      <c r="D3024" s="2">
        <v>45923</v>
      </c>
      <c r="E3024" s="2">
        <v>45926</v>
      </c>
      <c r="F3024" s="1" t="str">
        <v>TMPH-02761</v>
      </c>
      <c r="G3024" s="1">
        <v>1</v>
      </c>
      <c r="H3024" s="1">
        <v>1</v>
      </c>
      <c r="I3024" s="1">
        <v>0</v>
      </c>
      <c r="J3024" s="1" t="str">
        <v>Hyderabad</v>
      </c>
      <c r="K3024" s="1">
        <v>0</v>
      </c>
      <c r="L3024" s="1"/>
      <c r="M3024" s="1">
        <f t="shared" si="150"/>
        <v>25924.800000000003</v>
      </c>
      <c r="N3024" s="1">
        <f t="shared" si="151"/>
        <v>25924.800000000003</v>
      </c>
      <c r="O3024" s="1">
        <f t="shared" si="152"/>
        <v>0</v>
      </c>
    </row>
    <row r="3025" spans="1:15" x14ac:dyDescent="0.25">
      <c r="A3025" s="1" t="str">
        <v>TargetMol</v>
      </c>
      <c r="B3025" s="1">
        <v>9398.4</v>
      </c>
      <c r="C3025" s="1" t="str">
        <v>INV250923-069</v>
      </c>
      <c r="D3025" s="2">
        <v>45923</v>
      </c>
      <c r="E3025" s="2">
        <v>45926</v>
      </c>
      <c r="F3025" s="1" t="str">
        <v>T1765</v>
      </c>
      <c r="G3025" s="1">
        <v>2</v>
      </c>
      <c r="H3025" s="1">
        <v>2</v>
      </c>
      <c r="I3025" s="1">
        <v>0</v>
      </c>
      <c r="J3025" s="1" t="str">
        <v>JAIPUR</v>
      </c>
      <c r="K3025" s="1">
        <v>0</v>
      </c>
      <c r="L3025" s="1"/>
      <c r="M3025" s="1">
        <f t="shared" si="150"/>
        <v>18796.8</v>
      </c>
      <c r="N3025" s="1">
        <f t="shared" si="151"/>
        <v>18796.8</v>
      </c>
      <c r="O3025" s="1">
        <f t="shared" si="152"/>
        <v>0</v>
      </c>
    </row>
    <row r="3026" spans="1:15" x14ac:dyDescent="0.25">
      <c r="A3026" s="1" t="str">
        <v>Biotium</v>
      </c>
      <c r="B3026" s="1">
        <v>9222.4</v>
      </c>
      <c r="C3026" s="1" t="str">
        <v>I241621-IN</v>
      </c>
      <c r="D3026" s="2">
        <v>45922</v>
      </c>
      <c r="E3026" s="2">
        <v>45929</v>
      </c>
      <c r="F3026" s="1" t="str">
        <v>21003-1L</v>
      </c>
      <c r="G3026" s="1">
        <v>1</v>
      </c>
      <c r="H3026" s="1">
        <v>1</v>
      </c>
      <c r="I3026" s="1">
        <v>0</v>
      </c>
      <c r="J3026" s="1" t="str">
        <v>Manesar</v>
      </c>
      <c r="K3026" s="1">
        <v>0</v>
      </c>
      <c r="L3026" s="1"/>
      <c r="M3026" s="1">
        <f t="shared" si="150"/>
        <v>9222.4</v>
      </c>
      <c r="N3026" s="1">
        <f t="shared" si="151"/>
        <v>9222.4</v>
      </c>
      <c r="O3026" s="1">
        <f t="shared" si="152"/>
        <v>0</v>
      </c>
    </row>
    <row r="3027" spans="1:15" x14ac:dyDescent="0.25">
      <c r="A3027" s="1" t="str">
        <v>Biotium</v>
      </c>
      <c r="B3027" s="1">
        <v>21683.200000000001</v>
      </c>
      <c r="C3027" s="1" t="str">
        <v>I241621-IN</v>
      </c>
      <c r="D3027" s="2">
        <v>45922</v>
      </c>
      <c r="E3027" s="2">
        <v>45929</v>
      </c>
      <c r="F3027" s="1">
        <v>30002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21683.200000000001</v>
      </c>
      <c r="N3027" s="1">
        <f t="shared" si="151"/>
        <v>21683.200000000001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BE0003-1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BE0004-1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BE0237</v>
      </c>
      <c r="G3030" s="1">
        <v>1</v>
      </c>
      <c r="H3030" s="1">
        <v>1</v>
      </c>
      <c r="I3030" s="1">
        <v>0</v>
      </c>
      <c r="J3030" s="1" t="str">
        <v>Kolkata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BOSTER</v>
      </c>
      <c r="B3031" s="1">
        <v>50952</v>
      </c>
      <c r="C3031" s="1">
        <v>66452</v>
      </c>
      <c r="D3031" s="2">
        <v>45922</v>
      </c>
      <c r="E3031" s="2">
        <v>45929</v>
      </c>
      <c r="F3031" s="1" t="str">
        <v>PROTQ9NPF7-3</v>
      </c>
      <c r="G3031" s="1">
        <v>1</v>
      </c>
      <c r="H3031" s="1">
        <v>1</v>
      </c>
      <c r="I3031" s="1">
        <v>0</v>
      </c>
      <c r="J3031" s="1" t="str">
        <v xml:space="preserve"> BANGLORE</v>
      </c>
      <c r="K3031" s="1">
        <v>0</v>
      </c>
      <c r="L3031" s="1"/>
      <c r="M3031" s="1">
        <f t="shared" si="150"/>
        <v>50952</v>
      </c>
      <c r="N3031" s="1">
        <f t="shared" si="151"/>
        <v>50952</v>
      </c>
      <c r="O3031" s="1">
        <f t="shared" si="152"/>
        <v>0</v>
      </c>
    </row>
    <row r="3032" spans="1:15" x14ac:dyDescent="0.25">
      <c r="A3032" s="1" t="str">
        <v>SARTORIUS</v>
      </c>
      <c r="B3032" s="1">
        <v>13000</v>
      </c>
      <c r="C3032" s="1" t="str">
        <v>251519302605</v>
      </c>
      <c r="D3032" s="2">
        <v>45924</v>
      </c>
      <c r="E3032" s="2">
        <v>45929</v>
      </c>
      <c r="F3032" s="1" t="str">
        <v>180E14-----E</v>
      </c>
      <c r="G3032" s="1">
        <v>2</v>
      </c>
      <c r="H3032" s="1">
        <v>2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26000</v>
      </c>
      <c r="N3032" s="1">
        <f t="shared" si="151"/>
        <v>26000</v>
      </c>
      <c r="O3032" s="1">
        <f t="shared" si="152"/>
        <v>0</v>
      </c>
    </row>
    <row r="3033" spans="1:15" x14ac:dyDescent="0.25">
      <c r="A3033" s="1" t="str">
        <v>SOUTHERNBIOTECH</v>
      </c>
      <c r="B3033" s="1">
        <v>7326</v>
      </c>
      <c r="C3033" s="1">
        <v>339467</v>
      </c>
      <c r="D3033" s="2">
        <v>45924</v>
      </c>
      <c r="E3033" s="2">
        <v>45929</v>
      </c>
      <c r="F3033" s="1" t="str">
        <v>1091-05</v>
      </c>
      <c r="G3033" s="1">
        <v>1</v>
      </c>
      <c r="H3033" s="1">
        <v>1</v>
      </c>
      <c r="I3033" s="1">
        <v>0</v>
      </c>
      <c r="J3033" s="1" t="str">
        <v>Faridabad</v>
      </c>
      <c r="K3033" s="1">
        <v>0</v>
      </c>
      <c r="L3033" s="1"/>
      <c r="M3033" s="1">
        <f t="shared" si="150"/>
        <v>7326</v>
      </c>
      <c r="N3033" s="1">
        <f t="shared" si="151"/>
        <v>7326</v>
      </c>
      <c r="O3033" s="1">
        <f t="shared" si="152"/>
        <v>0</v>
      </c>
    </row>
    <row r="3034" spans="1:15" x14ac:dyDescent="0.25">
      <c r="A3034" s="1" t="str">
        <v>BPS</v>
      </c>
      <c r="B3034" s="1">
        <v>83952</v>
      </c>
      <c r="C3034" s="1" t="str">
        <v>INV7544</v>
      </c>
      <c r="D3034" s="2">
        <v>45924</v>
      </c>
      <c r="E3034" s="2">
        <v>45930</v>
      </c>
      <c r="F3034" s="1" t="str">
        <v>52009L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83952</v>
      </c>
      <c r="N3034" s="1">
        <f t="shared" si="151"/>
        <v>83952</v>
      </c>
      <c r="O3034" s="1">
        <f t="shared" si="152"/>
        <v>0</v>
      </c>
    </row>
    <row r="3035" spans="1:15" x14ac:dyDescent="0.25">
      <c r="A3035" s="1" t="str">
        <v>BPS</v>
      </c>
      <c r="B3035" s="1">
        <v>36168</v>
      </c>
      <c r="C3035" s="1" t="str">
        <v>INV7544</v>
      </c>
      <c r="D3035" s="2">
        <v>45924</v>
      </c>
      <c r="E3035" s="2">
        <v>45930</v>
      </c>
      <c r="F3035" s="1">
        <v>80580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36168</v>
      </c>
      <c r="N3035" s="1">
        <f t="shared" si="151"/>
        <v>36168</v>
      </c>
      <c r="O3035" s="1">
        <f t="shared" si="152"/>
        <v>0</v>
      </c>
    </row>
    <row r="3036" spans="1:15" x14ac:dyDescent="0.25">
      <c r="A3036" s="1" t="str">
        <v>BPS</v>
      </c>
      <c r="B3036" s="1">
        <v>8712</v>
      </c>
      <c r="C3036" s="1" t="str">
        <v>INV7544</v>
      </c>
      <c r="D3036" s="2">
        <v>45924</v>
      </c>
      <c r="E3036" s="2">
        <v>45930</v>
      </c>
      <c r="F3036" s="1">
        <v>82511</v>
      </c>
      <c r="G3036" s="1">
        <v>1</v>
      </c>
      <c r="H3036" s="1">
        <v>1</v>
      </c>
      <c r="I3036" s="1">
        <v>0</v>
      </c>
      <c r="J3036" s="1" t="str">
        <v>Noida</v>
      </c>
      <c r="K3036" s="1">
        <v>0</v>
      </c>
      <c r="L3036" s="1"/>
      <c r="M3036" s="1">
        <f t="shared" si="150"/>
        <v>8712</v>
      </c>
      <c r="N3036" s="1">
        <f t="shared" si="151"/>
        <v>8712</v>
      </c>
      <c r="O3036" s="1">
        <f t="shared" si="152"/>
        <v>0</v>
      </c>
    </row>
    <row r="3037" spans="1:15" x14ac:dyDescent="0.25">
      <c r="A3037" s="1" t="str">
        <v>Targetmol</v>
      </c>
      <c r="B3037" s="1">
        <v>6652.7999999999993</v>
      </c>
      <c r="C3037" s="1" t="str">
        <v>INV250927-003</v>
      </c>
      <c r="D3037" s="2">
        <v>45927</v>
      </c>
      <c r="E3037" s="2">
        <v>45933</v>
      </c>
      <c r="F3037" s="1" t="str">
        <v>T2339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6652.7999999999993</v>
      </c>
      <c r="N3037" s="1">
        <f t="shared" si="151"/>
        <v>6652.7999999999993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0</v>
      </c>
      <c r="C3038" s="1" t="str">
        <v>INV250927-003</v>
      </c>
      <c r="D3038" s="2">
        <v>45927</v>
      </c>
      <c r="E3038" s="2">
        <v>45933</v>
      </c>
      <c r="F3038" s="1" t="str">
        <v>T1785</v>
      </c>
      <c r="G3038" s="1">
        <v>1</v>
      </c>
      <c r="H3038" s="1">
        <v>1</v>
      </c>
      <c r="I3038" s="1">
        <v>0</v>
      </c>
      <c r="J3038" s="1" t="str">
        <v>Banglore</v>
      </c>
      <c r="K3038" s="1" t="str">
        <v>Sample / Back Order</v>
      </c>
      <c r="L3038" s="1"/>
      <c r="M3038" s="1">
        <f t="shared" si="150"/>
        <v>0</v>
      </c>
      <c r="N3038" s="1">
        <f t="shared" si="151"/>
        <v>0</v>
      </c>
      <c r="O3038" s="1">
        <f t="shared" si="152"/>
        <v>0</v>
      </c>
    </row>
    <row r="3039" spans="1:15" x14ac:dyDescent="0.25">
      <c r="A3039" s="1" t="str">
        <v>Targetmol</v>
      </c>
      <c r="B3039" s="1">
        <v>2640</v>
      </c>
      <c r="C3039" s="1" t="str">
        <v>INV250927-003</v>
      </c>
      <c r="D3039" s="2">
        <v>45927</v>
      </c>
      <c r="E3039" s="2">
        <v>45933</v>
      </c>
      <c r="F3039" s="1" t="str">
        <v>T1710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2640</v>
      </c>
      <c r="N3039" s="1">
        <f t="shared" si="151"/>
        <v>2640</v>
      </c>
      <c r="O3039" s="1">
        <f t="shared" si="152"/>
        <v>0</v>
      </c>
    </row>
    <row r="3040" spans="1:15" x14ac:dyDescent="0.25">
      <c r="A3040" s="1" t="str">
        <v>Targetmol</v>
      </c>
      <c r="B3040" s="1">
        <v>5174.3999999999996</v>
      </c>
      <c r="C3040" s="1" t="str">
        <v>INV250927-003</v>
      </c>
      <c r="D3040" s="2">
        <v>45927</v>
      </c>
      <c r="E3040" s="2">
        <v>45933</v>
      </c>
      <c r="F3040" s="1" t="str">
        <v>T0740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5174.3999999999996</v>
      </c>
      <c r="N3040" s="1">
        <f t="shared" si="151"/>
        <v>5174.3999999999996</v>
      </c>
      <c r="O3040" s="1">
        <f t="shared" si="152"/>
        <v>0</v>
      </c>
    </row>
    <row r="3041" spans="1:15" x14ac:dyDescent="0.25">
      <c r="A3041" s="1" t="str">
        <v>Targetmol</v>
      </c>
      <c r="B3041" s="1">
        <v>8236.7999999999993</v>
      </c>
      <c r="C3041" s="1" t="str">
        <v>INV250927-003</v>
      </c>
      <c r="D3041" s="2">
        <v>45927</v>
      </c>
      <c r="E3041" s="2">
        <v>45933</v>
      </c>
      <c r="F3041" s="1" t="str">
        <v>T6002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8236.7999999999993</v>
      </c>
      <c r="N3041" s="1">
        <f t="shared" si="151"/>
        <v>8236.7999999999993</v>
      </c>
      <c r="O3041" s="1">
        <f t="shared" si="152"/>
        <v>0</v>
      </c>
    </row>
    <row r="3042" spans="1:15" x14ac:dyDescent="0.25">
      <c r="A3042" s="1" t="str">
        <v>Targetmol</v>
      </c>
      <c r="B3042" s="1">
        <v>2640</v>
      </c>
      <c r="C3042" s="1" t="str">
        <v>INV250927-003</v>
      </c>
      <c r="D3042" s="2">
        <v>45927</v>
      </c>
      <c r="E3042" s="2">
        <v>45933</v>
      </c>
      <c r="F3042" s="1" t="str">
        <v>T5515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2640</v>
      </c>
      <c r="N3042" s="1">
        <f t="shared" si="151"/>
        <v>2640</v>
      </c>
      <c r="O3042" s="1">
        <f t="shared" si="152"/>
        <v>0</v>
      </c>
    </row>
    <row r="3043" spans="1:15" x14ac:dyDescent="0.25">
      <c r="A3043" s="1" t="str">
        <v>Targetmol</v>
      </c>
      <c r="B3043" s="1">
        <v>31574.400000000001</v>
      </c>
      <c r="C3043" s="1" t="str">
        <v>INV250927-003</v>
      </c>
      <c r="D3043" s="2">
        <v>45927</v>
      </c>
      <c r="E3043" s="2">
        <v>45933</v>
      </c>
      <c r="F3043" s="1" t="str">
        <v>TN2315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31574.400000000001</v>
      </c>
      <c r="N3043" s="1">
        <f t="shared" si="151"/>
        <v>31574.400000000001</v>
      </c>
      <c r="O3043" s="1">
        <f t="shared" si="152"/>
        <v>0</v>
      </c>
    </row>
    <row r="3044" spans="1:15" x14ac:dyDescent="0.25">
      <c r="A3044" s="1" t="str">
        <v>Targetmol</v>
      </c>
      <c r="B3044" s="1">
        <v>1584</v>
      </c>
      <c r="C3044" s="1" t="str">
        <v>INV250927-003</v>
      </c>
      <c r="D3044" s="2">
        <v>45927</v>
      </c>
      <c r="E3044" s="2">
        <v>45933</v>
      </c>
      <c r="F3044" s="1" t="str">
        <v>T5648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1584</v>
      </c>
      <c r="N3044" s="1">
        <f t="shared" si="151"/>
        <v>1584</v>
      </c>
      <c r="O3044" s="1">
        <f t="shared" si="152"/>
        <v>0</v>
      </c>
    </row>
    <row r="3045" spans="1:15" x14ac:dyDescent="0.25">
      <c r="A3045" s="1" t="str">
        <v>Targetmol</v>
      </c>
      <c r="B3045" s="1">
        <v>3590.3999999999996</v>
      </c>
      <c r="C3045" s="1" t="str">
        <v>INV250927-003</v>
      </c>
      <c r="D3045" s="2">
        <v>45927</v>
      </c>
      <c r="E3045" s="2">
        <v>45933</v>
      </c>
      <c r="F3045" s="1" t="str">
        <v>T7625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7180.7999999999993</v>
      </c>
      <c r="N3045" s="1">
        <f t="shared" si="151"/>
        <v>7180.7999999999993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VS0101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SARTORIUS</v>
      </c>
      <c r="B3047" s="1">
        <v>16000</v>
      </c>
      <c r="C3047" s="1" t="str">
        <v>251519302624</v>
      </c>
      <c r="D3047" s="2">
        <v>45929</v>
      </c>
      <c r="E3047" s="2">
        <v>45934</v>
      </c>
      <c r="F3047" s="1" t="str">
        <v>VS0102</v>
      </c>
      <c r="G3047" s="1">
        <v>1</v>
      </c>
      <c r="H3047" s="1">
        <v>1</v>
      </c>
      <c r="I3047" s="1">
        <v>0</v>
      </c>
      <c r="J3047" s="1" t="e">
        <v>#N/A</v>
      </c>
      <c r="K3047" s="1">
        <v>0</v>
      </c>
      <c r="L3047" s="1"/>
      <c r="M3047" s="1">
        <f t="shared" si="150"/>
        <v>16000</v>
      </c>
      <c r="N3047" s="1">
        <f t="shared" si="151"/>
        <v>16000</v>
      </c>
      <c r="O3047" s="1">
        <f t="shared" si="152"/>
        <v>0</v>
      </c>
    </row>
    <row r="3048" spans="1:15" x14ac:dyDescent="0.25">
      <c r="A3048" s="1" t="str">
        <v>Sartorius</v>
      </c>
      <c r="B3048" s="1">
        <v>6500</v>
      </c>
      <c r="C3048" s="1" t="str">
        <v>251519302624</v>
      </c>
      <c r="D3048" s="2">
        <v>45929</v>
      </c>
      <c r="E3048" s="2">
        <v>45934</v>
      </c>
      <c r="F3048" s="1" t="str">
        <v>VS0131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6500</v>
      </c>
      <c r="N3048" s="1">
        <f t="shared" si="151"/>
        <v>6500</v>
      </c>
      <c r="O3048" s="1">
        <f t="shared" si="152"/>
        <v>0</v>
      </c>
    </row>
    <row r="3049" spans="1:15" x14ac:dyDescent="0.25">
      <c r="A3049" s="1" t="str">
        <v>BioLegend</v>
      </c>
      <c r="B3049" s="1">
        <v>28314</v>
      </c>
      <c r="C3049" s="1" t="str">
        <v>EED119537</v>
      </c>
      <c r="D3049" s="2">
        <v>45926</v>
      </c>
      <c r="E3049" s="2">
        <v>45936</v>
      </c>
      <c r="F3049" s="1">
        <v>301344</v>
      </c>
      <c r="G3049" s="1">
        <v>2</v>
      </c>
      <c r="H3049" s="1">
        <v>2</v>
      </c>
      <c r="I3049" s="1">
        <v>0</v>
      </c>
      <c r="J3049" s="1" t="str">
        <v>Mumbai</v>
      </c>
      <c r="K3049" s="1">
        <v>0</v>
      </c>
      <c r="L3049" s="1"/>
      <c r="M3049" s="1">
        <f t="shared" si="150"/>
        <v>56628</v>
      </c>
      <c r="N3049" s="1">
        <f t="shared" si="151"/>
        <v>56628</v>
      </c>
      <c r="O3049" s="1">
        <f t="shared" si="152"/>
        <v>0</v>
      </c>
    </row>
    <row r="3050" spans="1:15" x14ac:dyDescent="0.25">
      <c r="A3050" s="1" t="str">
        <v>BioLegend</v>
      </c>
      <c r="B3050" s="1">
        <v>13613.599999999999</v>
      </c>
      <c r="C3050" s="1" t="str">
        <v>EED119537</v>
      </c>
      <c r="D3050" s="2">
        <v>45926</v>
      </c>
      <c r="E3050" s="2">
        <v>45936</v>
      </c>
      <c r="F3050" s="1">
        <v>100209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13613.599999999999</v>
      </c>
      <c r="N3050" s="1">
        <f t="shared" si="151"/>
        <v>13613.599999999999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100219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5051.2</v>
      </c>
      <c r="C3052" s="1" t="str">
        <v>EED119537</v>
      </c>
      <c r="D3052" s="2">
        <v>45926</v>
      </c>
      <c r="E3052" s="2">
        <v>45936</v>
      </c>
      <c r="F3052" s="1">
        <v>100327</v>
      </c>
      <c r="G3052" s="1">
        <v>1</v>
      </c>
      <c r="H3052" s="1">
        <v>1</v>
      </c>
      <c r="I3052" s="1">
        <v>0</v>
      </c>
      <c r="J3052" s="1" t="str">
        <v>Hyderabad</v>
      </c>
      <c r="K3052" s="1">
        <v>0</v>
      </c>
      <c r="L3052" s="1"/>
      <c r="M3052" s="1">
        <f t="shared" si="150"/>
        <v>5051.2</v>
      </c>
      <c r="N3052" s="1">
        <f t="shared" si="151"/>
        <v>5051.2</v>
      </c>
      <c r="O3052" s="1">
        <f t="shared" si="152"/>
        <v>0</v>
      </c>
    </row>
    <row r="3053" spans="1:15" x14ac:dyDescent="0.25">
      <c r="A3053" s="1" t="str">
        <v>BioLegend</v>
      </c>
      <c r="B3053" s="1">
        <v>19712</v>
      </c>
      <c r="C3053" s="1" t="str">
        <v>EED119537</v>
      </c>
      <c r="D3053" s="2">
        <v>45926</v>
      </c>
      <c r="E3053" s="2">
        <v>45936</v>
      </c>
      <c r="F3053" s="1">
        <v>100496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19712</v>
      </c>
      <c r="N3053" s="1">
        <f t="shared" si="151"/>
        <v>19712</v>
      </c>
      <c r="O3053" s="1">
        <f t="shared" si="152"/>
        <v>0</v>
      </c>
    </row>
    <row r="3054" spans="1:15" x14ac:dyDescent="0.25">
      <c r="A3054" s="1" t="str">
        <v>BioLegend</v>
      </c>
      <c r="B3054" s="1">
        <v>12196.8</v>
      </c>
      <c r="C3054" s="1" t="str">
        <v>EED119537</v>
      </c>
      <c r="D3054" s="2">
        <v>45926</v>
      </c>
      <c r="E3054" s="2">
        <v>45936</v>
      </c>
      <c r="F3054" s="1">
        <v>100526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12196.8</v>
      </c>
      <c r="N3054" s="1">
        <f t="shared" si="151"/>
        <v>12196.8</v>
      </c>
      <c r="O3054" s="1">
        <f t="shared" si="152"/>
        <v>0</v>
      </c>
    </row>
    <row r="3055" spans="1:15" x14ac:dyDescent="0.25">
      <c r="A3055" s="1" t="str">
        <v>BioLegend</v>
      </c>
      <c r="B3055" s="1">
        <v>6468</v>
      </c>
      <c r="C3055" s="1" t="str">
        <v>EED119537</v>
      </c>
      <c r="D3055" s="2">
        <v>45926</v>
      </c>
      <c r="E3055" s="2">
        <v>45936</v>
      </c>
      <c r="F3055" s="1">
        <v>101212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6468</v>
      </c>
      <c r="N3055" s="1">
        <f t="shared" si="151"/>
        <v>6468</v>
      </c>
      <c r="O3055" s="1">
        <f t="shared" si="152"/>
        <v>0</v>
      </c>
    </row>
    <row r="3056" spans="1:15" x14ac:dyDescent="0.25">
      <c r="A3056" s="1" t="str">
        <v>BioLegend</v>
      </c>
      <c r="B3056" s="1">
        <v>17740.8</v>
      </c>
      <c r="C3056" s="1" t="str">
        <v>EED119537</v>
      </c>
      <c r="D3056" s="2">
        <v>45926</v>
      </c>
      <c r="E3056" s="2">
        <v>45936</v>
      </c>
      <c r="F3056" s="1">
        <v>101230</v>
      </c>
      <c r="G3056" s="1">
        <v>1</v>
      </c>
      <c r="H3056" s="1">
        <v>1</v>
      </c>
      <c r="I3056" s="1">
        <v>0</v>
      </c>
      <c r="J3056" s="1" t="str">
        <v>Mumbai</v>
      </c>
      <c r="K3056" s="1">
        <v>0</v>
      </c>
      <c r="L3056" s="1"/>
      <c r="M3056" s="1">
        <f t="shared" si="150"/>
        <v>17740.8</v>
      </c>
      <c r="N3056" s="1">
        <f t="shared" si="151"/>
        <v>17740.8</v>
      </c>
      <c r="O3056" s="1">
        <f t="shared" si="152"/>
        <v>0</v>
      </c>
    </row>
    <row r="3057" spans="1:15" x14ac:dyDescent="0.25">
      <c r="A3057" s="1" t="str">
        <v>BioLegend</v>
      </c>
      <c r="B3057" s="1">
        <v>15972</v>
      </c>
      <c r="C3057" s="1" t="str">
        <v>EED119537</v>
      </c>
      <c r="D3057" s="2">
        <v>45926</v>
      </c>
      <c r="E3057" s="2">
        <v>45936</v>
      </c>
      <c r="F3057" s="1">
        <v>101251</v>
      </c>
      <c r="G3057" s="1">
        <v>1</v>
      </c>
      <c r="H3057" s="1">
        <v>1</v>
      </c>
      <c r="I3057" s="1">
        <v>0</v>
      </c>
      <c r="J3057" s="1" t="str">
        <v>Kerala</v>
      </c>
      <c r="K3057" s="1">
        <v>0</v>
      </c>
      <c r="L3057" s="1"/>
      <c r="M3057" s="1">
        <f t="shared" si="150"/>
        <v>15972</v>
      </c>
      <c r="N3057" s="1">
        <f t="shared" si="151"/>
        <v>15972</v>
      </c>
      <c r="O3057" s="1">
        <f t="shared" si="152"/>
        <v>0</v>
      </c>
    </row>
    <row r="3058" spans="1:15" x14ac:dyDescent="0.25">
      <c r="A3058" s="1" t="str">
        <v>BioLegend</v>
      </c>
      <c r="B3058" s="1">
        <v>18876</v>
      </c>
      <c r="C3058" s="1" t="str">
        <v>EED119537</v>
      </c>
      <c r="D3058" s="2">
        <v>45926</v>
      </c>
      <c r="E3058" s="2">
        <v>45936</v>
      </c>
      <c r="F3058" s="1">
        <v>101337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18876</v>
      </c>
      <c r="N3058" s="1">
        <f t="shared" si="151"/>
        <v>18876</v>
      </c>
      <c r="O3058" s="1">
        <f t="shared" si="152"/>
        <v>0</v>
      </c>
    </row>
    <row r="3059" spans="1:15" x14ac:dyDescent="0.25">
      <c r="A3059" s="1" t="str">
        <v>BioLegend</v>
      </c>
      <c r="B3059" s="1">
        <v>9424.7999999999993</v>
      </c>
      <c r="C3059" s="1" t="str">
        <v>EED119537</v>
      </c>
      <c r="D3059" s="2">
        <v>45926</v>
      </c>
      <c r="E3059" s="2">
        <v>45936</v>
      </c>
      <c r="F3059" s="1">
        <v>102615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9424.7999999999993</v>
      </c>
      <c r="N3059" s="1">
        <f t="shared" si="151"/>
        <v>9424.7999999999993</v>
      </c>
      <c r="O3059" s="1">
        <f t="shared" si="152"/>
        <v>0</v>
      </c>
    </row>
    <row r="3060" spans="1:15" x14ac:dyDescent="0.25">
      <c r="A3060" s="1" t="str">
        <v>BioLegend</v>
      </c>
      <c r="B3060" s="1">
        <v>5790.4</v>
      </c>
      <c r="C3060" s="1" t="str">
        <v>EED119537</v>
      </c>
      <c r="D3060" s="2">
        <v>45926</v>
      </c>
      <c r="E3060" s="2">
        <v>45936</v>
      </c>
      <c r="F3060" s="1">
        <v>103025</v>
      </c>
      <c r="G3060" s="1">
        <v>1</v>
      </c>
      <c r="H3060" s="1">
        <v>1</v>
      </c>
      <c r="I3060" s="1">
        <v>0</v>
      </c>
      <c r="J3060" s="1" t="str">
        <v>Hyderabad</v>
      </c>
      <c r="K3060" s="1">
        <v>0</v>
      </c>
      <c r="L3060" s="1"/>
      <c r="M3060" s="1">
        <f t="shared" si="150"/>
        <v>5790.4</v>
      </c>
      <c r="N3060" s="1">
        <f t="shared" si="151"/>
        <v>5790.4</v>
      </c>
      <c r="O3060" s="1">
        <f t="shared" si="152"/>
        <v>0</v>
      </c>
    </row>
    <row r="3061" spans="1:15" x14ac:dyDescent="0.25">
      <c r="A3061" s="1" t="str">
        <v>BioLegend</v>
      </c>
      <c r="B3061" s="1">
        <v>13613.599999999999</v>
      </c>
      <c r="C3061" s="1" t="str">
        <v>EED119537</v>
      </c>
      <c r="D3061" s="2">
        <v>45926</v>
      </c>
      <c r="E3061" s="2">
        <v>45936</v>
      </c>
      <c r="F3061" s="1">
        <v>103132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13613.599999999999</v>
      </c>
      <c r="N3061" s="1">
        <f t="shared" si="151"/>
        <v>13613.599999999999</v>
      </c>
      <c r="O3061" s="1">
        <f t="shared" si="152"/>
        <v>0</v>
      </c>
    </row>
    <row r="3062" spans="1:15" x14ac:dyDescent="0.25">
      <c r="A3062" s="1" t="str">
        <v>BioLegend</v>
      </c>
      <c r="B3062" s="1">
        <v>28710</v>
      </c>
      <c r="C3062" s="1" t="str">
        <v>EED119537</v>
      </c>
      <c r="D3062" s="2">
        <v>45926</v>
      </c>
      <c r="E3062" s="2">
        <v>45936</v>
      </c>
      <c r="F3062" s="1">
        <v>103140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28710</v>
      </c>
      <c r="N3062" s="1">
        <f t="shared" si="151"/>
        <v>28710</v>
      </c>
      <c r="O3062" s="1">
        <f t="shared" si="152"/>
        <v>0</v>
      </c>
    </row>
    <row r="3063" spans="1:15" x14ac:dyDescent="0.25">
      <c r="A3063" s="1" t="str">
        <v>BioLegend</v>
      </c>
      <c r="B3063" s="1">
        <v>20394</v>
      </c>
      <c r="C3063" s="1" t="str">
        <v>EED119537</v>
      </c>
      <c r="D3063" s="2">
        <v>45926</v>
      </c>
      <c r="E3063" s="2">
        <v>45936</v>
      </c>
      <c r="F3063" s="1">
        <v>103157</v>
      </c>
      <c r="G3063" s="1">
        <v>2</v>
      </c>
      <c r="H3063" s="1">
        <v>2</v>
      </c>
      <c r="I3063" s="1">
        <v>0</v>
      </c>
      <c r="J3063" s="1" t="str">
        <v>Bhuvneshwar</v>
      </c>
      <c r="K3063" s="1">
        <v>0</v>
      </c>
      <c r="L3063" s="1"/>
      <c r="M3063" s="1">
        <f t="shared" si="150"/>
        <v>40788</v>
      </c>
      <c r="N3063" s="1">
        <f t="shared" si="151"/>
        <v>40788</v>
      </c>
      <c r="O3063" s="1">
        <f t="shared" si="152"/>
        <v>0</v>
      </c>
    </row>
    <row r="3064" spans="1:15" x14ac:dyDescent="0.25">
      <c r="A3064" s="1" t="str">
        <v>BioLegend</v>
      </c>
      <c r="B3064" s="1">
        <v>4004</v>
      </c>
      <c r="C3064" s="1" t="str">
        <v>EED119537</v>
      </c>
      <c r="D3064" s="2">
        <v>45926</v>
      </c>
      <c r="E3064" s="2">
        <v>45936</v>
      </c>
      <c r="F3064" s="1">
        <v>104103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4004</v>
      </c>
      <c r="N3064" s="1">
        <f t="shared" si="151"/>
        <v>4004</v>
      </c>
      <c r="O3064" s="1">
        <f t="shared" si="152"/>
        <v>0</v>
      </c>
    </row>
    <row r="3065" spans="1:15" x14ac:dyDescent="0.25">
      <c r="A3065" s="1" t="str">
        <v>BioLegend</v>
      </c>
      <c r="B3065" s="1">
        <v>18726.400000000001</v>
      </c>
      <c r="C3065" s="1" t="str">
        <v>EED119537</v>
      </c>
      <c r="D3065" s="2">
        <v>45926</v>
      </c>
      <c r="E3065" s="2">
        <v>45936</v>
      </c>
      <c r="F3065" s="1">
        <v>104106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18726.400000000001</v>
      </c>
      <c r="N3065" s="1">
        <f t="shared" si="151"/>
        <v>18726.400000000001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17740.8</v>
      </c>
      <c r="C3066" s="1" t="str">
        <v>EED119537</v>
      </c>
      <c r="D3066" s="2">
        <v>45926</v>
      </c>
      <c r="E3066" s="2">
        <v>45936</v>
      </c>
      <c r="F3066" s="1">
        <v>105322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17740.8</v>
      </c>
      <c r="N3066" s="1">
        <f t="shared" si="151"/>
        <v>17740.8</v>
      </c>
      <c r="O3066" s="1">
        <f t="shared" si="152"/>
        <v>0</v>
      </c>
    </row>
    <row r="3067" spans="1:15" x14ac:dyDescent="0.25">
      <c r="A3067" s="1" t="str">
        <v>BioLegend</v>
      </c>
      <c r="B3067" s="1">
        <v>16447.2</v>
      </c>
      <c r="C3067" s="1" t="str">
        <v>EED119537</v>
      </c>
      <c r="D3067" s="2">
        <v>45926</v>
      </c>
      <c r="E3067" s="2">
        <v>45936</v>
      </c>
      <c r="F3067" s="1">
        <v>106610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16447.2</v>
      </c>
      <c r="N3067" s="1">
        <f t="shared" si="151"/>
        <v>16447.2</v>
      </c>
      <c r="O3067" s="1">
        <f t="shared" si="152"/>
        <v>0</v>
      </c>
    </row>
    <row r="3068" spans="1:15" x14ac:dyDescent="0.25">
      <c r="A3068" s="1" t="str">
        <v>BioLegend</v>
      </c>
      <c r="B3068" s="1">
        <v>7515.2000000000007</v>
      </c>
      <c r="C3068" s="1" t="str">
        <v>EED119537</v>
      </c>
      <c r="D3068" s="2">
        <v>45926</v>
      </c>
      <c r="E3068" s="2">
        <v>45936</v>
      </c>
      <c r="F3068" s="1">
        <v>108907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7515.2000000000007</v>
      </c>
      <c r="N3068" s="1">
        <f t="shared" si="151"/>
        <v>7515.2000000000007</v>
      </c>
      <c r="O3068" s="1">
        <f t="shared" si="152"/>
        <v>0</v>
      </c>
    </row>
    <row r="3069" spans="1:15" x14ac:dyDescent="0.25">
      <c r="A3069" s="1" t="str">
        <v>BioLegend</v>
      </c>
      <c r="B3069" s="1">
        <v>4496.8</v>
      </c>
      <c r="C3069" s="1" t="str">
        <v>EED119537</v>
      </c>
      <c r="D3069" s="2">
        <v>45926</v>
      </c>
      <c r="E3069" s="2">
        <v>45936</v>
      </c>
      <c r="F3069" s="1">
        <v>109207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4496.8</v>
      </c>
      <c r="N3069" s="1">
        <f t="shared" si="151"/>
        <v>4496.8</v>
      </c>
      <c r="O3069" s="1">
        <f t="shared" si="152"/>
        <v>0</v>
      </c>
    </row>
    <row r="3070" spans="1:15" x14ac:dyDescent="0.25">
      <c r="A3070" s="1" t="str">
        <v>BioLegend</v>
      </c>
      <c r="B3070" s="1">
        <v>18876</v>
      </c>
      <c r="C3070" s="1" t="str">
        <v>EED119537</v>
      </c>
      <c r="D3070" s="2">
        <v>45926</v>
      </c>
      <c r="E3070" s="2">
        <v>45936</v>
      </c>
      <c r="F3070" s="1">
        <v>115555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18876</v>
      </c>
      <c r="N3070" s="1">
        <f t="shared" si="151"/>
        <v>18876</v>
      </c>
      <c r="O3070" s="1">
        <f t="shared" si="152"/>
        <v>0</v>
      </c>
    </row>
    <row r="3071" spans="1:15" x14ac:dyDescent="0.25">
      <c r="A3071" s="1" t="str">
        <v>BioLegend</v>
      </c>
      <c r="B3071" s="1">
        <v>19272</v>
      </c>
      <c r="C3071" s="1" t="str">
        <v>EED119537</v>
      </c>
      <c r="D3071" s="2">
        <v>45926</v>
      </c>
      <c r="E3071" s="2">
        <v>45936</v>
      </c>
      <c r="F3071" s="1">
        <v>117339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19272</v>
      </c>
      <c r="N3071" s="1">
        <f t="shared" si="151"/>
        <v>19272</v>
      </c>
      <c r="O3071" s="1">
        <f t="shared" si="152"/>
        <v>0</v>
      </c>
    </row>
    <row r="3072" spans="1:15" x14ac:dyDescent="0.25">
      <c r="A3072" s="1" t="str">
        <v>BioLegend</v>
      </c>
      <c r="B3072" s="1">
        <v>25132.800000000003</v>
      </c>
      <c r="C3072" s="1" t="str">
        <v>EED119537</v>
      </c>
      <c r="D3072" s="2">
        <v>45926</v>
      </c>
      <c r="E3072" s="2">
        <v>45936</v>
      </c>
      <c r="F3072" s="1">
        <v>119806</v>
      </c>
      <c r="G3072" s="1">
        <v>1</v>
      </c>
      <c r="H3072" s="1">
        <v>1</v>
      </c>
      <c r="I3072" s="1">
        <v>0</v>
      </c>
      <c r="J3072" s="1" t="str">
        <v>Pune</v>
      </c>
      <c r="K3072" s="1">
        <v>0</v>
      </c>
      <c r="L3072" s="1"/>
      <c r="M3072" s="1">
        <f t="shared" si="150"/>
        <v>25132.800000000003</v>
      </c>
      <c r="N3072" s="1">
        <f t="shared" si="151"/>
        <v>25132.800000000003</v>
      </c>
      <c r="O3072" s="1">
        <f t="shared" si="152"/>
        <v>0</v>
      </c>
    </row>
    <row r="3073" spans="1:15" x14ac:dyDescent="0.25">
      <c r="A3073" s="1" t="str">
        <v>BioLegend</v>
      </c>
      <c r="B3073" s="1">
        <v>8685.6</v>
      </c>
      <c r="C3073" s="1" t="str">
        <v>EED119537</v>
      </c>
      <c r="D3073" s="2">
        <v>45926</v>
      </c>
      <c r="E3073" s="2">
        <v>45936</v>
      </c>
      <c r="F3073" s="1">
        <v>123110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8685.6</v>
      </c>
      <c r="N3073" s="1">
        <f t="shared" si="151"/>
        <v>8685.6</v>
      </c>
      <c r="O3073" s="1">
        <f t="shared" si="152"/>
        <v>0</v>
      </c>
    </row>
    <row r="3074" spans="1:15" x14ac:dyDescent="0.25">
      <c r="A3074" s="1" t="str">
        <v>BioLegend</v>
      </c>
      <c r="B3074" s="1">
        <v>8808.7999999999993</v>
      </c>
      <c r="C3074" s="1" t="str">
        <v>EED119537</v>
      </c>
      <c r="D3074" s="2">
        <v>45926</v>
      </c>
      <c r="E3074" s="2">
        <v>45936</v>
      </c>
      <c r="F3074" s="1">
        <v>123116</v>
      </c>
      <c r="G3074" s="1">
        <v>1</v>
      </c>
      <c r="H3074" s="1">
        <v>1</v>
      </c>
      <c r="I3074" s="1">
        <v>0</v>
      </c>
      <c r="J3074" s="1" t="str">
        <v>Hyderabad</v>
      </c>
      <c r="K3074" s="1">
        <v>0</v>
      </c>
      <c r="L3074" s="1"/>
      <c r="M3074" s="1">
        <f t="shared" si="150"/>
        <v>8808.7999999999993</v>
      </c>
      <c r="N3074" s="1">
        <f t="shared" si="151"/>
        <v>8808.7999999999993</v>
      </c>
      <c r="O3074" s="1">
        <f t="shared" si="152"/>
        <v>0</v>
      </c>
    </row>
    <row r="3075" spans="1:15" x14ac:dyDescent="0.25">
      <c r="A3075" s="1" t="str">
        <v>BioLegend</v>
      </c>
      <c r="B3075" s="1">
        <v>22052.799999999999</v>
      </c>
      <c r="C3075" s="1" t="str">
        <v>EED119537</v>
      </c>
      <c r="D3075" s="2">
        <v>45926</v>
      </c>
      <c r="E3075" s="2">
        <v>45936</v>
      </c>
      <c r="F3075" s="1">
        <v>123128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22052.799999999999</v>
      </c>
      <c r="N3075" s="1">
        <f t="shared" si="151"/>
        <v>22052.799999999999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16324</v>
      </c>
      <c r="C3076" s="1" t="str">
        <v>EED119537</v>
      </c>
      <c r="D3076" s="2">
        <v>45926</v>
      </c>
      <c r="E3076" s="2">
        <v>45936</v>
      </c>
      <c r="F3076" s="1">
        <v>125226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16324</v>
      </c>
      <c r="N3076" s="1">
        <f t="shared" si="151"/>
        <v>16324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126622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19272</v>
      </c>
      <c r="C3078" s="1" t="str">
        <v>EED119537</v>
      </c>
      <c r="D3078" s="2">
        <v>45926</v>
      </c>
      <c r="E3078" s="2">
        <v>45936</v>
      </c>
      <c r="F3078" s="1">
        <v>126633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19272</v>
      </c>
      <c r="N3078" s="1">
        <f t="shared" si="151"/>
        <v>19272</v>
      </c>
      <c r="O3078" s="1">
        <f t="shared" si="152"/>
        <v>0</v>
      </c>
    </row>
    <row r="3079" spans="1:15" x14ac:dyDescent="0.25">
      <c r="A3079" s="1" t="str">
        <v>BioLegend</v>
      </c>
      <c r="B3079" s="1">
        <v>17432.8</v>
      </c>
      <c r="C3079" s="1" t="str">
        <v>EED119537</v>
      </c>
      <c r="D3079" s="2">
        <v>45926</v>
      </c>
      <c r="E3079" s="2">
        <v>45936</v>
      </c>
      <c r="F3079" s="1">
        <v>127608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17432.8</v>
      </c>
      <c r="N3079" s="1">
        <f t="shared" si="151"/>
        <v>17432.8</v>
      </c>
      <c r="O3079" s="1">
        <f t="shared" si="152"/>
        <v>0</v>
      </c>
    </row>
    <row r="3080" spans="1:15" x14ac:dyDescent="0.25">
      <c r="A3080" s="1" t="str">
        <v>BioLegend</v>
      </c>
      <c r="B3080" s="1">
        <v>18664.8</v>
      </c>
      <c r="C3080" s="1" t="str">
        <v>EED119537</v>
      </c>
      <c r="D3080" s="2">
        <v>45926</v>
      </c>
      <c r="E3080" s="2">
        <v>45936</v>
      </c>
      <c r="F3080" s="1">
        <v>127618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18664.8</v>
      </c>
      <c r="N3080" s="1">
        <f t="shared" si="151"/>
        <v>18664.8</v>
      </c>
      <c r="O3080" s="1">
        <f t="shared" si="152"/>
        <v>0</v>
      </c>
    </row>
    <row r="3081" spans="1:15" x14ac:dyDescent="0.25">
      <c r="A3081" s="1" t="str">
        <v>BioLegend</v>
      </c>
      <c r="B3081" s="1">
        <v>19157.599999999999</v>
      </c>
      <c r="C3081" s="1" t="str">
        <v>EED119537</v>
      </c>
      <c r="D3081" s="2">
        <v>45926</v>
      </c>
      <c r="E3081" s="2">
        <v>45936</v>
      </c>
      <c r="F3081" s="1">
        <v>128026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19157.599999999999</v>
      </c>
      <c r="N3081" s="1">
        <f t="shared" si="151"/>
        <v>19157.599999999999</v>
      </c>
      <c r="O3081" s="1">
        <f t="shared" si="152"/>
        <v>0</v>
      </c>
    </row>
    <row r="3082" spans="1:15" x14ac:dyDescent="0.25">
      <c r="A3082" s="1" t="str">
        <v>BioLegend</v>
      </c>
      <c r="B3082" s="1">
        <v>10841.6</v>
      </c>
      <c r="C3082" s="1" t="str">
        <v>EED119537</v>
      </c>
      <c r="D3082" s="2">
        <v>45926</v>
      </c>
      <c r="E3082" s="2">
        <v>45936</v>
      </c>
      <c r="F3082" s="1">
        <v>128811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10841.6</v>
      </c>
      <c r="N3082" s="1">
        <f t="shared" si="151"/>
        <v>10841.6</v>
      </c>
      <c r="O3082" s="1">
        <f t="shared" si="152"/>
        <v>0</v>
      </c>
    </row>
    <row r="3083" spans="1:15" x14ac:dyDescent="0.25">
      <c r="A3083" s="1" t="str">
        <v>BioLegend</v>
      </c>
      <c r="B3083" s="1">
        <v>7638.4</v>
      </c>
      <c r="C3083" s="1" t="str">
        <v>EED119537</v>
      </c>
      <c r="D3083" s="2">
        <v>45926</v>
      </c>
      <c r="E3083" s="2">
        <v>45936</v>
      </c>
      <c r="F3083" s="1">
        <v>130213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7638.4</v>
      </c>
      <c r="N3083" s="1">
        <f t="shared" si="151"/>
        <v>7638.4</v>
      </c>
      <c r="O3083" s="1">
        <f t="shared" si="152"/>
        <v>0</v>
      </c>
    </row>
    <row r="3084" spans="1:15" x14ac:dyDescent="0.25">
      <c r="A3084" s="1" t="str">
        <v>BioLegend</v>
      </c>
      <c r="B3084" s="1">
        <v>12812.8</v>
      </c>
      <c r="C3084" s="1" t="str">
        <v>EED119537</v>
      </c>
      <c r="D3084" s="2">
        <v>45926</v>
      </c>
      <c r="E3084" s="2">
        <v>45936</v>
      </c>
      <c r="F3084" s="1">
        <v>137221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12812.8</v>
      </c>
      <c r="N3084" s="1">
        <f t="shared" si="151"/>
        <v>12812.8</v>
      </c>
      <c r="O3084" s="1">
        <f t="shared" si="152"/>
        <v>0</v>
      </c>
    </row>
    <row r="3085" spans="1:15" x14ac:dyDescent="0.25">
      <c r="A3085" s="1" t="str">
        <v>BioLegend</v>
      </c>
      <c r="B3085" s="1">
        <v>16324</v>
      </c>
      <c r="C3085" s="1" t="str">
        <v>EED119537</v>
      </c>
      <c r="D3085" s="2">
        <v>45926</v>
      </c>
      <c r="E3085" s="2">
        <v>45936</v>
      </c>
      <c r="F3085" s="1" t="str">
        <v>139316</v>
      </c>
      <c r="G3085" s="1">
        <v>1</v>
      </c>
      <c r="H3085" s="1">
        <v>1</v>
      </c>
      <c r="I3085" s="1">
        <v>0</v>
      </c>
      <c r="J3085" s="1" t="str">
        <v>Kerala</v>
      </c>
      <c r="K3085" s="1">
        <v>0</v>
      </c>
      <c r="L3085" s="1"/>
      <c r="M3085" s="1">
        <f t="shared" si="150"/>
        <v>16324</v>
      </c>
      <c r="N3085" s="1">
        <f t="shared" si="151"/>
        <v>16324</v>
      </c>
      <c r="O3085" s="1">
        <f t="shared" si="152"/>
        <v>0</v>
      </c>
    </row>
    <row r="3086" spans="1:15" x14ac:dyDescent="0.25">
      <c r="A3086" s="1" t="str">
        <v>BioLegend</v>
      </c>
      <c r="B3086" s="1">
        <v>8377.6</v>
      </c>
      <c r="C3086" s="1" t="str">
        <v>EED119537</v>
      </c>
      <c r="D3086" s="2">
        <v>45926</v>
      </c>
      <c r="E3086" s="2">
        <v>45936</v>
      </c>
      <c r="F3086" s="1">
        <v>141703</v>
      </c>
      <c r="G3086" s="1">
        <v>1</v>
      </c>
      <c r="H3086" s="1">
        <v>1</v>
      </c>
      <c r="I3086" s="1">
        <v>0</v>
      </c>
      <c r="J3086" s="1" t="str">
        <v>Hyderabad</v>
      </c>
      <c r="K3086" s="1">
        <v>0</v>
      </c>
      <c r="L3086" s="1"/>
      <c r="M3086" s="1">
        <f t="shared" ref="M3086:M3149" si="153">G3086*B3086</f>
        <v>8377.6</v>
      </c>
      <c r="N3086" s="1">
        <f t="shared" ref="N3086:N3149" si="154">H3086*B3086</f>
        <v>8377.6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13464</v>
      </c>
      <c r="C3087" s="1" t="str">
        <v>EED119537</v>
      </c>
      <c r="D3087" s="2">
        <v>45926</v>
      </c>
      <c r="E3087" s="2">
        <v>45936</v>
      </c>
      <c r="F3087" s="1">
        <v>141717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13464</v>
      </c>
      <c r="N3087" s="1">
        <f t="shared" si="154"/>
        <v>13464</v>
      </c>
      <c r="O3087" s="1">
        <f t="shared" si="155"/>
        <v>0</v>
      </c>
    </row>
    <row r="3088" spans="1:15" x14ac:dyDescent="0.25">
      <c r="A3088" s="1" t="str">
        <v>BioLegend</v>
      </c>
      <c r="B3088" s="1">
        <v>18048.8</v>
      </c>
      <c r="C3088" s="1" t="str">
        <v>EED119537</v>
      </c>
      <c r="D3088" s="2">
        <v>45926</v>
      </c>
      <c r="E3088" s="2">
        <v>45936</v>
      </c>
      <c r="F3088" s="1">
        <v>141734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18048.8</v>
      </c>
      <c r="N3088" s="1">
        <f t="shared" si="154"/>
        <v>18048.8</v>
      </c>
      <c r="O3088" s="1">
        <f t="shared" si="155"/>
        <v>0</v>
      </c>
    </row>
    <row r="3089" spans="1:15" x14ac:dyDescent="0.25">
      <c r="A3089" s="1" t="str">
        <v>BioLegend</v>
      </c>
      <c r="B3089" s="1">
        <v>15972</v>
      </c>
      <c r="C3089" s="1" t="str">
        <v>EED119537</v>
      </c>
      <c r="D3089" s="2">
        <v>45926</v>
      </c>
      <c r="E3089" s="2">
        <v>45936</v>
      </c>
      <c r="F3089" s="1">
        <v>142111</v>
      </c>
      <c r="G3089" s="1">
        <v>1</v>
      </c>
      <c r="H3089" s="1">
        <v>1</v>
      </c>
      <c r="I3089" s="1">
        <v>0</v>
      </c>
      <c r="J3089" s="1" t="str">
        <v>Bhuvneshwar</v>
      </c>
      <c r="K3089" s="1">
        <v>0</v>
      </c>
      <c r="L3089" s="1"/>
      <c r="M3089" s="1">
        <f t="shared" si="153"/>
        <v>15972</v>
      </c>
      <c r="N3089" s="1">
        <f t="shared" si="154"/>
        <v>15972</v>
      </c>
      <c r="O3089" s="1">
        <f t="shared" si="155"/>
        <v>0</v>
      </c>
    </row>
    <row r="3090" spans="1:15" x14ac:dyDescent="0.25">
      <c r="A3090" s="1" t="str">
        <v>BioLegend</v>
      </c>
      <c r="B3090" s="1">
        <v>13068</v>
      </c>
      <c r="C3090" s="1" t="str">
        <v>EED119537</v>
      </c>
      <c r="D3090" s="2">
        <v>45926</v>
      </c>
      <c r="E3090" s="2">
        <v>45936</v>
      </c>
      <c r="F3090" s="1">
        <v>145209</v>
      </c>
      <c r="G3090" s="1">
        <v>1</v>
      </c>
      <c r="H3090" s="1">
        <v>1</v>
      </c>
      <c r="I3090" s="1">
        <v>0</v>
      </c>
      <c r="J3090" s="1" t="str">
        <v>Kolkata</v>
      </c>
      <c r="K3090" s="1">
        <v>0</v>
      </c>
      <c r="L3090" s="1"/>
      <c r="M3090" s="1">
        <f t="shared" si="153"/>
        <v>13068</v>
      </c>
      <c r="N3090" s="1">
        <f t="shared" si="154"/>
        <v>13068</v>
      </c>
      <c r="O3090" s="1">
        <f t="shared" si="155"/>
        <v>0</v>
      </c>
    </row>
    <row r="3091" spans="1:15" x14ac:dyDescent="0.25">
      <c r="A3091" s="1" t="str">
        <v>BioLegend</v>
      </c>
      <c r="B3091" s="1">
        <v>9424.7999999999993</v>
      </c>
      <c r="C3091" s="1" t="str">
        <v>EED119537</v>
      </c>
      <c r="D3091" s="2">
        <v>45926</v>
      </c>
      <c r="E3091" s="2">
        <v>45936</v>
      </c>
      <c r="F3091" s="1">
        <v>160908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9424.7999999999993</v>
      </c>
      <c r="N3091" s="1">
        <f t="shared" si="154"/>
        <v>9424.7999999999993</v>
      </c>
      <c r="O3091" s="1">
        <f t="shared" si="155"/>
        <v>0</v>
      </c>
    </row>
    <row r="3092" spans="1:15" x14ac:dyDescent="0.25">
      <c r="A3092" s="1" t="str">
        <v>BioLegend</v>
      </c>
      <c r="B3092" s="1">
        <v>16500</v>
      </c>
      <c r="C3092" s="1" t="str">
        <v>EED119537</v>
      </c>
      <c r="D3092" s="2">
        <v>45926</v>
      </c>
      <c r="E3092" s="2">
        <v>45936</v>
      </c>
      <c r="F3092" s="1">
        <v>160909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16500</v>
      </c>
      <c r="N3092" s="1">
        <f t="shared" si="154"/>
        <v>16500</v>
      </c>
      <c r="O3092" s="1">
        <f t="shared" si="155"/>
        <v>0</v>
      </c>
    </row>
    <row r="3093" spans="1:15" x14ac:dyDescent="0.25">
      <c r="A3093" s="1" t="str">
        <v>BioLegend</v>
      </c>
      <c r="B3093" s="1">
        <v>17001.599999999999</v>
      </c>
      <c r="C3093" s="1" t="str">
        <v>EED119537</v>
      </c>
      <c r="D3093" s="2">
        <v>45926</v>
      </c>
      <c r="E3093" s="2">
        <v>45936</v>
      </c>
      <c r="F3093" s="1">
        <v>300326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17001.599999999999</v>
      </c>
      <c r="N3093" s="1">
        <f t="shared" si="154"/>
        <v>17001.599999999999</v>
      </c>
      <c r="O3093" s="1">
        <f t="shared" si="155"/>
        <v>0</v>
      </c>
    </row>
    <row r="3094" spans="1:15" x14ac:dyDescent="0.25">
      <c r="A3094" s="1" t="str">
        <v>BioLegend</v>
      </c>
      <c r="B3094" s="1">
        <v>28314</v>
      </c>
      <c r="C3094" s="1" t="str">
        <v>EED119537</v>
      </c>
      <c r="D3094" s="2">
        <v>45926</v>
      </c>
      <c r="E3094" s="2">
        <v>45936</v>
      </c>
      <c r="F3094" s="1">
        <v>307640</v>
      </c>
      <c r="G3094" s="1">
        <v>2</v>
      </c>
      <c r="H3094" s="1">
        <v>2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56628</v>
      </c>
      <c r="N3094" s="1">
        <f t="shared" si="154"/>
        <v>56628</v>
      </c>
      <c r="O3094" s="1">
        <f t="shared" si="155"/>
        <v>0</v>
      </c>
    </row>
    <row r="3095" spans="1:15" x14ac:dyDescent="0.25">
      <c r="A3095" s="1" t="str">
        <v>BioLegend</v>
      </c>
      <c r="B3095" s="1">
        <v>24816</v>
      </c>
      <c r="C3095" s="1" t="str">
        <v>EED119537</v>
      </c>
      <c r="D3095" s="2">
        <v>45926</v>
      </c>
      <c r="E3095" s="2">
        <v>45936</v>
      </c>
      <c r="F3095" s="1">
        <v>302048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24816</v>
      </c>
      <c r="N3095" s="1">
        <f t="shared" si="154"/>
        <v>24816</v>
      </c>
      <c r="O3095" s="1">
        <f t="shared" si="155"/>
        <v>0</v>
      </c>
    </row>
    <row r="3096" spans="1:15" x14ac:dyDescent="0.25">
      <c r="A3096" s="1" t="str">
        <v>BioLegend</v>
      </c>
      <c r="B3096" s="1">
        <v>23531.199999999997</v>
      </c>
      <c r="C3096" s="1" t="str">
        <v>EED119537</v>
      </c>
      <c r="D3096" s="2">
        <v>45926</v>
      </c>
      <c r="E3096" s="2">
        <v>45936</v>
      </c>
      <c r="F3096" s="1">
        <v>302120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23531.199999999997</v>
      </c>
      <c r="N3096" s="1">
        <f t="shared" si="154"/>
        <v>23531.199999999997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Gujrat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8808.7999999999993</v>
      </c>
      <c r="C3099" s="1" t="str">
        <v>EED119537</v>
      </c>
      <c r="D3099" s="2">
        <v>45926</v>
      </c>
      <c r="E3099" s="2">
        <v>45936</v>
      </c>
      <c r="F3099" s="1">
        <v>302611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8808.7999999999993</v>
      </c>
      <c r="N3099" s="1">
        <f t="shared" si="154"/>
        <v>8808.7999999999993</v>
      </c>
      <c r="O3099" s="1">
        <f t="shared" si="155"/>
        <v>0</v>
      </c>
    </row>
    <row r="3100" spans="1:15" x14ac:dyDescent="0.25">
      <c r="A3100" s="1" t="str">
        <v>BioLegend</v>
      </c>
      <c r="B3100" s="1">
        <v>7946.4</v>
      </c>
      <c r="C3100" s="1" t="str">
        <v>EED119537</v>
      </c>
      <c r="D3100" s="2">
        <v>45926</v>
      </c>
      <c r="E3100" s="2">
        <v>45936</v>
      </c>
      <c r="F3100" s="1">
        <v>305105</v>
      </c>
      <c r="G3100" s="1">
        <v>1</v>
      </c>
      <c r="H3100" s="1">
        <v>1</v>
      </c>
      <c r="I3100" s="1">
        <v>0</v>
      </c>
      <c r="J3100" s="1" t="str">
        <v>Kerala</v>
      </c>
      <c r="K3100" s="1">
        <v>0</v>
      </c>
      <c r="L3100" s="1"/>
      <c r="M3100" s="1">
        <f t="shared" si="153"/>
        <v>7946.4</v>
      </c>
      <c r="N3100" s="1">
        <f t="shared" si="154"/>
        <v>7946.4</v>
      </c>
      <c r="O3100" s="1">
        <f t="shared" si="155"/>
        <v>0</v>
      </c>
    </row>
    <row r="3101" spans="1:15" x14ac:dyDescent="0.25">
      <c r="A3101" s="1" t="str">
        <v>BioLegend</v>
      </c>
      <c r="B3101" s="1">
        <v>9055.2000000000007</v>
      </c>
      <c r="C3101" s="1" t="str">
        <v>EED119537</v>
      </c>
      <c r="D3101" s="2">
        <v>45926</v>
      </c>
      <c r="E3101" s="2">
        <v>45936</v>
      </c>
      <c r="F3101" s="1">
        <v>305629</v>
      </c>
      <c r="G3101" s="1">
        <v>1</v>
      </c>
      <c r="H3101" s="1">
        <v>1</v>
      </c>
      <c r="I3101" s="1">
        <v>0</v>
      </c>
      <c r="J3101" s="1" t="str">
        <v>Kanpur</v>
      </c>
      <c r="K3101" s="1">
        <v>0</v>
      </c>
      <c r="L3101" s="1"/>
      <c r="M3101" s="1">
        <f t="shared" si="153"/>
        <v>9055.2000000000007</v>
      </c>
      <c r="N3101" s="1">
        <f t="shared" si="154"/>
        <v>9055.2000000000007</v>
      </c>
      <c r="O3101" s="1">
        <f t="shared" si="155"/>
        <v>0</v>
      </c>
    </row>
    <row r="3102" spans="1:15" x14ac:dyDescent="0.25">
      <c r="A3102" s="1" t="str">
        <v>BioLegend</v>
      </c>
      <c r="B3102" s="1">
        <v>18048.8</v>
      </c>
      <c r="C3102" s="1" t="str">
        <v>EED119537</v>
      </c>
      <c r="D3102" s="2">
        <v>45926</v>
      </c>
      <c r="E3102" s="2">
        <v>45936</v>
      </c>
      <c r="F3102" s="1">
        <v>306008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18048.8</v>
      </c>
      <c r="N3102" s="1">
        <f t="shared" si="154"/>
        <v>18048.8</v>
      </c>
      <c r="O3102" s="1">
        <f t="shared" si="155"/>
        <v>0</v>
      </c>
    </row>
    <row r="3103" spans="1:15" x14ac:dyDescent="0.25">
      <c r="A3103" s="1" t="str">
        <v>BioLegend</v>
      </c>
      <c r="B3103" s="1">
        <v>6591.2000000000007</v>
      </c>
      <c r="C3103" s="1" t="str">
        <v>EED119537</v>
      </c>
      <c r="D3103" s="2">
        <v>45926</v>
      </c>
      <c r="E3103" s="2">
        <v>45936</v>
      </c>
      <c r="F3103" s="1">
        <v>343107</v>
      </c>
      <c r="G3103" s="1">
        <v>2</v>
      </c>
      <c r="H3103" s="1">
        <v>2</v>
      </c>
      <c r="I3103" s="1">
        <v>0</v>
      </c>
      <c r="J3103" s="1" t="str">
        <v>Gujrat</v>
      </c>
      <c r="K3103" s="1">
        <v>0</v>
      </c>
      <c r="L3103" s="1"/>
      <c r="M3103" s="1">
        <f t="shared" si="153"/>
        <v>13182.400000000001</v>
      </c>
      <c r="N3103" s="1">
        <f t="shared" si="154"/>
        <v>13182.400000000001</v>
      </c>
      <c r="O3103" s="1">
        <f t="shared" si="155"/>
        <v>0</v>
      </c>
    </row>
    <row r="3104" spans="1:15" x14ac:dyDescent="0.25">
      <c r="A3104" s="1" t="str">
        <v>BioLegend</v>
      </c>
      <c r="B3104" s="1">
        <v>15769.599999999999</v>
      </c>
      <c r="C3104" s="1" t="str">
        <v>EED119537</v>
      </c>
      <c r="D3104" s="2">
        <v>45926</v>
      </c>
      <c r="E3104" s="2">
        <v>45936</v>
      </c>
      <c r="F3104" s="1">
        <v>306308</v>
      </c>
      <c r="G3104" s="1">
        <v>1</v>
      </c>
      <c r="H3104" s="1">
        <v>1</v>
      </c>
      <c r="I3104" s="1">
        <v>0</v>
      </c>
      <c r="J3104" s="1" t="str">
        <v>Mumbai</v>
      </c>
      <c r="K3104" s="1">
        <v>0</v>
      </c>
      <c r="L3104" s="1"/>
      <c r="M3104" s="1">
        <f t="shared" si="153"/>
        <v>15769.599999999999</v>
      </c>
      <c r="N3104" s="1">
        <f t="shared" si="154"/>
        <v>15769.599999999999</v>
      </c>
      <c r="O3104" s="1">
        <f t="shared" si="155"/>
        <v>0</v>
      </c>
    </row>
    <row r="3105" spans="1:15" x14ac:dyDescent="0.25">
      <c r="A3105" s="1" t="str">
        <v>BioLegend</v>
      </c>
      <c r="B3105" s="1">
        <v>11580.8</v>
      </c>
      <c r="C3105" s="1" t="str">
        <v>EED119537</v>
      </c>
      <c r="D3105" s="2">
        <v>45926</v>
      </c>
      <c r="E3105" s="2">
        <v>45936</v>
      </c>
      <c r="F3105" s="1">
        <v>306704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11580.8</v>
      </c>
      <c r="N3105" s="1">
        <f t="shared" si="154"/>
        <v>11580.8</v>
      </c>
      <c r="O3105" s="1">
        <f t="shared" si="155"/>
        <v>0</v>
      </c>
    </row>
    <row r="3106" spans="1:15" x14ac:dyDescent="0.25">
      <c r="A3106" s="1" t="str">
        <v>BioLegend</v>
      </c>
      <c r="B3106" s="1">
        <v>28710</v>
      </c>
      <c r="C3106" s="1" t="str">
        <v>EED119537</v>
      </c>
      <c r="D3106" s="2">
        <v>45926</v>
      </c>
      <c r="E3106" s="2">
        <v>45936</v>
      </c>
      <c r="F3106" s="1">
        <v>306740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28710</v>
      </c>
      <c r="N3106" s="1">
        <f t="shared" si="154"/>
        <v>28710</v>
      </c>
      <c r="O3106" s="1">
        <f t="shared" si="155"/>
        <v>0</v>
      </c>
    </row>
    <row r="3107" spans="1:15" x14ac:dyDescent="0.25">
      <c r="A3107" s="1" t="str">
        <v>BioLegend</v>
      </c>
      <c r="B3107" s="1">
        <v>23531.199999999997</v>
      </c>
      <c r="C3107" s="1" t="str">
        <v>EED119537</v>
      </c>
      <c r="D3107" s="2">
        <v>45926</v>
      </c>
      <c r="E3107" s="2">
        <v>45936</v>
      </c>
      <c r="F3107" s="1">
        <v>368504</v>
      </c>
      <c r="G3107" s="1">
        <v>2</v>
      </c>
      <c r="H3107" s="1">
        <v>2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47062.399999999994</v>
      </c>
      <c r="N3107" s="1">
        <f t="shared" si="154"/>
        <v>47062.399999999994</v>
      </c>
      <c r="O3107" s="1">
        <f t="shared" si="155"/>
        <v>0</v>
      </c>
    </row>
    <row r="3108" spans="1:15" x14ac:dyDescent="0.25">
      <c r="A3108" s="1" t="str">
        <v>BioLegend</v>
      </c>
      <c r="B3108" s="1">
        <v>1848</v>
      </c>
      <c r="C3108" s="1" t="str">
        <v>EED119537</v>
      </c>
      <c r="D3108" s="2">
        <v>45926</v>
      </c>
      <c r="E3108" s="2">
        <v>45936</v>
      </c>
      <c r="F3108" s="1">
        <v>400101</v>
      </c>
      <c r="G3108" s="1">
        <v>2</v>
      </c>
      <c r="H3108" s="1">
        <v>2</v>
      </c>
      <c r="I3108" s="1">
        <v>0</v>
      </c>
      <c r="J3108" s="1" t="str">
        <v>Bhopal</v>
      </c>
      <c r="K3108" s="1">
        <v>0</v>
      </c>
      <c r="L3108" s="1"/>
      <c r="M3108" s="1">
        <f t="shared" si="153"/>
        <v>3696</v>
      </c>
      <c r="N3108" s="1">
        <f t="shared" si="154"/>
        <v>3696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1</v>
      </c>
      <c r="H3109" s="1">
        <v>1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25080</v>
      </c>
      <c r="N3109" s="1">
        <f t="shared" si="154"/>
        <v>25080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20</v>
      </c>
      <c r="H3110" s="1">
        <v>20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501600</v>
      </c>
      <c r="N3110" s="1">
        <f t="shared" si="154"/>
        <v>501600</v>
      </c>
      <c r="O3110" s="1">
        <f t="shared" si="155"/>
        <v>0</v>
      </c>
    </row>
    <row r="3111" spans="1:15" x14ac:dyDescent="0.25">
      <c r="A3111" s="1" t="str">
        <v>BioLegend</v>
      </c>
      <c r="B3111" s="1">
        <v>8069.6</v>
      </c>
      <c r="C3111" s="1" t="str">
        <v>EED119537</v>
      </c>
      <c r="D3111" s="2">
        <v>45926</v>
      </c>
      <c r="E3111" s="2">
        <v>45936</v>
      </c>
      <c r="F3111" s="1">
        <v>310805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8069.6</v>
      </c>
      <c r="N3111" s="1">
        <f t="shared" si="154"/>
        <v>8069.6</v>
      </c>
      <c r="O3111" s="1">
        <f t="shared" si="155"/>
        <v>0</v>
      </c>
    </row>
    <row r="3112" spans="1:15" x14ac:dyDescent="0.25">
      <c r="A3112" s="1" t="str">
        <v>BioLegend</v>
      </c>
      <c r="B3112" s="1">
        <v>4435.2</v>
      </c>
      <c r="C3112" s="1" t="str">
        <v>EED119537</v>
      </c>
      <c r="D3112" s="2">
        <v>45926</v>
      </c>
      <c r="E3112" s="2">
        <v>45936</v>
      </c>
      <c r="F3112" s="1" t="str">
        <v>310909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4435.2</v>
      </c>
      <c r="N3112" s="1">
        <f t="shared" si="154"/>
        <v>4435.2</v>
      </c>
      <c r="O3112" s="1">
        <f t="shared" si="155"/>
        <v>0</v>
      </c>
    </row>
    <row r="3113" spans="1:15" x14ac:dyDescent="0.25">
      <c r="A3113" s="1" t="str">
        <v>BioLegend</v>
      </c>
      <c r="B3113" s="1">
        <v>9548</v>
      </c>
      <c r="C3113" s="1" t="str">
        <v>EED119537</v>
      </c>
      <c r="D3113" s="2">
        <v>45926</v>
      </c>
      <c r="E3113" s="2">
        <v>45936</v>
      </c>
      <c r="F3113" s="1">
        <v>310913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9548</v>
      </c>
      <c r="N3113" s="1">
        <f t="shared" si="154"/>
        <v>9548</v>
      </c>
      <c r="O3113" s="1">
        <f t="shared" si="155"/>
        <v>0</v>
      </c>
    </row>
    <row r="3114" spans="1:15" x14ac:dyDescent="0.25">
      <c r="A3114" s="1" t="str">
        <v>BioLegend</v>
      </c>
      <c r="B3114" s="1">
        <v>15584.8</v>
      </c>
      <c r="C3114" s="1" t="str">
        <v>EED119537</v>
      </c>
      <c r="D3114" s="2">
        <v>45926</v>
      </c>
      <c r="E3114" s="2">
        <v>45936</v>
      </c>
      <c r="F3114" s="1">
        <v>640922</v>
      </c>
      <c r="G3114" s="1">
        <v>2</v>
      </c>
      <c r="H3114" s="1">
        <v>2</v>
      </c>
      <c r="I3114" s="1">
        <v>0</v>
      </c>
      <c r="J3114" s="1" t="str">
        <v>Haridwar</v>
      </c>
      <c r="K3114" s="1">
        <v>0</v>
      </c>
      <c r="L3114" s="1"/>
      <c r="M3114" s="1">
        <f t="shared" si="153"/>
        <v>31169.599999999999</v>
      </c>
      <c r="N3114" s="1">
        <f t="shared" si="154"/>
        <v>31169.599999999999</v>
      </c>
      <c r="O3114" s="1">
        <f t="shared" si="155"/>
        <v>0</v>
      </c>
    </row>
    <row r="3115" spans="1:15" x14ac:dyDescent="0.25">
      <c r="A3115" s="1" t="str">
        <v>BioLegend</v>
      </c>
      <c r="B3115" s="1">
        <v>23531.199999999997</v>
      </c>
      <c r="C3115" s="1" t="str">
        <v>EED119537</v>
      </c>
      <c r="D3115" s="2">
        <v>45926</v>
      </c>
      <c r="E3115" s="2">
        <v>45936</v>
      </c>
      <c r="F3115" s="1">
        <v>314512</v>
      </c>
      <c r="G3115" s="1">
        <v>1</v>
      </c>
      <c r="H3115" s="1">
        <v>1</v>
      </c>
      <c r="I3115" s="1">
        <v>0</v>
      </c>
      <c r="J3115" s="1" t="str">
        <v>Mumbai</v>
      </c>
      <c r="K3115" s="1">
        <v>0</v>
      </c>
      <c r="L3115" s="1"/>
      <c r="M3115" s="1">
        <f t="shared" si="153"/>
        <v>23531.199999999997</v>
      </c>
      <c r="N3115" s="1">
        <f t="shared" si="154"/>
        <v>23531.199999999997</v>
      </c>
      <c r="O3115" s="1">
        <f t="shared" si="155"/>
        <v>0</v>
      </c>
    </row>
    <row r="3116" spans="1:15" x14ac:dyDescent="0.25">
      <c r="A3116" s="1" t="str">
        <v>BioLegend</v>
      </c>
      <c r="B3116" s="1">
        <v>24090</v>
      </c>
      <c r="C3116" s="1" t="str">
        <v>EED119537</v>
      </c>
      <c r="D3116" s="2">
        <v>45926</v>
      </c>
      <c r="E3116" s="2">
        <v>45936</v>
      </c>
      <c r="F3116" s="1">
        <v>317332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24090</v>
      </c>
      <c r="N3116" s="1">
        <f t="shared" si="154"/>
        <v>24090</v>
      </c>
      <c r="O3116" s="1">
        <f t="shared" si="155"/>
        <v>0</v>
      </c>
    </row>
    <row r="3117" spans="1:15" x14ac:dyDescent="0.25">
      <c r="A3117" s="1" t="str">
        <v>BioLegend</v>
      </c>
      <c r="B3117" s="1">
        <v>6899.2000000000007</v>
      </c>
      <c r="C3117" s="1" t="str">
        <v>EED119537</v>
      </c>
      <c r="D3117" s="2">
        <v>45926</v>
      </c>
      <c r="E3117" s="2">
        <v>45936</v>
      </c>
      <c r="F3117" s="1">
        <v>317335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6899.2000000000007</v>
      </c>
      <c r="N3117" s="1">
        <f t="shared" si="154"/>
        <v>6899.2000000000007</v>
      </c>
      <c r="O3117" s="1">
        <f t="shared" si="155"/>
        <v>0</v>
      </c>
    </row>
    <row r="3118" spans="1:15" x14ac:dyDescent="0.25">
      <c r="A3118" s="1" t="str">
        <v>BioLegend</v>
      </c>
      <c r="B3118" s="1">
        <v>23760</v>
      </c>
      <c r="C3118" s="1" t="str">
        <v>EED119537</v>
      </c>
      <c r="D3118" s="2">
        <v>45926</v>
      </c>
      <c r="E3118" s="2">
        <v>45936</v>
      </c>
      <c r="F3118" s="1">
        <v>317344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23760</v>
      </c>
      <c r="N3118" s="1">
        <f t="shared" si="154"/>
        <v>23760</v>
      </c>
      <c r="O3118" s="1">
        <f t="shared" si="155"/>
        <v>0</v>
      </c>
    </row>
    <row r="3119" spans="1:15" x14ac:dyDescent="0.25">
      <c r="A3119" s="1" t="str">
        <v>BioLegend</v>
      </c>
      <c r="B3119" s="1">
        <v>19157.599999999999</v>
      </c>
      <c r="C3119" s="1" t="str">
        <v>EED119537</v>
      </c>
      <c r="D3119" s="2">
        <v>45926</v>
      </c>
      <c r="E3119" s="2">
        <v>45936</v>
      </c>
      <c r="F3119" s="1">
        <v>318318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19157.599999999999</v>
      </c>
      <c r="N3119" s="1">
        <f t="shared" si="154"/>
        <v>19157.599999999999</v>
      </c>
      <c r="O3119" s="1">
        <f t="shared" si="155"/>
        <v>0</v>
      </c>
    </row>
    <row r="3120" spans="1:15" x14ac:dyDescent="0.25">
      <c r="A3120" s="1" t="str">
        <v>BioLegend</v>
      </c>
      <c r="B3120" s="1">
        <v>431.19999999999993</v>
      </c>
      <c r="C3120" s="1" t="str">
        <v>EED119537</v>
      </c>
      <c r="D3120" s="2">
        <v>45926</v>
      </c>
      <c r="E3120" s="2">
        <v>45936</v>
      </c>
      <c r="F3120" s="1">
        <v>740379</v>
      </c>
      <c r="G3120" s="1">
        <v>2</v>
      </c>
      <c r="H3120" s="1">
        <v>2</v>
      </c>
      <c r="I3120" s="1">
        <v>0</v>
      </c>
      <c r="J3120" s="1" t="str">
        <v>Gujrat</v>
      </c>
      <c r="K3120" s="1">
        <v>0</v>
      </c>
      <c r="L3120" s="1"/>
      <c r="M3120" s="1">
        <f t="shared" si="153"/>
        <v>862.39999999999986</v>
      </c>
      <c r="N3120" s="1">
        <f t="shared" si="154"/>
        <v>862.39999999999986</v>
      </c>
      <c r="O3120" s="1">
        <f t="shared" si="155"/>
        <v>0</v>
      </c>
    </row>
    <row r="3121" spans="1:15" x14ac:dyDescent="0.25">
      <c r="A3121" s="1" t="str">
        <v>BioLegend</v>
      </c>
      <c r="B3121" s="1">
        <v>22792</v>
      </c>
      <c r="C3121" s="1" t="str">
        <v>EED119537</v>
      </c>
      <c r="D3121" s="2">
        <v>45926</v>
      </c>
      <c r="E3121" s="2">
        <v>45936</v>
      </c>
      <c r="F3121" s="1">
        <v>320216</v>
      </c>
      <c r="G3121" s="1">
        <v>1</v>
      </c>
      <c r="H3121" s="1">
        <v>1</v>
      </c>
      <c r="I3121" s="1">
        <v>0</v>
      </c>
      <c r="J3121" s="1" t="str">
        <v>Delhi</v>
      </c>
      <c r="K3121" s="1">
        <v>0</v>
      </c>
      <c r="L3121" s="1"/>
      <c r="M3121" s="1">
        <f t="shared" si="153"/>
        <v>22792</v>
      </c>
      <c r="N3121" s="1">
        <f t="shared" si="154"/>
        <v>22792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321142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323050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23531.199999999997</v>
      </c>
      <c r="C3124" s="1" t="str">
        <v>EED119537</v>
      </c>
      <c r="D3124" s="2">
        <v>45926</v>
      </c>
      <c r="E3124" s="2">
        <v>45936</v>
      </c>
      <c r="F3124" s="1">
        <v>325622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23531.199999999997</v>
      </c>
      <c r="N3124" s="1">
        <f t="shared" si="154"/>
        <v>23531.199999999997</v>
      </c>
      <c r="O3124" s="1">
        <f t="shared" si="155"/>
        <v>0</v>
      </c>
    </row>
    <row r="3125" spans="1:15" x14ac:dyDescent="0.25">
      <c r="A3125" s="1" t="str">
        <v>BioLegend</v>
      </c>
      <c r="B3125" s="1">
        <v>16508.8</v>
      </c>
      <c r="C3125" s="1" t="str">
        <v>EED119537</v>
      </c>
      <c r="D3125" s="2">
        <v>45926</v>
      </c>
      <c r="E3125" s="2">
        <v>45936</v>
      </c>
      <c r="F3125" s="1">
        <v>328708</v>
      </c>
      <c r="G3125" s="1">
        <v>1</v>
      </c>
      <c r="H3125" s="1">
        <v>1</v>
      </c>
      <c r="I3125" s="1">
        <v>0</v>
      </c>
      <c r="J3125" s="1" t="str">
        <v>Hyderabad</v>
      </c>
      <c r="K3125" s="1">
        <v>0</v>
      </c>
      <c r="L3125" s="1"/>
      <c r="M3125" s="1">
        <f t="shared" si="153"/>
        <v>16508.8</v>
      </c>
      <c r="N3125" s="1">
        <f t="shared" si="154"/>
        <v>16508.8</v>
      </c>
      <c r="O3125" s="1">
        <f t="shared" si="155"/>
        <v>0</v>
      </c>
    </row>
    <row r="3126" spans="1:15" x14ac:dyDescent="0.25">
      <c r="A3126" s="1" t="str">
        <v>BioLegend</v>
      </c>
      <c r="B3126" s="1">
        <v>14106.400000000001</v>
      </c>
      <c r="C3126" s="1" t="str">
        <v>EED119537</v>
      </c>
      <c r="D3126" s="2">
        <v>45926</v>
      </c>
      <c r="E3126" s="2">
        <v>45936</v>
      </c>
      <c r="F3126" s="1">
        <v>329904</v>
      </c>
      <c r="G3126" s="1">
        <v>1</v>
      </c>
      <c r="H3126" s="1">
        <v>1</v>
      </c>
      <c r="I3126" s="1">
        <v>0</v>
      </c>
      <c r="J3126" s="1" t="str">
        <v>MUMBAI</v>
      </c>
      <c r="K3126" s="1">
        <v>0</v>
      </c>
      <c r="L3126" s="1"/>
      <c r="M3126" s="1">
        <f t="shared" si="153"/>
        <v>14106.400000000001</v>
      </c>
      <c r="N3126" s="1">
        <f t="shared" si="154"/>
        <v>14106.400000000001</v>
      </c>
      <c r="O3126" s="1">
        <f t="shared" si="155"/>
        <v>0</v>
      </c>
    </row>
    <row r="3127" spans="1:15" x14ac:dyDescent="0.25">
      <c r="A3127" s="1" t="str">
        <v>BioLegend</v>
      </c>
      <c r="B3127" s="1">
        <v>17987.2</v>
      </c>
      <c r="C3127" s="1" t="str">
        <v>EED119537</v>
      </c>
      <c r="D3127" s="2">
        <v>45926</v>
      </c>
      <c r="E3127" s="2">
        <v>45936</v>
      </c>
      <c r="F3127" s="1">
        <v>329906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17987.2</v>
      </c>
      <c r="N3127" s="1">
        <f t="shared" si="154"/>
        <v>17987.2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Banglore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20944</v>
      </c>
      <c r="C3130" s="1" t="str">
        <v>EED119537</v>
      </c>
      <c r="D3130" s="2">
        <v>45926</v>
      </c>
      <c r="E3130" s="2">
        <v>45936</v>
      </c>
      <c r="F3130" s="1">
        <v>343314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20944</v>
      </c>
      <c r="N3130" s="1">
        <f t="shared" si="154"/>
        <v>20944</v>
      </c>
      <c r="O3130" s="1">
        <f t="shared" si="155"/>
        <v>0</v>
      </c>
    </row>
    <row r="3131" spans="1:15" x14ac:dyDescent="0.25">
      <c r="A3131" s="1" t="str">
        <v>BioLegend</v>
      </c>
      <c r="B3131" s="1">
        <v>14291.2</v>
      </c>
      <c r="C3131" s="1" t="str">
        <v>EED119537</v>
      </c>
      <c r="D3131" s="2">
        <v>45926</v>
      </c>
      <c r="E3131" s="2">
        <v>45936</v>
      </c>
      <c r="F3131" s="1">
        <v>343322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14291.2</v>
      </c>
      <c r="N3131" s="1">
        <f t="shared" si="154"/>
        <v>14291.2</v>
      </c>
      <c r="O3131" s="1">
        <f t="shared" si="155"/>
        <v>0</v>
      </c>
    </row>
    <row r="3132" spans="1:15" x14ac:dyDescent="0.25">
      <c r="A3132" s="1" t="str">
        <v>BioLegend</v>
      </c>
      <c r="B3132" s="1">
        <v>9424.7999999999993</v>
      </c>
      <c r="C3132" s="1" t="str">
        <v>EED119537</v>
      </c>
      <c r="D3132" s="2">
        <v>45926</v>
      </c>
      <c r="E3132" s="2">
        <v>45936</v>
      </c>
      <c r="F3132" s="1">
        <v>344103</v>
      </c>
      <c r="G3132" s="1">
        <v>1</v>
      </c>
      <c r="H3132" s="1">
        <v>1</v>
      </c>
      <c r="I3132" s="1">
        <v>0</v>
      </c>
      <c r="J3132" s="1" t="str">
        <v>Chennai</v>
      </c>
      <c r="K3132" s="1">
        <v>0</v>
      </c>
      <c r="L3132" s="1"/>
      <c r="M3132" s="1">
        <f t="shared" si="153"/>
        <v>9424.7999999999993</v>
      </c>
      <c r="N3132" s="1">
        <f t="shared" si="154"/>
        <v>9424.7999999999993</v>
      </c>
      <c r="O3132" s="1">
        <f t="shared" si="155"/>
        <v>0</v>
      </c>
    </row>
    <row r="3133" spans="1:15" x14ac:dyDescent="0.25">
      <c r="A3133" s="1" t="str">
        <v>BioLegend</v>
      </c>
      <c r="B3133" s="1">
        <v>29436</v>
      </c>
      <c r="C3133" s="1" t="str">
        <v>EED119537</v>
      </c>
      <c r="D3133" s="2">
        <v>45926</v>
      </c>
      <c r="E3133" s="2">
        <v>45936</v>
      </c>
      <c r="F3133" s="1">
        <v>345024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29436</v>
      </c>
      <c r="N3133" s="1">
        <f t="shared" si="154"/>
        <v>29436</v>
      </c>
      <c r="O3133" s="1">
        <f t="shared" si="155"/>
        <v>0</v>
      </c>
    </row>
    <row r="3134" spans="1:15" x14ac:dyDescent="0.25">
      <c r="A3134" s="1" t="str">
        <v>BioLegend</v>
      </c>
      <c r="B3134" s="1">
        <v>227612</v>
      </c>
      <c r="C3134" s="1" t="str">
        <v>EED119537</v>
      </c>
      <c r="D3134" s="2">
        <v>45926</v>
      </c>
      <c r="E3134" s="2">
        <v>45936</v>
      </c>
      <c r="F3134" s="1">
        <v>345907</v>
      </c>
      <c r="G3134" s="1">
        <v>1</v>
      </c>
      <c r="H3134" s="1">
        <v>1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227612</v>
      </c>
      <c r="N3134" s="1">
        <f t="shared" si="154"/>
        <v>227612</v>
      </c>
      <c r="O3134" s="1">
        <f t="shared" si="155"/>
        <v>0</v>
      </c>
    </row>
    <row r="3135" spans="1:15" x14ac:dyDescent="0.25">
      <c r="A3135" s="1" t="str">
        <v>BioLegend</v>
      </c>
      <c r="B3135" s="1">
        <v>7700</v>
      </c>
      <c r="C3135" s="1" t="str">
        <v>EED119537</v>
      </c>
      <c r="D3135" s="2">
        <v>45926</v>
      </c>
      <c r="E3135" s="2">
        <v>45936</v>
      </c>
      <c r="F3135" s="1">
        <v>353007</v>
      </c>
      <c r="G3135" s="1">
        <v>1</v>
      </c>
      <c r="H3135" s="1">
        <v>1</v>
      </c>
      <c r="I3135" s="1">
        <v>0</v>
      </c>
      <c r="J3135" s="1" t="str">
        <v>Kerala</v>
      </c>
      <c r="K3135" s="1">
        <v>0</v>
      </c>
      <c r="L3135" s="1"/>
      <c r="M3135" s="1">
        <f t="shared" si="153"/>
        <v>7700</v>
      </c>
      <c r="N3135" s="1">
        <f t="shared" si="154"/>
        <v>7700</v>
      </c>
      <c r="O3135" s="1">
        <f t="shared" si="155"/>
        <v>0</v>
      </c>
    </row>
    <row r="3136" spans="1:15" x14ac:dyDescent="0.25">
      <c r="A3136" s="1" t="str">
        <v>BioLegend</v>
      </c>
      <c r="B3136" s="1">
        <v>20820.8</v>
      </c>
      <c r="C3136" s="1" t="str">
        <v>EED119537</v>
      </c>
      <c r="D3136" s="2">
        <v>45926</v>
      </c>
      <c r="E3136" s="2">
        <v>45936</v>
      </c>
      <c r="F3136" s="1">
        <v>353606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20820.8</v>
      </c>
      <c r="N3136" s="1">
        <f t="shared" si="154"/>
        <v>20820.8</v>
      </c>
      <c r="O3136" s="1">
        <f t="shared" si="155"/>
        <v>0</v>
      </c>
    </row>
    <row r="3137" spans="1:15" x14ac:dyDescent="0.25">
      <c r="A3137" s="1" t="str">
        <v>BioLegend</v>
      </c>
      <c r="B3137" s="1">
        <v>26862</v>
      </c>
      <c r="C3137" s="1" t="str">
        <v>EED119537</v>
      </c>
      <c r="D3137" s="2">
        <v>45926</v>
      </c>
      <c r="E3137" s="2">
        <v>45936</v>
      </c>
      <c r="F3137" s="1">
        <v>353726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26862</v>
      </c>
      <c r="N3137" s="1">
        <f t="shared" si="154"/>
        <v>26862</v>
      </c>
      <c r="O3137" s="1">
        <f t="shared" si="155"/>
        <v>0</v>
      </c>
    </row>
    <row r="3138" spans="1:15" x14ac:dyDescent="0.25">
      <c r="A3138" s="1" t="str">
        <v>BioLegend</v>
      </c>
      <c r="B3138" s="1">
        <v>8069.6</v>
      </c>
      <c r="C3138" s="1" t="str">
        <v>EED119537</v>
      </c>
      <c r="D3138" s="2">
        <v>45926</v>
      </c>
      <c r="E3138" s="2">
        <v>45936</v>
      </c>
      <c r="F3138" s="1">
        <v>355607</v>
      </c>
      <c r="G3138" s="1">
        <v>1</v>
      </c>
      <c r="H3138" s="1">
        <v>1</v>
      </c>
      <c r="I3138" s="1">
        <v>0</v>
      </c>
      <c r="J3138" s="1" t="str">
        <v>Kanpur</v>
      </c>
      <c r="K3138" s="1">
        <v>0</v>
      </c>
      <c r="L3138" s="1"/>
      <c r="M3138" s="1">
        <f t="shared" si="153"/>
        <v>8069.6</v>
      </c>
      <c r="N3138" s="1">
        <f t="shared" si="154"/>
        <v>8069.6</v>
      </c>
      <c r="O3138" s="1">
        <f t="shared" si="155"/>
        <v>0</v>
      </c>
    </row>
    <row r="3139" spans="1:15" x14ac:dyDescent="0.25">
      <c r="A3139" s="1" t="str">
        <v>BioLegend</v>
      </c>
      <c r="B3139" s="1">
        <v>12566.400000000001</v>
      </c>
      <c r="C3139" s="1" t="str">
        <v>EED119537</v>
      </c>
      <c r="D3139" s="2">
        <v>45926</v>
      </c>
      <c r="E3139" s="2">
        <v>45936</v>
      </c>
      <c r="F3139" s="1">
        <v>363006</v>
      </c>
      <c r="G3139" s="1">
        <v>1</v>
      </c>
      <c r="H3139" s="1">
        <v>1</v>
      </c>
      <c r="I3139" s="1">
        <v>0</v>
      </c>
      <c r="J3139" s="1" t="str">
        <v>Mumbai</v>
      </c>
      <c r="K3139" s="1">
        <v>0</v>
      </c>
      <c r="L3139" s="1"/>
      <c r="M3139" s="1">
        <f t="shared" si="153"/>
        <v>12566.400000000001</v>
      </c>
      <c r="N3139" s="1">
        <f t="shared" si="154"/>
        <v>12566.400000000001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21375.200000000001</v>
      </c>
      <c r="C3140" s="1" t="str">
        <v>EED119537</v>
      </c>
      <c r="D3140" s="2">
        <v>45926</v>
      </c>
      <c r="E3140" s="2">
        <v>45936</v>
      </c>
      <c r="F3140" s="1">
        <v>363034</v>
      </c>
      <c r="G3140" s="1">
        <v>1</v>
      </c>
      <c r="H3140" s="1">
        <v>1</v>
      </c>
      <c r="I3140" s="1">
        <v>0</v>
      </c>
      <c r="J3140" s="1" t="str">
        <v>Hyderabad</v>
      </c>
      <c r="K3140" s="1">
        <v>0</v>
      </c>
      <c r="L3140" s="1"/>
      <c r="M3140" s="1">
        <f t="shared" si="153"/>
        <v>21375.200000000001</v>
      </c>
      <c r="N3140" s="1">
        <f t="shared" si="154"/>
        <v>21375.200000000001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9486.4</v>
      </c>
      <c r="C3141" s="1" t="str">
        <v>EED119537</v>
      </c>
      <c r="D3141" s="2">
        <v>45926</v>
      </c>
      <c r="E3141" s="2">
        <v>45936</v>
      </c>
      <c r="F3141" s="1">
        <v>364803</v>
      </c>
      <c r="G3141" s="1">
        <v>1</v>
      </c>
      <c r="H3141" s="1">
        <v>1</v>
      </c>
      <c r="I3141" s="1">
        <v>0</v>
      </c>
      <c r="J3141" s="1" t="str">
        <v>Kanpur</v>
      </c>
      <c r="K3141" s="1">
        <v>0</v>
      </c>
      <c r="L3141" s="1"/>
      <c r="M3141" s="1">
        <f t="shared" si="153"/>
        <v>9486.4</v>
      </c>
      <c r="N3141" s="1">
        <f t="shared" si="154"/>
        <v>9486.4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367730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23038.400000000001</v>
      </c>
      <c r="C3143" s="1" t="str">
        <v>EED119537</v>
      </c>
      <c r="D3143" s="2">
        <v>45926</v>
      </c>
      <c r="E3143" s="2">
        <v>45936</v>
      </c>
      <c r="F3143" s="1">
        <v>369212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23038.400000000001</v>
      </c>
      <c r="N3143" s="1">
        <f t="shared" si="154"/>
        <v>23038.400000000001</v>
      </c>
      <c r="O3143" s="1">
        <f t="shared" si="155"/>
        <v>0</v>
      </c>
    </row>
    <row r="3144" spans="1:15" x14ac:dyDescent="0.25">
      <c r="A3144" s="1" t="str">
        <v>BioLegend</v>
      </c>
      <c r="B3144" s="1">
        <v>29436</v>
      </c>
      <c r="C3144" s="1" t="str">
        <v>EED119537</v>
      </c>
      <c r="D3144" s="2">
        <v>45926</v>
      </c>
      <c r="E3144" s="2">
        <v>45936</v>
      </c>
      <c r="F3144" s="1">
        <v>372712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29436</v>
      </c>
      <c r="N3144" s="1">
        <f t="shared" si="154"/>
        <v>29436</v>
      </c>
      <c r="O3144" s="1">
        <f t="shared" si="155"/>
        <v>0</v>
      </c>
    </row>
    <row r="3145" spans="1:15" x14ac:dyDescent="0.25">
      <c r="A3145" s="1" t="str">
        <v>BioLegend</v>
      </c>
      <c r="B3145" s="1">
        <v>10164</v>
      </c>
      <c r="C3145" s="1" t="str">
        <v>EED119537</v>
      </c>
      <c r="D3145" s="2">
        <v>45926</v>
      </c>
      <c r="E3145" s="2">
        <v>45936</v>
      </c>
      <c r="F3145" s="1">
        <v>375113</v>
      </c>
      <c r="G3145" s="1">
        <v>1</v>
      </c>
      <c r="H3145" s="1">
        <v>1</v>
      </c>
      <c r="I3145" s="1">
        <v>0</v>
      </c>
      <c r="J3145" s="1" t="str">
        <v>Kolkata</v>
      </c>
      <c r="K3145" s="1">
        <v>0</v>
      </c>
      <c r="L3145" s="1"/>
      <c r="M3145" s="1">
        <f t="shared" si="153"/>
        <v>10164</v>
      </c>
      <c r="N3145" s="1">
        <f t="shared" si="154"/>
        <v>10164</v>
      </c>
      <c r="O3145" s="1">
        <f t="shared" si="155"/>
        <v>0</v>
      </c>
    </row>
    <row r="3146" spans="1:15" x14ac:dyDescent="0.25">
      <c r="A3146" s="1" t="str">
        <v>BioLegend</v>
      </c>
      <c r="B3146" s="1">
        <v>22792</v>
      </c>
      <c r="C3146" s="1" t="str">
        <v>EED119537</v>
      </c>
      <c r="D3146" s="2">
        <v>45926</v>
      </c>
      <c r="E3146" s="2">
        <v>45936</v>
      </c>
      <c r="F3146" s="1">
        <v>399214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22792</v>
      </c>
      <c r="N3146" s="1">
        <f t="shared" si="154"/>
        <v>22792</v>
      </c>
      <c r="O3146" s="1">
        <f t="shared" si="155"/>
        <v>0</v>
      </c>
    </row>
    <row r="3147" spans="1:15" x14ac:dyDescent="0.25">
      <c r="A3147" s="1" t="str">
        <v>BioLegend</v>
      </c>
      <c r="B3147" s="1">
        <v>6529.6</v>
      </c>
      <c r="C3147" s="1" t="str">
        <v>EED119537</v>
      </c>
      <c r="D3147" s="2">
        <v>45926</v>
      </c>
      <c r="E3147" s="2">
        <v>45936</v>
      </c>
      <c r="F3147" s="1">
        <v>400108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6529.6</v>
      </c>
      <c r="N3147" s="1">
        <f t="shared" si="154"/>
        <v>6529.6</v>
      </c>
      <c r="O3147" s="1">
        <f t="shared" si="155"/>
        <v>0</v>
      </c>
    </row>
    <row r="3148" spans="1:15" x14ac:dyDescent="0.25">
      <c r="A3148" s="1" t="str">
        <v>BioLegend</v>
      </c>
      <c r="B3148" s="1">
        <v>10225.6</v>
      </c>
      <c r="C3148" s="1" t="str">
        <v>EED119537</v>
      </c>
      <c r="D3148" s="2">
        <v>45926</v>
      </c>
      <c r="E3148" s="2">
        <v>45936</v>
      </c>
      <c r="F3148" s="1">
        <v>400222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10225.6</v>
      </c>
      <c r="N3148" s="1">
        <f t="shared" si="154"/>
        <v>10225.6</v>
      </c>
      <c r="O3148" s="1">
        <f t="shared" si="155"/>
        <v>0</v>
      </c>
    </row>
    <row r="3149" spans="1:15" x14ac:dyDescent="0.25">
      <c r="A3149" s="1" t="str">
        <v>BioLegend</v>
      </c>
      <c r="B3149" s="1">
        <v>5112.8</v>
      </c>
      <c r="C3149" s="1" t="str">
        <v>EED119537</v>
      </c>
      <c r="D3149" s="2">
        <v>45926</v>
      </c>
      <c r="E3149" s="2">
        <v>45936</v>
      </c>
      <c r="F3149" s="1">
        <v>400247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5112.8</v>
      </c>
      <c r="N3149" s="1">
        <f t="shared" si="154"/>
        <v>5112.8</v>
      </c>
      <c r="O3149" s="1">
        <f t="shared" si="155"/>
        <v>0</v>
      </c>
    </row>
    <row r="3150" spans="1:15" x14ac:dyDescent="0.25">
      <c r="A3150" s="1" t="str">
        <v>BioLegend</v>
      </c>
      <c r="B3150" s="1">
        <v>10890</v>
      </c>
      <c r="C3150" s="1" t="str">
        <v>EED119537</v>
      </c>
      <c r="D3150" s="2">
        <v>45926</v>
      </c>
      <c r="E3150" s="2">
        <v>45936</v>
      </c>
      <c r="F3150" s="1">
        <v>400535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10890</v>
      </c>
      <c r="N3150" s="1">
        <f t="shared" ref="N3150:N3213" si="157">H3150*B3150</f>
        <v>10890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13464</v>
      </c>
      <c r="C3151" s="1" t="str">
        <v>EED119537</v>
      </c>
      <c r="D3151" s="2">
        <v>45926</v>
      </c>
      <c r="E3151" s="2">
        <v>45936</v>
      </c>
      <c r="F3151" s="1">
        <v>400539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13464</v>
      </c>
      <c r="N3151" s="1">
        <f t="shared" si="157"/>
        <v>13464</v>
      </c>
      <c r="O3151" s="1">
        <f t="shared" si="158"/>
        <v>0</v>
      </c>
    </row>
    <row r="3152" spans="1:15" x14ac:dyDescent="0.25">
      <c r="A3152" s="1" t="str">
        <v>BioLegend</v>
      </c>
      <c r="B3152" s="1">
        <v>7946.4</v>
      </c>
      <c r="C3152" s="1" t="str">
        <v>EED119537</v>
      </c>
      <c r="D3152" s="2">
        <v>45926</v>
      </c>
      <c r="E3152" s="2">
        <v>45936</v>
      </c>
      <c r="F3152" s="1">
        <v>405210</v>
      </c>
      <c r="G3152" s="1">
        <v>1</v>
      </c>
      <c r="H3152" s="1">
        <v>1</v>
      </c>
      <c r="I3152" s="1">
        <v>0</v>
      </c>
      <c r="J3152" s="1" t="str">
        <v>Kerala</v>
      </c>
      <c r="K3152" s="1">
        <v>0</v>
      </c>
      <c r="L3152" s="1"/>
      <c r="M3152" s="1">
        <f t="shared" si="156"/>
        <v>7946.4</v>
      </c>
      <c r="N3152" s="1">
        <f t="shared" si="157"/>
        <v>7946.4</v>
      </c>
      <c r="O3152" s="1">
        <f t="shared" si="158"/>
        <v>0</v>
      </c>
    </row>
    <row r="3153" spans="1:15" x14ac:dyDescent="0.25">
      <c r="A3153" s="1" t="str">
        <v>BioLegend</v>
      </c>
      <c r="B3153" s="1">
        <v>4373.6000000000004</v>
      </c>
      <c r="C3153" s="1" t="str">
        <v>EED119537</v>
      </c>
      <c r="D3153" s="2">
        <v>45926</v>
      </c>
      <c r="E3153" s="2">
        <v>45936</v>
      </c>
      <c r="F3153" s="1">
        <v>407001</v>
      </c>
      <c r="G3153" s="1">
        <v>1</v>
      </c>
      <c r="H3153" s="1">
        <v>1</v>
      </c>
      <c r="I3153" s="1">
        <v>0</v>
      </c>
      <c r="J3153" s="1" t="str">
        <v>Kolkata</v>
      </c>
      <c r="K3153" s="1">
        <v>0</v>
      </c>
      <c r="L3153" s="1"/>
      <c r="M3153" s="1">
        <f t="shared" si="156"/>
        <v>4373.6000000000004</v>
      </c>
      <c r="N3153" s="1">
        <f t="shared" si="157"/>
        <v>4373.6000000000004</v>
      </c>
      <c r="O3153" s="1">
        <f t="shared" si="158"/>
        <v>0</v>
      </c>
    </row>
    <row r="3154" spans="1:15" x14ac:dyDescent="0.25">
      <c r="A3154" s="1" t="str">
        <v>BioLegend</v>
      </c>
      <c r="B3154" s="1">
        <v>20636</v>
      </c>
      <c r="C3154" s="1" t="str">
        <v>EED119537</v>
      </c>
      <c r="D3154" s="2">
        <v>45926</v>
      </c>
      <c r="E3154" s="2">
        <v>45936</v>
      </c>
      <c r="F3154" s="1">
        <v>423102</v>
      </c>
      <c r="G3154" s="1">
        <v>1</v>
      </c>
      <c r="H3154" s="1">
        <v>1</v>
      </c>
      <c r="I3154" s="1">
        <v>0</v>
      </c>
      <c r="J3154" s="1" t="str">
        <v>Pune</v>
      </c>
      <c r="K3154" s="1">
        <v>0</v>
      </c>
      <c r="L3154" s="1"/>
      <c r="M3154" s="1">
        <f t="shared" si="156"/>
        <v>20636</v>
      </c>
      <c r="N3154" s="1">
        <f t="shared" si="157"/>
        <v>20636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423105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423107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423115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0</v>
      </c>
      <c r="I3160" s="1">
        <v>1</v>
      </c>
      <c r="J3160" s="1" t="str">
        <v>STOCK</v>
      </c>
      <c r="K3160" s="1" t="str">
        <v>Stock</v>
      </c>
      <c r="L3160" s="1"/>
      <c r="M3160" s="1">
        <f t="shared" si="156"/>
        <v>10164</v>
      </c>
      <c r="N3160" s="1">
        <f t="shared" si="157"/>
        <v>0</v>
      </c>
      <c r="O3160" s="1">
        <f t="shared" si="158"/>
        <v>10164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10164</v>
      </c>
      <c r="N3161" s="1">
        <f t="shared" si="157"/>
        <v>10164</v>
      </c>
      <c r="O3161" s="1">
        <f t="shared" si="158"/>
        <v>0</v>
      </c>
    </row>
    <row r="3162" spans="1:15" x14ac:dyDescent="0.25">
      <c r="A3162" s="1" t="str">
        <v>BioLegend</v>
      </c>
      <c r="B3162" s="1">
        <v>8685.6</v>
      </c>
      <c r="C3162" s="1" t="str">
        <v>EED119537</v>
      </c>
      <c r="D3162" s="2">
        <v>45926</v>
      </c>
      <c r="E3162" s="2">
        <v>45936</v>
      </c>
      <c r="F3162" s="1">
        <v>426102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8685.6</v>
      </c>
      <c r="N3162" s="1">
        <f t="shared" si="157"/>
        <v>8685.6</v>
      </c>
      <c r="O3162" s="1">
        <f t="shared" si="158"/>
        <v>0</v>
      </c>
    </row>
    <row r="3163" spans="1:15" x14ac:dyDescent="0.25">
      <c r="A3163" s="1" t="str">
        <v>BioLegend</v>
      </c>
      <c r="B3163" s="1">
        <v>15215.2</v>
      </c>
      <c r="C3163" s="1" t="str">
        <v>EED119537</v>
      </c>
      <c r="D3163" s="2">
        <v>45926</v>
      </c>
      <c r="E3163" s="2">
        <v>45936</v>
      </c>
      <c r="F3163" s="1">
        <v>427402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15215.2</v>
      </c>
      <c r="N3163" s="1">
        <f t="shared" si="157"/>
        <v>15215.2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430104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430604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36762</v>
      </c>
      <c r="C3166" s="1" t="str">
        <v>EED119537</v>
      </c>
      <c r="D3166" s="2">
        <v>45926</v>
      </c>
      <c r="E3166" s="2">
        <v>45936</v>
      </c>
      <c r="F3166" s="1">
        <v>480019</v>
      </c>
      <c r="G3166" s="1">
        <v>1</v>
      </c>
      <c r="H3166" s="1">
        <v>1</v>
      </c>
      <c r="I3166" s="1">
        <v>0</v>
      </c>
      <c r="J3166" s="1" t="str">
        <v>Mumbai</v>
      </c>
      <c r="K3166" s="1">
        <v>0</v>
      </c>
      <c r="L3166" s="1"/>
      <c r="M3166" s="1">
        <f t="shared" si="156"/>
        <v>36762</v>
      </c>
      <c r="N3166" s="1">
        <f t="shared" si="157"/>
        <v>36762</v>
      </c>
      <c r="O3166" s="1">
        <f t="shared" si="158"/>
        <v>0</v>
      </c>
    </row>
    <row r="3167" spans="1:15" x14ac:dyDescent="0.25">
      <c r="A3167" s="1" t="str">
        <v>BioLegend</v>
      </c>
      <c r="B3167" s="1">
        <v>6776</v>
      </c>
      <c r="C3167" s="1" t="str">
        <v>EED119537</v>
      </c>
      <c r="D3167" s="2">
        <v>45926</v>
      </c>
      <c r="E3167" s="2">
        <v>45936</v>
      </c>
      <c r="F3167" s="1">
        <v>505808</v>
      </c>
      <c r="G3167" s="1">
        <v>1</v>
      </c>
      <c r="H3167" s="1">
        <v>1</v>
      </c>
      <c r="I3167" s="1">
        <v>0</v>
      </c>
      <c r="J3167" s="1" t="str">
        <v>Gujrat</v>
      </c>
      <c r="K3167" s="1">
        <v>0</v>
      </c>
      <c r="L3167" s="1"/>
      <c r="M3167" s="1">
        <f t="shared" si="156"/>
        <v>6776</v>
      </c>
      <c r="N3167" s="1">
        <f t="shared" si="157"/>
        <v>6776</v>
      </c>
      <c r="O3167" s="1">
        <f t="shared" si="158"/>
        <v>0</v>
      </c>
    </row>
    <row r="3168" spans="1:15" x14ac:dyDescent="0.25">
      <c r="A3168" s="1" t="str">
        <v>BioLegend</v>
      </c>
      <c r="B3168" s="1">
        <v>2710.4</v>
      </c>
      <c r="C3168" s="1" t="str">
        <v>EED119537</v>
      </c>
      <c r="D3168" s="2">
        <v>45926</v>
      </c>
      <c r="E3168" s="2">
        <v>45936</v>
      </c>
      <c r="F3168" s="1">
        <v>505809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2710.4</v>
      </c>
      <c r="N3168" s="1">
        <f t="shared" si="157"/>
        <v>2710.4</v>
      </c>
      <c r="O3168" s="1">
        <f t="shared" si="158"/>
        <v>0</v>
      </c>
    </row>
    <row r="3169" spans="1:15" x14ac:dyDescent="0.25">
      <c r="A3169" s="1" t="str">
        <v>BioLegend</v>
      </c>
      <c r="B3169" s="1">
        <v>20820.8</v>
      </c>
      <c r="C3169" s="1" t="str">
        <v>EED119537</v>
      </c>
      <c r="D3169" s="2">
        <v>45926</v>
      </c>
      <c r="E3169" s="2">
        <v>45936</v>
      </c>
      <c r="F3169" s="1">
        <v>516906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20820.8</v>
      </c>
      <c r="N3169" s="1">
        <f t="shared" si="157"/>
        <v>20820.8</v>
      </c>
      <c r="O3169" s="1">
        <f t="shared" si="158"/>
        <v>0</v>
      </c>
    </row>
    <row r="3170" spans="1:15" x14ac:dyDescent="0.25">
      <c r="A3170" s="1" t="str">
        <v>BioLegend</v>
      </c>
      <c r="B3170" s="1">
        <v>14106.400000000001</v>
      </c>
      <c r="C3170" s="1" t="str">
        <v>EED119537</v>
      </c>
      <c r="D3170" s="2">
        <v>45926</v>
      </c>
      <c r="E3170" s="2">
        <v>45936</v>
      </c>
      <c r="F3170" s="1">
        <v>577002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14106.400000000001</v>
      </c>
      <c r="N3170" s="1">
        <f t="shared" si="157"/>
        <v>14106.400000000001</v>
      </c>
      <c r="O3170" s="1">
        <f t="shared" si="158"/>
        <v>0</v>
      </c>
    </row>
    <row r="3171" spans="1:15" x14ac:dyDescent="0.25">
      <c r="A3171" s="1" t="str">
        <v>BioLegend</v>
      </c>
      <c r="B3171" s="1">
        <v>9055.2000000000007</v>
      </c>
      <c r="C3171" s="1" t="str">
        <v>EED119537</v>
      </c>
      <c r="D3171" s="2">
        <v>45926</v>
      </c>
      <c r="E3171" s="2">
        <v>45936</v>
      </c>
      <c r="F3171" s="1">
        <v>582302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9055.2000000000007</v>
      </c>
      <c r="N3171" s="1">
        <f t="shared" si="157"/>
        <v>9055.2000000000007</v>
      </c>
      <c r="O3171" s="1">
        <f t="shared" si="158"/>
        <v>0</v>
      </c>
    </row>
    <row r="3172" spans="1:15" x14ac:dyDescent="0.25">
      <c r="A3172" s="1" t="str">
        <v>BioLegend</v>
      </c>
      <c r="B3172" s="1">
        <v>6221.6</v>
      </c>
      <c r="C3172" s="1" t="str">
        <v>EED119537</v>
      </c>
      <c r="D3172" s="2">
        <v>45926</v>
      </c>
      <c r="E3172" s="2">
        <v>45936</v>
      </c>
      <c r="F3172" s="1">
        <v>643808</v>
      </c>
      <c r="G3172" s="1">
        <v>1</v>
      </c>
      <c r="H3172" s="1">
        <v>1</v>
      </c>
      <c r="I3172" s="1">
        <v>0</v>
      </c>
      <c r="J3172" s="1" t="str">
        <v>Hyderabad</v>
      </c>
      <c r="K3172" s="1">
        <v>0</v>
      </c>
      <c r="L3172" s="1"/>
      <c r="M3172" s="1">
        <f t="shared" si="156"/>
        <v>6221.6</v>
      </c>
      <c r="N3172" s="1">
        <f t="shared" si="157"/>
        <v>6221.6</v>
      </c>
      <c r="O3172" s="1">
        <f t="shared" si="158"/>
        <v>0</v>
      </c>
    </row>
    <row r="3173" spans="1:15" x14ac:dyDescent="0.25">
      <c r="A3173" s="1" t="str">
        <v>BioLegend</v>
      </c>
      <c r="B3173" s="1">
        <v>18048.8</v>
      </c>
      <c r="C3173" s="1" t="str">
        <v>EED119537</v>
      </c>
      <c r="D3173" s="2">
        <v>45926</v>
      </c>
      <c r="E3173" s="2">
        <v>45936</v>
      </c>
      <c r="F3173" s="1">
        <v>644702</v>
      </c>
      <c r="G3173" s="1">
        <v>1</v>
      </c>
      <c r="H3173" s="1">
        <v>1</v>
      </c>
      <c r="I3173" s="1">
        <v>0</v>
      </c>
      <c r="J3173" s="1" t="str">
        <v>Chandigarh</v>
      </c>
      <c r="K3173" s="1">
        <v>0</v>
      </c>
      <c r="L3173" s="1"/>
      <c r="M3173" s="1">
        <f t="shared" si="156"/>
        <v>18048.8</v>
      </c>
      <c r="N3173" s="1">
        <f t="shared" si="157"/>
        <v>18048.8</v>
      </c>
      <c r="O3173" s="1">
        <f t="shared" si="158"/>
        <v>0</v>
      </c>
    </row>
    <row r="3174" spans="1:15" x14ac:dyDescent="0.25">
      <c r="A3174" s="1" t="str">
        <v>BioLegend</v>
      </c>
      <c r="B3174" s="1">
        <v>19896.8</v>
      </c>
      <c r="C3174" s="1" t="str">
        <v>EED119537</v>
      </c>
      <c r="D3174" s="2">
        <v>45926</v>
      </c>
      <c r="E3174" s="2">
        <v>45936</v>
      </c>
      <c r="F3174" s="1">
        <v>651002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19896.8</v>
      </c>
      <c r="N3174" s="1">
        <f t="shared" si="157"/>
        <v>19896.8</v>
      </c>
      <c r="O3174" s="1">
        <f t="shared" si="158"/>
        <v>0</v>
      </c>
    </row>
    <row r="3175" spans="1:15" x14ac:dyDescent="0.25">
      <c r="A3175" s="1" t="str">
        <v>BioLegend</v>
      </c>
      <c r="B3175" s="1">
        <v>12012</v>
      </c>
      <c r="C3175" s="1" t="str">
        <v>EED119537</v>
      </c>
      <c r="D3175" s="2">
        <v>45926</v>
      </c>
      <c r="E3175" s="2">
        <v>45936</v>
      </c>
      <c r="F3175" s="1">
        <v>653813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12012</v>
      </c>
      <c r="N3175" s="1">
        <f t="shared" si="157"/>
        <v>12012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691502</v>
      </c>
      <c r="G3176" s="1">
        <v>1</v>
      </c>
      <c r="H3176" s="1">
        <v>1</v>
      </c>
      <c r="I3176" s="1">
        <v>0</v>
      </c>
      <c r="J3176" s="1" t="str">
        <v>Mumbai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692802</v>
      </c>
      <c r="G3177" s="1">
        <v>1</v>
      </c>
      <c r="H3177" s="1">
        <v>1</v>
      </c>
      <c r="I3177" s="1">
        <v>0</v>
      </c>
      <c r="J3177" s="1" t="str">
        <v>Pune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17679.2</v>
      </c>
      <c r="C3178" s="1" t="str">
        <v>EED119537</v>
      </c>
      <c r="D3178" s="2">
        <v>45926</v>
      </c>
      <c r="E3178" s="2">
        <v>45936</v>
      </c>
      <c r="F3178" s="1">
        <v>693504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17679.2</v>
      </c>
      <c r="N3178" s="1">
        <f t="shared" si="157"/>
        <v>17679.2</v>
      </c>
      <c r="O3178" s="1">
        <f t="shared" si="158"/>
        <v>0</v>
      </c>
    </row>
    <row r="3179" spans="1:15" x14ac:dyDescent="0.25">
      <c r="A3179" s="1" t="str">
        <v>BioLegend</v>
      </c>
      <c r="B3179" s="1">
        <v>24393.599999999999</v>
      </c>
      <c r="C3179" s="1" t="str">
        <v>EED119537</v>
      </c>
      <c r="D3179" s="2">
        <v>45926</v>
      </c>
      <c r="E3179" s="2">
        <v>45936</v>
      </c>
      <c r="F3179" s="1">
        <v>696806</v>
      </c>
      <c r="G3179" s="1">
        <v>1</v>
      </c>
      <c r="H3179" s="1">
        <v>1</v>
      </c>
      <c r="I3179" s="1">
        <v>0</v>
      </c>
      <c r="J3179" s="1" t="str">
        <v>Kolkata</v>
      </c>
      <c r="K3179" s="1">
        <v>0</v>
      </c>
      <c r="L3179" s="1"/>
      <c r="M3179" s="1">
        <f t="shared" si="156"/>
        <v>24393.599999999999</v>
      </c>
      <c r="N3179" s="1">
        <f t="shared" si="157"/>
        <v>24393.599999999999</v>
      </c>
      <c r="O3179" s="1">
        <f t="shared" si="158"/>
        <v>0</v>
      </c>
    </row>
    <row r="3180" spans="1:15" x14ac:dyDescent="0.25">
      <c r="A3180" s="1" t="str">
        <v>BioLegend</v>
      </c>
      <c r="B3180" s="1">
        <v>24024</v>
      </c>
      <c r="C3180" s="1" t="str">
        <v>EED119537</v>
      </c>
      <c r="D3180" s="2">
        <v>45926</v>
      </c>
      <c r="E3180" s="2">
        <v>45936</v>
      </c>
      <c r="F3180" s="1">
        <v>696814</v>
      </c>
      <c r="G3180" s="1">
        <v>1</v>
      </c>
      <c r="H3180" s="1">
        <v>1</v>
      </c>
      <c r="I3180" s="1">
        <v>0</v>
      </c>
      <c r="J3180" s="1" t="str">
        <v>Bhuvneshwar</v>
      </c>
      <c r="K3180" s="1">
        <v>0</v>
      </c>
      <c r="L3180" s="1"/>
      <c r="M3180" s="1">
        <f t="shared" si="156"/>
        <v>24024</v>
      </c>
      <c r="N3180" s="1">
        <f t="shared" si="157"/>
        <v>24024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740153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740154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740155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740156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740157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740159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740161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18110.400000000001</v>
      </c>
      <c r="C3189" s="1" t="str">
        <v>EED119537</v>
      </c>
      <c r="D3189" s="2">
        <v>45926</v>
      </c>
      <c r="E3189" s="2">
        <v>45936</v>
      </c>
      <c r="F3189" s="1">
        <v>740165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18110.400000000001</v>
      </c>
      <c r="N3189" s="1">
        <f t="shared" si="157"/>
        <v>18110.400000000001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740368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740371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740373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431.19999999999993</v>
      </c>
      <c r="C3193" s="1" t="str">
        <v>EED119537</v>
      </c>
      <c r="D3193" s="2">
        <v>45926</v>
      </c>
      <c r="E3193" s="2">
        <v>45936</v>
      </c>
      <c r="F3193" s="1">
        <v>740379</v>
      </c>
      <c r="G3193" s="1">
        <v>1</v>
      </c>
      <c r="H3193" s="1">
        <v>0</v>
      </c>
      <c r="I3193" s="1">
        <v>1</v>
      </c>
      <c r="J3193" s="1" t="str">
        <v>Unknown</v>
      </c>
      <c r="K3193" s="1" t="str">
        <v>Mohan sir,(Sample) Aurigine Onco</v>
      </c>
      <c r="L3193" s="1"/>
      <c r="M3193" s="1">
        <f t="shared" si="156"/>
        <v>431.19999999999993</v>
      </c>
      <c r="N3193" s="1">
        <f t="shared" si="157"/>
        <v>0</v>
      </c>
      <c r="O3193" s="1">
        <f t="shared" si="158"/>
        <v>431.19999999999993</v>
      </c>
    </row>
    <row r="3194" spans="1:15" x14ac:dyDescent="0.25">
      <c r="A3194" s="1" t="str">
        <v>BioLegend</v>
      </c>
      <c r="B3194" s="1">
        <v>18110.400000000001</v>
      </c>
      <c r="C3194" s="1" t="str">
        <v>EED119537</v>
      </c>
      <c r="D3194" s="2">
        <v>45926</v>
      </c>
      <c r="E3194" s="2">
        <v>45936</v>
      </c>
      <c r="F3194" s="1">
        <v>740931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18110.400000000001</v>
      </c>
      <c r="N3194" s="1">
        <f t="shared" si="157"/>
        <v>18110.400000000001</v>
      </c>
      <c r="O3194" s="1">
        <f t="shared" si="158"/>
        <v>0</v>
      </c>
    </row>
    <row r="3195" spans="1:15" x14ac:dyDescent="0.25">
      <c r="A3195" s="1" t="str">
        <v>BioLegend</v>
      </c>
      <c r="B3195" s="1">
        <v>3634.3999999999996</v>
      </c>
      <c r="C3195" s="1" t="str">
        <v>EED119537</v>
      </c>
      <c r="D3195" s="2">
        <v>45926</v>
      </c>
      <c r="E3195" s="2">
        <v>45936</v>
      </c>
      <c r="F3195" s="1">
        <v>740932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3634.3999999999996</v>
      </c>
      <c r="N3195" s="1">
        <f t="shared" si="157"/>
        <v>3634.3999999999996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740936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740937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740939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740940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740941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740942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740943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108477.6</v>
      </c>
      <c r="C3204" s="1" t="str">
        <v>EED119537</v>
      </c>
      <c r="D3204" s="2">
        <v>45926</v>
      </c>
      <c r="E3204" s="2">
        <v>45936</v>
      </c>
      <c r="F3204" s="1">
        <v>741024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108477.6</v>
      </c>
      <c r="N3204" s="1">
        <f t="shared" si="157"/>
        <v>108477.6</v>
      </c>
      <c r="O3204" s="1">
        <f t="shared" si="158"/>
        <v>0</v>
      </c>
    </row>
    <row r="3205" spans="1:15" x14ac:dyDescent="0.25">
      <c r="A3205" s="1" t="str">
        <v>BioLegend</v>
      </c>
      <c r="B3205" s="1">
        <v>65111.199999999997</v>
      </c>
      <c r="C3205" s="1" t="str">
        <v>EED119537</v>
      </c>
      <c r="D3205" s="2">
        <v>45926</v>
      </c>
      <c r="E3205" s="2">
        <v>45936</v>
      </c>
      <c r="F3205" s="1">
        <v>741032</v>
      </c>
      <c r="G3205" s="1">
        <v>1</v>
      </c>
      <c r="H3205" s="1">
        <v>1</v>
      </c>
      <c r="I3205" s="1">
        <v>0</v>
      </c>
      <c r="J3205" s="1" t="str">
        <v>Banglore</v>
      </c>
      <c r="K3205" s="1">
        <v>0</v>
      </c>
      <c r="L3205" s="1"/>
      <c r="M3205" s="1">
        <f t="shared" si="156"/>
        <v>65111.199999999997</v>
      </c>
      <c r="N3205" s="1">
        <f t="shared" si="157"/>
        <v>65111.199999999997</v>
      </c>
      <c r="O3205" s="1">
        <f t="shared" si="158"/>
        <v>0</v>
      </c>
    </row>
    <row r="3206" spans="1:15" x14ac:dyDescent="0.25">
      <c r="A3206" s="1" t="str">
        <v>BioLegend</v>
      </c>
      <c r="B3206" s="1">
        <v>7268.7999999999993</v>
      </c>
      <c r="C3206" s="1" t="str">
        <v>EED119537</v>
      </c>
      <c r="D3206" s="2">
        <v>45926</v>
      </c>
      <c r="E3206" s="2">
        <v>45936</v>
      </c>
      <c r="F3206" s="1">
        <v>741110</v>
      </c>
      <c r="G3206" s="1">
        <v>1</v>
      </c>
      <c r="H3206" s="1">
        <v>0</v>
      </c>
      <c r="I3206" s="1">
        <v>1</v>
      </c>
      <c r="J3206" s="1" t="str">
        <v>Unknown</v>
      </c>
      <c r="K3206" s="1" t="str">
        <v>Mohan sir,(Sample) Aurigine Onco</v>
      </c>
      <c r="L3206" s="1"/>
      <c r="M3206" s="1">
        <f t="shared" si="156"/>
        <v>7268.7999999999993</v>
      </c>
      <c r="N3206" s="1">
        <f t="shared" si="157"/>
        <v>0</v>
      </c>
      <c r="O3206" s="1">
        <f t="shared" si="158"/>
        <v>7268.7999999999993</v>
      </c>
    </row>
    <row r="3207" spans="1:15" x14ac:dyDescent="0.25">
      <c r="A3207" s="1" t="str">
        <v>BioLegend</v>
      </c>
      <c r="B3207" s="1">
        <v>108477.6</v>
      </c>
      <c r="C3207" s="1" t="str">
        <v>EED119537</v>
      </c>
      <c r="D3207" s="2">
        <v>45926</v>
      </c>
      <c r="E3207" s="2">
        <v>45936</v>
      </c>
      <c r="F3207" s="1">
        <v>741335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108477.6</v>
      </c>
      <c r="N3207" s="1">
        <f t="shared" si="157"/>
        <v>108477.6</v>
      </c>
      <c r="O3207" s="1">
        <f t="shared" si="158"/>
        <v>0</v>
      </c>
    </row>
    <row r="3208" spans="1:15" x14ac:dyDescent="0.25">
      <c r="A3208" s="1" t="str">
        <v>BioLegend</v>
      </c>
      <c r="B3208" s="1">
        <v>9055.2000000000007</v>
      </c>
      <c r="C3208" s="1" t="str">
        <v>EED119537</v>
      </c>
      <c r="D3208" s="2">
        <v>45926</v>
      </c>
      <c r="E3208" s="2">
        <v>45936</v>
      </c>
      <c r="F3208" s="1">
        <v>824805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9055.2000000000007</v>
      </c>
      <c r="N3208" s="1">
        <f t="shared" si="157"/>
        <v>9055.2000000000007</v>
      </c>
      <c r="O3208" s="1">
        <f t="shared" si="158"/>
        <v>0</v>
      </c>
    </row>
    <row r="3209" spans="1:15" x14ac:dyDescent="0.25">
      <c r="A3209" s="1" t="str">
        <v>BioLegend</v>
      </c>
      <c r="B3209" s="1">
        <v>6221.6</v>
      </c>
      <c r="C3209" s="1" t="str">
        <v>EED119537</v>
      </c>
      <c r="D3209" s="2">
        <v>45926</v>
      </c>
      <c r="E3209" s="2">
        <v>45936</v>
      </c>
      <c r="F3209" s="1">
        <v>935101</v>
      </c>
      <c r="G3209" s="1">
        <v>1</v>
      </c>
      <c r="H3209" s="1">
        <v>1</v>
      </c>
      <c r="I3209" s="1">
        <v>0</v>
      </c>
      <c r="J3209" s="1" t="str">
        <v>Kanpur</v>
      </c>
      <c r="K3209" s="1">
        <v>0</v>
      </c>
      <c r="L3209" s="1"/>
      <c r="M3209" s="1">
        <f t="shared" si="156"/>
        <v>6221.6</v>
      </c>
      <c r="N3209" s="1">
        <f t="shared" si="157"/>
        <v>6221.6</v>
      </c>
      <c r="O3209" s="1">
        <f t="shared" si="158"/>
        <v>0</v>
      </c>
    </row>
    <row r="3210" spans="1:15" x14ac:dyDescent="0.25">
      <c r="A3210" s="1" t="str">
        <v>BioLegend</v>
      </c>
      <c r="B3210" s="1">
        <v>25080</v>
      </c>
      <c r="C3210" s="1" t="str">
        <v>EED119537</v>
      </c>
      <c r="D3210" s="2">
        <v>45926</v>
      </c>
      <c r="E3210" s="2">
        <v>45936</v>
      </c>
      <c r="F3210" s="1">
        <v>307646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75240</v>
      </c>
      <c r="N3210" s="1">
        <f t="shared" si="157"/>
        <v>75240</v>
      </c>
      <c r="O3210" s="1">
        <f t="shared" si="158"/>
        <v>0</v>
      </c>
    </row>
    <row r="3211" spans="1:15" x14ac:dyDescent="0.25">
      <c r="A3211" s="1" t="str">
        <v>BioLegend</v>
      </c>
      <c r="B3211" s="1">
        <v>28710</v>
      </c>
      <c r="C3211" s="1" t="str">
        <v>EED119537</v>
      </c>
      <c r="D3211" s="2">
        <v>45926</v>
      </c>
      <c r="E3211" s="2">
        <v>45936</v>
      </c>
      <c r="F3211" s="1">
        <v>313238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86130</v>
      </c>
      <c r="N3211" s="1">
        <f t="shared" si="157"/>
        <v>86130</v>
      </c>
      <c r="O3211" s="1">
        <f t="shared" si="158"/>
        <v>0</v>
      </c>
    </row>
    <row r="3212" spans="1:15" x14ac:dyDescent="0.25">
      <c r="A3212" s="1" t="str">
        <v>BioLegend</v>
      </c>
      <c r="B3212" s="1">
        <v>28314</v>
      </c>
      <c r="C3212" s="1" t="str">
        <v>EED119537</v>
      </c>
      <c r="D3212" s="2">
        <v>45926</v>
      </c>
      <c r="E3212" s="2">
        <v>45936</v>
      </c>
      <c r="F3212" s="1">
        <v>337238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84942</v>
      </c>
      <c r="N3212" s="1">
        <f t="shared" si="157"/>
        <v>84942</v>
      </c>
      <c r="O3212" s="1">
        <f t="shared" si="158"/>
        <v>0</v>
      </c>
    </row>
    <row r="3213" spans="1:15" x14ac:dyDescent="0.25">
      <c r="A3213" s="1" t="str">
        <v>BioLegend</v>
      </c>
      <c r="B3213" s="1">
        <v>29436</v>
      </c>
      <c r="C3213" s="1" t="str">
        <v>EED119537</v>
      </c>
      <c r="D3213" s="2">
        <v>45926</v>
      </c>
      <c r="E3213" s="2">
        <v>45936</v>
      </c>
      <c r="F3213" s="1">
        <v>306026</v>
      </c>
      <c r="G3213" s="1">
        <v>4</v>
      </c>
      <c r="H3213" s="1">
        <v>4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117744</v>
      </c>
      <c r="N3213" s="1">
        <f t="shared" si="157"/>
        <v>117744</v>
      </c>
      <c r="O3213" s="1">
        <f t="shared" si="158"/>
        <v>0</v>
      </c>
    </row>
    <row r="3214" spans="1:15" x14ac:dyDescent="0.25">
      <c r="A3214" s="1" t="str">
        <v>BioLegend</v>
      </c>
      <c r="B3214" s="1">
        <v>26862</v>
      </c>
      <c r="C3214" s="1" t="str">
        <v>EED119537</v>
      </c>
      <c r="D3214" s="2">
        <v>45926</v>
      </c>
      <c r="E3214" s="2">
        <v>45936</v>
      </c>
      <c r="F3214" s="1">
        <v>318340</v>
      </c>
      <c r="G3214" s="1">
        <v>7</v>
      </c>
      <c r="H3214" s="1">
        <v>7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188034</v>
      </c>
      <c r="N3214" s="1">
        <f t="shared" ref="N3214:N3245" si="160">H3214*B3214</f>
        <v>188034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91300</v>
      </c>
      <c r="C3215" s="1" t="str">
        <v>INV77413/25-26</v>
      </c>
      <c r="D3215" s="2">
        <v>45933</v>
      </c>
      <c r="E3215" s="2">
        <v>45937</v>
      </c>
      <c r="F3215" s="1" t="str">
        <v>50515-2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182600</v>
      </c>
      <c r="N3215" s="1">
        <f t="shared" si="160"/>
        <v>182600</v>
      </c>
      <c r="O3215" s="1">
        <f t="shared" si="161"/>
        <v>0</v>
      </c>
    </row>
    <row r="3216" spans="1:15" x14ac:dyDescent="0.25">
      <c r="A3216" s="1" t="str">
        <v>BPS</v>
      </c>
      <c r="B3216" s="1">
        <v>48400</v>
      </c>
      <c r="C3216" s="1" t="str">
        <v>INV77413/25-26</v>
      </c>
      <c r="D3216" s="2">
        <v>45933</v>
      </c>
      <c r="E3216" s="2">
        <v>45937</v>
      </c>
      <c r="F3216" s="1">
        <v>50108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96800</v>
      </c>
      <c r="N3216" s="1">
        <f t="shared" si="160"/>
        <v>96800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 t="str">
        <v>50611-2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50414-2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50820</v>
      </c>
      <c r="C3219" s="1" t="str">
        <v>INV77413/25-26</v>
      </c>
      <c r="D3219" s="2">
        <v>45933</v>
      </c>
      <c r="E3219" s="2">
        <v>45937</v>
      </c>
      <c r="F3219" s="1">
        <v>79838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101640</v>
      </c>
      <c r="N3219" s="1">
        <f t="shared" si="160"/>
        <v>101640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 t="str">
        <v>50510-2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>
        <v>50516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84480</v>
      </c>
      <c r="C3222" s="1" t="str">
        <v>INV77413/25-26</v>
      </c>
      <c r="D3222" s="2">
        <v>45933</v>
      </c>
      <c r="E3222" s="2">
        <v>45937</v>
      </c>
      <c r="F3222" s="1" t="str">
        <v>50416-2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168960</v>
      </c>
      <c r="N3222" s="1">
        <f t="shared" si="160"/>
        <v>168960</v>
      </c>
      <c r="O3222" s="1">
        <f t="shared" si="161"/>
        <v>0</v>
      </c>
    </row>
    <row r="3223" spans="1:15" x14ac:dyDescent="0.25">
      <c r="A3223" s="1" t="str">
        <v>BPS</v>
      </c>
      <c r="B3223" s="1">
        <v>41580</v>
      </c>
      <c r="C3223" s="1" t="str">
        <v>INV77413/25-26</v>
      </c>
      <c r="D3223" s="2">
        <v>45933</v>
      </c>
      <c r="E3223" s="2">
        <v>45937</v>
      </c>
      <c r="F3223" s="1">
        <v>79315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83160</v>
      </c>
      <c r="N3223" s="1">
        <f t="shared" si="160"/>
        <v>83160</v>
      </c>
      <c r="O3223" s="1">
        <f t="shared" si="161"/>
        <v>0</v>
      </c>
    </row>
    <row r="3224" spans="1:15" x14ac:dyDescent="0.25">
      <c r="A3224" s="1" t="str">
        <v>BPS</v>
      </c>
      <c r="B3224" s="1">
        <v>39820</v>
      </c>
      <c r="C3224" s="1" t="str">
        <v>INV77413/25-26</v>
      </c>
      <c r="D3224" s="2">
        <v>45933</v>
      </c>
      <c r="E3224" s="2">
        <v>45937</v>
      </c>
      <c r="F3224" s="1">
        <v>79282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79640</v>
      </c>
      <c r="N3224" s="1">
        <f t="shared" si="160"/>
        <v>79640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>
        <v>50202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 t="str">
        <v>50201-ACC2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DHARMACON</v>
      </c>
      <c r="B3227" s="1">
        <v>32912</v>
      </c>
      <c r="C3227" s="1" t="str">
        <v>O092325IN3313857G</v>
      </c>
      <c r="D3227" s="2">
        <v>45926</v>
      </c>
      <c r="E3227" s="2">
        <v>45937</v>
      </c>
      <c r="F3227" s="1" t="str">
        <v>L-010854-00-0005</v>
      </c>
      <c r="G3227" s="1">
        <v>2</v>
      </c>
      <c r="H3227" s="1">
        <v>2</v>
      </c>
      <c r="I3227" s="1">
        <v>0</v>
      </c>
      <c r="J3227" s="1" t="str">
        <v>Hyderabad</v>
      </c>
      <c r="K3227" s="1">
        <v>0</v>
      </c>
      <c r="L3227" s="1"/>
      <c r="M3227" s="1">
        <f t="shared" si="159"/>
        <v>65824</v>
      </c>
      <c r="N3227" s="1">
        <f t="shared" si="160"/>
        <v>65824</v>
      </c>
      <c r="O3227" s="1">
        <f t="shared" si="161"/>
        <v>0</v>
      </c>
    </row>
    <row r="3228" spans="1:15" x14ac:dyDescent="0.25">
      <c r="A3228" s="1" t="str">
        <v>DHARMACON</v>
      </c>
      <c r="B3228" s="1">
        <v>1936</v>
      </c>
      <c r="C3228" s="1" t="str">
        <v>O092325IN3313857G</v>
      </c>
      <c r="D3228" s="2">
        <v>45926</v>
      </c>
      <c r="E3228" s="2">
        <v>45937</v>
      </c>
      <c r="F3228" s="1" t="str">
        <v>B-003000-WB-100</v>
      </c>
      <c r="G3228" s="1">
        <v>5</v>
      </c>
      <c r="H3228" s="1">
        <v>0</v>
      </c>
      <c r="I3228" s="1">
        <v>5</v>
      </c>
      <c r="J3228" s="1" t="str">
        <v>STOCK</v>
      </c>
      <c r="K3228" s="1" t="str">
        <v>Stock</v>
      </c>
      <c r="L3228" s="1"/>
      <c r="M3228" s="1">
        <f t="shared" si="159"/>
        <v>9680</v>
      </c>
      <c r="N3228" s="1">
        <f t="shared" si="160"/>
        <v>0</v>
      </c>
      <c r="O3228" s="1">
        <f t="shared" si="161"/>
        <v>9680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CTM-1172738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CTM-1172741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CTM-1172744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CTM-1172745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64768</v>
      </c>
      <c r="C3233" s="1" t="str">
        <v>O092325IN3313857G</v>
      </c>
      <c r="D3233" s="2">
        <v>45926</v>
      </c>
      <c r="E3233" s="2">
        <v>45937</v>
      </c>
      <c r="F3233" s="1" t="str">
        <v>G-CUSTOM-1189328</v>
      </c>
      <c r="G3233" s="1">
        <v>1</v>
      </c>
      <c r="H3233" s="1">
        <v>1</v>
      </c>
      <c r="I3233" s="1">
        <v>0</v>
      </c>
      <c r="J3233" s="1" t="str">
        <v>Bhopal</v>
      </c>
      <c r="K3233" s="1">
        <v>0</v>
      </c>
      <c r="L3233" s="1"/>
      <c r="M3233" s="1">
        <f t="shared" si="159"/>
        <v>64768</v>
      </c>
      <c r="N3233" s="1">
        <f t="shared" si="160"/>
        <v>64768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L-003534-00-0005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L-004266-00-0005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L-017367-00-0005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L-004236-00-0005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L-019598-00-0005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Pending Purchase Order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L-013680-01-0005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Pending Purchase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L-012078-00-0005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Pending Purchase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L-003030-00-0005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Pending Purchase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L-004920-01-0005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Pending Purchase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L-003805-00-0005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Pending Purchase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16544</v>
      </c>
      <c r="C3244" s="1" t="str">
        <v>O092325IN3313857G</v>
      </c>
      <c r="D3244" s="2">
        <v>45926</v>
      </c>
      <c r="E3244" s="2">
        <v>45937</v>
      </c>
      <c r="F3244" s="1" t="str">
        <v>D-001810-10-05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Pending Purchase Order</v>
      </c>
      <c r="L3244" s="1"/>
      <c r="M3244" s="1">
        <f t="shared" si="159"/>
        <v>16544</v>
      </c>
      <c r="N3244" s="1">
        <f t="shared" si="160"/>
        <v>0</v>
      </c>
      <c r="O3244" s="1">
        <f t="shared" si="161"/>
        <v>16544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L-021086-00-0005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L-003936-00-0005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L-015121-00-0005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Pending Purchase Order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L-020165-00-0005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32044.32</v>
      </c>
      <c r="C3249" s="1" t="str">
        <v>O092325IN3313857G</v>
      </c>
      <c r="D3249" s="2">
        <v>45926</v>
      </c>
      <c r="E3249" s="2">
        <v>45937</v>
      </c>
      <c r="F3249" s="1" t="str">
        <v>CTM-1192277</v>
      </c>
      <c r="G3249" s="1">
        <v>1</v>
      </c>
      <c r="H3249" s="1">
        <v>1</v>
      </c>
      <c r="I3249" s="1">
        <v>0</v>
      </c>
      <c r="J3249" s="1" t="str">
        <v>Banglore</v>
      </c>
      <c r="K3249" s="1">
        <v>0</v>
      </c>
      <c r="L3249" s="1"/>
      <c r="M3249" s="1">
        <f t="shared" si="162"/>
        <v>32044.32</v>
      </c>
      <c r="N3249" s="1">
        <f t="shared" si="163"/>
        <v>32044.32</v>
      </c>
      <c r="O3249" s="1">
        <f t="shared" si="164"/>
        <v>0</v>
      </c>
    </row>
    <row r="3250" spans="1:15" x14ac:dyDescent="0.25">
      <c r="A3250" s="1" t="str">
        <v>DHARMACON</v>
      </c>
      <c r="B3250" s="1">
        <v>17688</v>
      </c>
      <c r="C3250" s="1" t="str">
        <v>O092325IN3313857G</v>
      </c>
      <c r="D3250" s="2">
        <v>45926</v>
      </c>
      <c r="E3250" s="2">
        <v>45937</v>
      </c>
      <c r="F3250" s="1" t="str">
        <v>C-300632-03-0005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17688</v>
      </c>
      <c r="N3250" s="1">
        <f t="shared" si="163"/>
        <v>17688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L-062238-01-0005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L-017576-00-0005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L-004435-00-0005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9280.48</v>
      </c>
      <c r="C3254" s="1" t="str">
        <v>O092325IN3313857G</v>
      </c>
      <c r="D3254" s="2">
        <v>45926</v>
      </c>
      <c r="E3254" s="2">
        <v>45937</v>
      </c>
      <c r="F3254" s="1" t="str">
        <v>CTM-1192962</v>
      </c>
      <c r="G3254" s="1">
        <v>1</v>
      </c>
      <c r="H3254" s="1">
        <v>1</v>
      </c>
      <c r="I3254" s="1">
        <v>0</v>
      </c>
      <c r="J3254" s="1" t="str">
        <v>Pune</v>
      </c>
      <c r="K3254" s="1">
        <v>0</v>
      </c>
      <c r="L3254" s="1"/>
      <c r="M3254" s="1">
        <f t="shared" si="162"/>
        <v>9280.48</v>
      </c>
      <c r="N3254" s="1">
        <f t="shared" si="163"/>
        <v>9280.48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C-310681-01-0005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IH-310681-03-0005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C-311140-00-0005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IN-001005-01-05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IH-300512-08-0005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IH-300625-07-0005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IH-300650-08-0005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4</v>
      </c>
      <c r="H3262" s="1">
        <v>0</v>
      </c>
      <c r="I3262" s="1">
        <v>4</v>
      </c>
      <c r="J3262" s="1" t="str">
        <v>STOCK</v>
      </c>
      <c r="K3262" s="1" t="str">
        <v>Stock</v>
      </c>
      <c r="L3262" s="1"/>
      <c r="M3262" s="1">
        <f t="shared" si="162"/>
        <v>66176</v>
      </c>
      <c r="N3262" s="1">
        <f t="shared" si="163"/>
        <v>0</v>
      </c>
      <c r="O3262" s="1">
        <f t="shared" si="164"/>
        <v>66176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1</v>
      </c>
      <c r="I3263" s="1">
        <v>0</v>
      </c>
      <c r="J3263" s="1" t="str">
        <v>Banglore</v>
      </c>
      <c r="K3263" s="1">
        <v>0</v>
      </c>
      <c r="L3263" s="1"/>
      <c r="M3263" s="1">
        <f t="shared" si="162"/>
        <v>16544</v>
      </c>
      <c r="N3263" s="1">
        <f t="shared" si="163"/>
        <v>16544</v>
      </c>
      <c r="O3263" s="1">
        <f t="shared" si="164"/>
        <v>0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C-300643-03-0005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L-009922-00-0005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L-009454-01-0005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IH-300632-05-0005</v>
      </c>
      <c r="G3267" s="1">
        <v>1</v>
      </c>
      <c r="H3267" s="1">
        <v>1</v>
      </c>
      <c r="I3267" s="1">
        <v>0</v>
      </c>
      <c r="J3267" s="1" t="str">
        <v>Noida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L-006656-03-0005</v>
      </c>
      <c r="G3268" s="1">
        <v>1</v>
      </c>
      <c r="H3268" s="1">
        <v>1</v>
      </c>
      <c r="I3268" s="1">
        <v>0</v>
      </c>
      <c r="J3268" s="1" t="str">
        <v>Manesar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32736</v>
      </c>
      <c r="C3269" s="1" t="str">
        <v>O092325IN3313857G</v>
      </c>
      <c r="D3269" s="2">
        <v>45926</v>
      </c>
      <c r="E3269" s="2">
        <v>45937</v>
      </c>
      <c r="F3269" s="1" t="str">
        <v>V3SH11252-228203260</v>
      </c>
      <c r="G3269" s="1">
        <v>1</v>
      </c>
      <c r="H3269" s="1">
        <v>1</v>
      </c>
      <c r="I3269" s="1">
        <v>0</v>
      </c>
      <c r="J3269" s="1" t="str">
        <v>Bhopal</v>
      </c>
      <c r="K3269" s="1">
        <v>0</v>
      </c>
      <c r="L3269" s="1"/>
      <c r="M3269" s="1">
        <f t="shared" si="162"/>
        <v>32736</v>
      </c>
      <c r="N3269" s="1">
        <f t="shared" si="163"/>
        <v>32736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RHS3979-201736467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RHS3979-201739694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24816</v>
      </c>
      <c r="C3272" s="1" t="str">
        <v>O092325IN3313857G</v>
      </c>
      <c r="D3272" s="2">
        <v>45926</v>
      </c>
      <c r="E3272" s="2">
        <v>45937</v>
      </c>
      <c r="F3272" s="1" t="str">
        <v>RMM4534-EG104086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24816</v>
      </c>
      <c r="N3272" s="1">
        <f t="shared" si="163"/>
        <v>24816</v>
      </c>
      <c r="O3272" s="1">
        <f t="shared" si="164"/>
        <v>0</v>
      </c>
    </row>
    <row r="3273" spans="1:15" x14ac:dyDescent="0.25">
      <c r="A3273" s="1" t="str">
        <v>DHARMACON</v>
      </c>
      <c r="B3273" s="1">
        <v>31768</v>
      </c>
      <c r="C3273" s="1" t="str">
        <v>O092325IN3313857G</v>
      </c>
      <c r="D3273" s="2">
        <v>45926</v>
      </c>
      <c r="E3273" s="2">
        <v>45937</v>
      </c>
      <c r="F3273" s="1" t="str">
        <v>RHS4531-EG57381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31768</v>
      </c>
      <c r="N3273" s="1">
        <f t="shared" si="163"/>
        <v>31768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MOHALI (PUNJAB)</v>
      </c>
      <c r="K3274" s="1" t="str">
        <v>Saturday (8-11-25)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Hyderabad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20856</v>
      </c>
      <c r="C3277" s="1" t="str">
        <v>O092325IN3313857G</v>
      </c>
      <c r="D3277" s="2">
        <v>45926</v>
      </c>
      <c r="E3277" s="2">
        <v>45937</v>
      </c>
      <c r="F3277" s="1" t="str">
        <v>T-2001-02</v>
      </c>
      <c r="G3277" s="1">
        <v>3</v>
      </c>
      <c r="H3277" s="1">
        <v>0</v>
      </c>
      <c r="I3277" s="1">
        <v>3</v>
      </c>
      <c r="J3277" s="1" t="str">
        <v>STOCK</v>
      </c>
      <c r="K3277" s="1" t="str">
        <v>Stock</v>
      </c>
      <c r="L3277" s="1"/>
      <c r="M3277" s="1">
        <f t="shared" si="162"/>
        <v>62568</v>
      </c>
      <c r="N3277" s="1">
        <f t="shared" si="163"/>
        <v>0</v>
      </c>
      <c r="O3277" s="1">
        <f t="shared" si="164"/>
        <v>62568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2</v>
      </c>
      <c r="H3278" s="1">
        <v>2</v>
      </c>
      <c r="I3278" s="1">
        <v>0</v>
      </c>
      <c r="J3278" s="1" t="str">
        <v>MOHALI (PUNJAB)</v>
      </c>
      <c r="K3278" s="1" t="str">
        <v>Saturday (8-11-25)</v>
      </c>
      <c r="L3278" s="1"/>
      <c r="M3278" s="1">
        <f t="shared" si="162"/>
        <v>69168</v>
      </c>
      <c r="N3278" s="1">
        <f t="shared" si="163"/>
        <v>69168</v>
      </c>
      <c r="O3278" s="1">
        <f t="shared" si="164"/>
        <v>0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1</v>
      </c>
      <c r="H3279" s="1">
        <v>1</v>
      </c>
      <c r="I3279" s="1">
        <v>0</v>
      </c>
      <c r="J3279" s="1" t="str">
        <v>Banglore</v>
      </c>
      <c r="K3279" s="1">
        <v>0</v>
      </c>
      <c r="L3279" s="1"/>
      <c r="M3279" s="1">
        <f t="shared" si="162"/>
        <v>34584</v>
      </c>
      <c r="N3279" s="1">
        <f t="shared" si="163"/>
        <v>34584</v>
      </c>
      <c r="O3279" s="1">
        <f t="shared" si="164"/>
        <v>0</v>
      </c>
    </row>
    <row r="3280" spans="1:15" x14ac:dyDescent="0.25">
      <c r="A3280" s="1" t="str">
        <v>BioLegend</v>
      </c>
      <c r="B3280" s="1">
        <v>8808.7999999999993</v>
      </c>
      <c r="C3280" s="1" t="str">
        <v>EED119711</v>
      </c>
      <c r="D3280" s="2">
        <v>45933</v>
      </c>
      <c r="E3280" s="2">
        <v>45938</v>
      </c>
      <c r="F3280" s="1">
        <v>100204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8808.7999999999993</v>
      </c>
      <c r="N3280" s="1">
        <f t="shared" si="163"/>
        <v>8808.7999999999993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100216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14907.2</v>
      </c>
      <c r="C3282" s="1" t="str">
        <v>EED119711</v>
      </c>
      <c r="D3282" s="2">
        <v>45933</v>
      </c>
      <c r="E3282" s="2">
        <v>45938</v>
      </c>
      <c r="F3282" s="1">
        <v>100222</v>
      </c>
      <c r="G3282" s="1">
        <v>1</v>
      </c>
      <c r="H3282" s="1">
        <v>1</v>
      </c>
      <c r="I3282" s="1">
        <v>0</v>
      </c>
      <c r="J3282" s="1" t="str">
        <v>Gujrat</v>
      </c>
      <c r="K3282" s="1">
        <v>0</v>
      </c>
      <c r="L3282" s="1"/>
      <c r="M3282" s="1">
        <f t="shared" si="162"/>
        <v>14907.2</v>
      </c>
      <c r="N3282" s="1">
        <f t="shared" si="163"/>
        <v>14907.2</v>
      </c>
      <c r="O3282" s="1">
        <f t="shared" si="164"/>
        <v>0</v>
      </c>
    </row>
    <row r="3283" spans="1:15" x14ac:dyDescent="0.25">
      <c r="A3283" s="1" t="str">
        <v>BioLegend</v>
      </c>
      <c r="B3283" s="1">
        <v>16632</v>
      </c>
      <c r="C3283" s="1" t="str">
        <v>EED119711</v>
      </c>
      <c r="D3283" s="2">
        <v>45933</v>
      </c>
      <c r="E3283" s="2">
        <v>45938</v>
      </c>
      <c r="F3283" s="1">
        <v>100732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16632</v>
      </c>
      <c r="N3283" s="1">
        <f t="shared" si="163"/>
        <v>16632</v>
      </c>
      <c r="O3283" s="1">
        <f t="shared" si="164"/>
        <v>0</v>
      </c>
    </row>
    <row r="3284" spans="1:15" x14ac:dyDescent="0.25">
      <c r="A3284" s="1" t="str">
        <v>BioLegend</v>
      </c>
      <c r="B3284" s="1">
        <v>2895.2</v>
      </c>
      <c r="C3284" s="1" t="str">
        <v>EED119711</v>
      </c>
      <c r="D3284" s="2">
        <v>45933</v>
      </c>
      <c r="E3284" s="2">
        <v>45938</v>
      </c>
      <c r="F3284" s="1">
        <v>101205</v>
      </c>
      <c r="G3284" s="1">
        <v>1</v>
      </c>
      <c r="H3284" s="1">
        <v>1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2895.2</v>
      </c>
      <c r="N3284" s="1">
        <f t="shared" si="163"/>
        <v>2895.2</v>
      </c>
      <c r="O3284" s="1">
        <f t="shared" si="164"/>
        <v>0</v>
      </c>
    </row>
    <row r="3285" spans="1:15" x14ac:dyDescent="0.25">
      <c r="A3285" s="1" t="str">
        <v>BioLegend</v>
      </c>
      <c r="B3285" s="1">
        <v>8131.2000000000007</v>
      </c>
      <c r="C3285" s="1" t="str">
        <v>EED119711</v>
      </c>
      <c r="D3285" s="2">
        <v>45933</v>
      </c>
      <c r="E3285" s="2">
        <v>45938</v>
      </c>
      <c r="F3285" s="1">
        <v>101206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8131.2000000000007</v>
      </c>
      <c r="N3285" s="1">
        <f t="shared" si="163"/>
        <v>8131.2000000000007</v>
      </c>
      <c r="O3285" s="1">
        <f t="shared" si="164"/>
        <v>0</v>
      </c>
    </row>
    <row r="3286" spans="1:15" x14ac:dyDescent="0.25">
      <c r="A3286" s="1" t="str">
        <v>BioLegend</v>
      </c>
      <c r="B3286" s="1">
        <v>13244</v>
      </c>
      <c r="C3286" s="1" t="str">
        <v>EED119711</v>
      </c>
      <c r="D3286" s="2">
        <v>45933</v>
      </c>
      <c r="E3286" s="2">
        <v>45938</v>
      </c>
      <c r="F3286" s="1">
        <v>101222</v>
      </c>
      <c r="G3286" s="1">
        <v>1</v>
      </c>
      <c r="H3286" s="1">
        <v>1</v>
      </c>
      <c r="I3286" s="1">
        <v>0</v>
      </c>
      <c r="J3286" s="1" t="str">
        <v>Delhi</v>
      </c>
      <c r="K3286" s="1">
        <v>0</v>
      </c>
      <c r="L3286" s="1"/>
      <c r="M3286" s="1">
        <f t="shared" si="162"/>
        <v>13244</v>
      </c>
      <c r="N3286" s="1">
        <f t="shared" si="163"/>
        <v>13244</v>
      </c>
      <c r="O3286" s="1">
        <f t="shared" si="164"/>
        <v>0</v>
      </c>
    </row>
    <row r="3287" spans="1:15" x14ac:dyDescent="0.25">
      <c r="A3287" s="1" t="str">
        <v>BioLegend</v>
      </c>
      <c r="B3287" s="1">
        <v>5852</v>
      </c>
      <c r="C3287" s="1" t="str">
        <v>EED119711</v>
      </c>
      <c r="D3287" s="2">
        <v>45933</v>
      </c>
      <c r="E3287" s="2">
        <v>45938</v>
      </c>
      <c r="F3287" s="1">
        <v>102711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5852</v>
      </c>
      <c r="N3287" s="1">
        <f t="shared" si="163"/>
        <v>5852</v>
      </c>
      <c r="O3287" s="1">
        <f t="shared" si="164"/>
        <v>0</v>
      </c>
    </row>
    <row r="3288" spans="1:15" x14ac:dyDescent="0.25">
      <c r="A3288" s="1" t="str">
        <v>BioLegend</v>
      </c>
      <c r="B3288" s="1">
        <v>12073.599999999999</v>
      </c>
      <c r="C3288" s="1" t="str">
        <v>EED119711</v>
      </c>
      <c r="D3288" s="2">
        <v>45933</v>
      </c>
      <c r="E3288" s="2">
        <v>45938</v>
      </c>
      <c r="F3288" s="1">
        <v>103116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12073.599999999999</v>
      </c>
      <c r="N3288" s="1">
        <f t="shared" si="163"/>
        <v>12073.599999999999</v>
      </c>
      <c r="O3288" s="1">
        <f t="shared" si="164"/>
        <v>0</v>
      </c>
    </row>
    <row r="3289" spans="1:15" x14ac:dyDescent="0.25">
      <c r="A3289" s="1" t="str">
        <v>BioLegend</v>
      </c>
      <c r="B3289" s="1">
        <v>15972</v>
      </c>
      <c r="C3289" s="1" t="str">
        <v>EED119711</v>
      </c>
      <c r="D3289" s="2">
        <v>45933</v>
      </c>
      <c r="E3289" s="2">
        <v>45938</v>
      </c>
      <c r="F3289" s="1">
        <v>103134</v>
      </c>
      <c r="G3289" s="1">
        <v>2</v>
      </c>
      <c r="H3289" s="1">
        <v>2</v>
      </c>
      <c r="I3289" s="1">
        <v>0</v>
      </c>
      <c r="J3289" s="1" t="str">
        <v>Banglore</v>
      </c>
      <c r="K3289" s="1">
        <v>0</v>
      </c>
      <c r="L3289" s="1"/>
      <c r="M3289" s="1">
        <f t="shared" si="162"/>
        <v>31944</v>
      </c>
      <c r="N3289" s="1">
        <f t="shared" si="163"/>
        <v>31944</v>
      </c>
      <c r="O3289" s="1">
        <f t="shared" si="164"/>
        <v>0</v>
      </c>
    </row>
    <row r="3290" spans="1:15" x14ac:dyDescent="0.25">
      <c r="A3290" s="1" t="str">
        <v>BioLegend</v>
      </c>
      <c r="B3290" s="1">
        <v>19338</v>
      </c>
      <c r="C3290" s="1" t="str">
        <v>EED119711</v>
      </c>
      <c r="D3290" s="2">
        <v>45933</v>
      </c>
      <c r="E3290" s="2">
        <v>45938</v>
      </c>
      <c r="F3290" s="1">
        <v>104732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19338</v>
      </c>
      <c r="N3290" s="1">
        <f t="shared" si="163"/>
        <v>19338</v>
      </c>
      <c r="O3290" s="1">
        <f t="shared" si="164"/>
        <v>0</v>
      </c>
    </row>
    <row r="3291" spans="1:15" x14ac:dyDescent="0.25">
      <c r="A3291" s="1" t="str">
        <v>BioLegend</v>
      </c>
      <c r="B3291" s="1">
        <v>7145.6</v>
      </c>
      <c r="C3291" s="1" t="str">
        <v>EED119711</v>
      </c>
      <c r="D3291" s="2">
        <v>45933</v>
      </c>
      <c r="E3291" s="2">
        <v>45938</v>
      </c>
      <c r="F3291" s="1">
        <v>104733</v>
      </c>
      <c r="G3291" s="1">
        <v>1</v>
      </c>
      <c r="H3291" s="1">
        <v>1</v>
      </c>
      <c r="I3291" s="1">
        <v>0</v>
      </c>
      <c r="J3291" s="1" t="str">
        <v>Mumbai</v>
      </c>
      <c r="K3291" s="1">
        <v>0</v>
      </c>
      <c r="L3291" s="1"/>
      <c r="M3291" s="1">
        <f t="shared" si="162"/>
        <v>7145.6</v>
      </c>
      <c r="N3291" s="1">
        <f t="shared" si="163"/>
        <v>7145.6</v>
      </c>
      <c r="O3291" s="1">
        <f t="shared" si="164"/>
        <v>0</v>
      </c>
    </row>
    <row r="3292" spans="1:15" x14ac:dyDescent="0.25">
      <c r="A3292" s="1" t="str">
        <v>BioLegend</v>
      </c>
      <c r="B3292" s="1">
        <v>17432.8</v>
      </c>
      <c r="C3292" s="1" t="str">
        <v>EED119711</v>
      </c>
      <c r="D3292" s="2">
        <v>45933</v>
      </c>
      <c r="E3292" s="2">
        <v>45938</v>
      </c>
      <c r="F3292" s="1">
        <v>105012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17432.8</v>
      </c>
      <c r="N3292" s="1">
        <f t="shared" si="163"/>
        <v>17432.8</v>
      </c>
      <c r="O3292" s="1">
        <f t="shared" si="164"/>
        <v>0</v>
      </c>
    </row>
    <row r="3293" spans="1:15" x14ac:dyDescent="0.25">
      <c r="A3293" s="1" t="str">
        <v>BioLegend</v>
      </c>
      <c r="B3293" s="1">
        <v>18018</v>
      </c>
      <c r="C3293" s="1" t="str">
        <v>EED119711</v>
      </c>
      <c r="D3293" s="2">
        <v>45933</v>
      </c>
      <c r="E3293" s="2">
        <v>45938</v>
      </c>
      <c r="F3293" s="1">
        <v>105841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18018</v>
      </c>
      <c r="N3293" s="1">
        <f t="shared" si="163"/>
        <v>18018</v>
      </c>
      <c r="O3293" s="1">
        <f t="shared" si="164"/>
        <v>0</v>
      </c>
    </row>
    <row r="3294" spans="1:15" x14ac:dyDescent="0.25">
      <c r="A3294" s="1" t="str">
        <v>BioLegend</v>
      </c>
      <c r="B3294" s="1">
        <v>13244</v>
      </c>
      <c r="C3294" s="1" t="str">
        <v>EED119711</v>
      </c>
      <c r="D3294" s="2">
        <v>45933</v>
      </c>
      <c r="E3294" s="2">
        <v>45938</v>
      </c>
      <c r="F3294" s="1">
        <v>107622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13244</v>
      </c>
      <c r="N3294" s="1">
        <f t="shared" si="163"/>
        <v>13244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108408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8131.2000000000007</v>
      </c>
      <c r="C3296" s="1" t="str">
        <v>EED119711</v>
      </c>
      <c r="D3296" s="2">
        <v>45933</v>
      </c>
      <c r="E3296" s="2">
        <v>45938</v>
      </c>
      <c r="F3296" s="1">
        <v>112503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8131.2000000000007</v>
      </c>
      <c r="N3296" s="1">
        <f t="shared" si="163"/>
        <v>8131.2000000000007</v>
      </c>
      <c r="O3296" s="1">
        <f t="shared" si="164"/>
        <v>0</v>
      </c>
    </row>
    <row r="3297" spans="1:15" x14ac:dyDescent="0.25">
      <c r="A3297" s="1" t="str">
        <v>BioLegend</v>
      </c>
      <c r="B3297" s="1">
        <v>15030.400000000001</v>
      </c>
      <c r="C3297" s="1" t="str">
        <v>EED119711</v>
      </c>
      <c r="D3297" s="2">
        <v>45933</v>
      </c>
      <c r="E3297" s="2">
        <v>45938</v>
      </c>
      <c r="F3297" s="1">
        <v>116006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15030.400000000001</v>
      </c>
      <c r="N3297" s="1">
        <f t="shared" si="163"/>
        <v>15030.400000000001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117308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14229.599999999999</v>
      </c>
      <c r="C3299" s="1" t="str">
        <v>EED119711</v>
      </c>
      <c r="D3299" s="2">
        <v>45933</v>
      </c>
      <c r="E3299" s="2">
        <v>45938</v>
      </c>
      <c r="F3299" s="1">
        <v>117318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14229.599999999999</v>
      </c>
      <c r="N3299" s="1">
        <f t="shared" si="163"/>
        <v>14229.599999999999</v>
      </c>
      <c r="O3299" s="1">
        <f t="shared" si="164"/>
        <v>0</v>
      </c>
    </row>
    <row r="3300" spans="1:15" x14ac:dyDescent="0.25">
      <c r="A3300" s="1" t="str">
        <v>BioLegend</v>
      </c>
      <c r="B3300" s="1">
        <v>22792</v>
      </c>
      <c r="C3300" s="1" t="str">
        <v>EED119711</v>
      </c>
      <c r="D3300" s="2">
        <v>45933</v>
      </c>
      <c r="E3300" s="2">
        <v>45938</v>
      </c>
      <c r="F3300" s="1">
        <v>121426</v>
      </c>
      <c r="G3300" s="1">
        <v>1</v>
      </c>
      <c r="H3300" s="1">
        <v>1</v>
      </c>
      <c r="I3300" s="1">
        <v>0</v>
      </c>
      <c r="J3300" s="1" t="str">
        <v>Gujrat</v>
      </c>
      <c r="K3300" s="1">
        <v>0</v>
      </c>
      <c r="L3300" s="1"/>
      <c r="M3300" s="1">
        <f t="shared" si="162"/>
        <v>22792</v>
      </c>
      <c r="N3300" s="1">
        <f t="shared" si="163"/>
        <v>22792</v>
      </c>
      <c r="O3300" s="1">
        <f t="shared" si="164"/>
        <v>0</v>
      </c>
    </row>
    <row r="3301" spans="1:15" x14ac:dyDescent="0.25">
      <c r="A3301" s="1" t="str">
        <v>BioLegend</v>
      </c>
      <c r="B3301" s="1">
        <v>4004</v>
      </c>
      <c r="C3301" s="1" t="str">
        <v>EED119711</v>
      </c>
      <c r="D3301" s="2">
        <v>45933</v>
      </c>
      <c r="E3301" s="2">
        <v>45938</v>
      </c>
      <c r="F3301" s="1">
        <v>123107</v>
      </c>
      <c r="G3301" s="1">
        <v>1</v>
      </c>
      <c r="H3301" s="1">
        <v>1</v>
      </c>
      <c r="I3301" s="1">
        <v>0</v>
      </c>
      <c r="J3301" s="1" t="str">
        <v>Banglore</v>
      </c>
      <c r="K3301" s="1">
        <v>0</v>
      </c>
      <c r="L3301" s="1"/>
      <c r="M3301" s="1">
        <f t="shared" si="162"/>
        <v>4004</v>
      </c>
      <c r="N3301" s="1">
        <f t="shared" si="163"/>
        <v>4004</v>
      </c>
      <c r="O3301" s="1">
        <f t="shared" si="164"/>
        <v>0</v>
      </c>
    </row>
    <row r="3302" spans="1:15" x14ac:dyDescent="0.25">
      <c r="A3302" s="1" t="str">
        <v>BioLegend</v>
      </c>
      <c r="B3302" s="1">
        <v>9424.7999999999993</v>
      </c>
      <c r="C3302" s="1" t="str">
        <v>EED119711</v>
      </c>
      <c r="D3302" s="2">
        <v>45933</v>
      </c>
      <c r="E3302" s="2">
        <v>45938</v>
      </c>
      <c r="F3302" s="1">
        <v>123127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9424.7999999999993</v>
      </c>
      <c r="N3302" s="1">
        <f t="shared" si="163"/>
        <v>9424.7999999999993</v>
      </c>
      <c r="O3302" s="1">
        <f t="shared" si="164"/>
        <v>0</v>
      </c>
    </row>
    <row r="3303" spans="1:15" x14ac:dyDescent="0.25">
      <c r="A3303" s="1" t="str">
        <v>BioLegend</v>
      </c>
      <c r="B3303" s="1">
        <v>19342.400000000001</v>
      </c>
      <c r="C3303" s="1" t="str">
        <v>EED119711</v>
      </c>
      <c r="D3303" s="2">
        <v>45933</v>
      </c>
      <c r="E3303" s="2">
        <v>45938</v>
      </c>
      <c r="F3303" s="1">
        <v>123130</v>
      </c>
      <c r="G3303" s="1">
        <v>2</v>
      </c>
      <c r="H3303" s="1">
        <v>2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38684.800000000003</v>
      </c>
      <c r="N3303" s="1">
        <f t="shared" si="163"/>
        <v>38684.800000000003</v>
      </c>
      <c r="O3303" s="1">
        <f t="shared" si="164"/>
        <v>0</v>
      </c>
    </row>
    <row r="3304" spans="1:15" x14ac:dyDescent="0.25">
      <c r="A3304" s="1" t="str">
        <v>BioLegend</v>
      </c>
      <c r="B3304" s="1">
        <v>19272</v>
      </c>
      <c r="C3304" s="1" t="str">
        <v>EED119711</v>
      </c>
      <c r="D3304" s="2">
        <v>45933</v>
      </c>
      <c r="E3304" s="2">
        <v>45938</v>
      </c>
      <c r="F3304" s="1">
        <v>123173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19272</v>
      </c>
      <c r="N3304" s="1">
        <f t="shared" si="163"/>
        <v>19272</v>
      </c>
      <c r="O3304" s="1">
        <f t="shared" si="164"/>
        <v>0</v>
      </c>
    </row>
    <row r="3305" spans="1:15" x14ac:dyDescent="0.25">
      <c r="A3305" s="1" t="str">
        <v>BioLegend</v>
      </c>
      <c r="B3305" s="1">
        <v>6529.6</v>
      </c>
      <c r="C3305" s="1" t="str">
        <v>EED119711</v>
      </c>
      <c r="D3305" s="2">
        <v>45933</v>
      </c>
      <c r="E3305" s="2">
        <v>45938</v>
      </c>
      <c r="F3305" s="1">
        <v>124625</v>
      </c>
      <c r="G3305" s="1">
        <v>1</v>
      </c>
      <c r="H3305" s="1">
        <v>1</v>
      </c>
      <c r="I3305" s="1">
        <v>0</v>
      </c>
      <c r="J3305" s="1" t="str">
        <v>Mumbai</v>
      </c>
      <c r="K3305" s="1">
        <v>0</v>
      </c>
      <c r="L3305" s="1"/>
      <c r="M3305" s="1">
        <f t="shared" si="162"/>
        <v>6529.6</v>
      </c>
      <c r="N3305" s="1">
        <f t="shared" si="163"/>
        <v>6529.6</v>
      </c>
      <c r="O3305" s="1">
        <f t="shared" si="164"/>
        <v>0</v>
      </c>
    </row>
    <row r="3306" spans="1:15" x14ac:dyDescent="0.25">
      <c r="A3306" s="1" t="str">
        <v>BioLegend</v>
      </c>
      <c r="B3306" s="1">
        <v>22792</v>
      </c>
      <c r="C3306" s="1" t="str">
        <v>EED119711</v>
      </c>
      <c r="D3306" s="2">
        <v>45933</v>
      </c>
      <c r="E3306" s="2">
        <v>45938</v>
      </c>
      <c r="F3306" s="1">
        <v>126406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22792</v>
      </c>
      <c r="N3306" s="1">
        <f t="shared" si="163"/>
        <v>22792</v>
      </c>
      <c r="O3306" s="1">
        <f t="shared" si="164"/>
        <v>0</v>
      </c>
    </row>
    <row r="3307" spans="1:15" x14ac:dyDescent="0.25">
      <c r="A3307" s="1" t="str">
        <v>BioLegend</v>
      </c>
      <c r="B3307" s="1">
        <v>23100</v>
      </c>
      <c r="C3307" s="1" t="str">
        <v>EED119711</v>
      </c>
      <c r="D3307" s="2">
        <v>45933</v>
      </c>
      <c r="E3307" s="2">
        <v>45938</v>
      </c>
      <c r="F3307" s="1">
        <v>126422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23100</v>
      </c>
      <c r="N3307" s="1">
        <f t="shared" si="163"/>
        <v>23100</v>
      </c>
      <c r="O3307" s="1">
        <f t="shared" si="164"/>
        <v>0</v>
      </c>
    </row>
    <row r="3308" spans="1:15" x14ac:dyDescent="0.25">
      <c r="A3308" s="1" t="str">
        <v>BioLegend</v>
      </c>
      <c r="B3308" s="1">
        <v>22052.799999999999</v>
      </c>
      <c r="C3308" s="1" t="str">
        <v>EED119711</v>
      </c>
      <c r="D3308" s="2">
        <v>45933</v>
      </c>
      <c r="E3308" s="2">
        <v>45938</v>
      </c>
      <c r="F3308" s="1">
        <v>141720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22052.799999999999</v>
      </c>
      <c r="N3308" s="1">
        <f t="shared" si="163"/>
        <v>22052.799999999999</v>
      </c>
      <c r="O3308" s="1">
        <f t="shared" si="164"/>
        <v>0</v>
      </c>
    </row>
    <row r="3309" spans="1:15" x14ac:dyDescent="0.25">
      <c r="A3309" s="1" t="str">
        <v>BioLegend</v>
      </c>
      <c r="B3309" s="1">
        <v>13794</v>
      </c>
      <c r="C3309" s="1" t="str">
        <v>EED119711</v>
      </c>
      <c r="D3309" s="2">
        <v>45933</v>
      </c>
      <c r="E3309" s="2">
        <v>45938</v>
      </c>
      <c r="F3309" s="1">
        <v>142517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13794</v>
      </c>
      <c r="N3309" s="1">
        <f t="shared" si="163"/>
        <v>13794</v>
      </c>
      <c r="O3309" s="1">
        <f t="shared" si="164"/>
        <v>0</v>
      </c>
    </row>
    <row r="3310" spans="1:15" x14ac:dyDescent="0.25">
      <c r="A3310" s="1" t="str">
        <v>BioLegend</v>
      </c>
      <c r="B3310" s="1">
        <v>18418.400000000001</v>
      </c>
      <c r="C3310" s="1" t="str">
        <v>EED119711</v>
      </c>
      <c r="D3310" s="2">
        <v>45933</v>
      </c>
      <c r="E3310" s="2">
        <v>45938</v>
      </c>
      <c r="F3310" s="1">
        <v>142604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18418.400000000001</v>
      </c>
      <c r="N3310" s="1">
        <f t="shared" ref="N3310:N3373" si="166">H3310*B3310</f>
        <v>18418.400000000001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18048.8</v>
      </c>
      <c r="C3311" s="1" t="str">
        <v>EED119711</v>
      </c>
      <c r="D3311" s="2">
        <v>45933</v>
      </c>
      <c r="E3311" s="2">
        <v>45938</v>
      </c>
      <c r="F3311" s="1">
        <v>145510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18048.8</v>
      </c>
      <c r="N3311" s="1">
        <f t="shared" si="166"/>
        <v>18048.8</v>
      </c>
      <c r="O3311" s="1">
        <f t="shared" si="167"/>
        <v>0</v>
      </c>
    </row>
    <row r="3312" spans="1:15" x14ac:dyDescent="0.25">
      <c r="A3312" s="1" t="str">
        <v>BioLegend</v>
      </c>
      <c r="B3312" s="1">
        <v>11396</v>
      </c>
      <c r="C3312" s="1" t="str">
        <v>EED119711</v>
      </c>
      <c r="D3312" s="2">
        <v>45933</v>
      </c>
      <c r="E3312" s="2">
        <v>45938</v>
      </c>
      <c r="F3312" s="1">
        <v>159220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11396</v>
      </c>
      <c r="N3312" s="1">
        <f t="shared" si="166"/>
        <v>11396</v>
      </c>
      <c r="O3312" s="1">
        <f t="shared" si="167"/>
        <v>0</v>
      </c>
    </row>
    <row r="3313" spans="1:15" x14ac:dyDescent="0.25">
      <c r="A3313" s="1" t="str">
        <v>BioLegend</v>
      </c>
      <c r="B3313" s="1">
        <v>18172</v>
      </c>
      <c r="C3313" s="1" t="str">
        <v>EED119711</v>
      </c>
      <c r="D3313" s="2">
        <v>45933</v>
      </c>
      <c r="E3313" s="2">
        <v>45938</v>
      </c>
      <c r="F3313" s="1">
        <v>165804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18172</v>
      </c>
      <c r="N3313" s="1">
        <f t="shared" si="166"/>
        <v>18172</v>
      </c>
      <c r="O3313" s="1">
        <f t="shared" si="167"/>
        <v>0</v>
      </c>
    </row>
    <row r="3314" spans="1:15" x14ac:dyDescent="0.25">
      <c r="A3314" s="1" t="str">
        <v>BioLegend</v>
      </c>
      <c r="B3314" s="1">
        <v>3388</v>
      </c>
      <c r="C3314" s="1" t="str">
        <v>EED119711</v>
      </c>
      <c r="D3314" s="2">
        <v>45933</v>
      </c>
      <c r="E3314" s="2">
        <v>45938</v>
      </c>
      <c r="F3314" s="1">
        <v>300306</v>
      </c>
      <c r="G3314" s="1">
        <v>2</v>
      </c>
      <c r="H3314" s="1">
        <v>2</v>
      </c>
      <c r="I3314" s="1">
        <v>0</v>
      </c>
      <c r="J3314" s="1" t="str">
        <v>Banglore</v>
      </c>
      <c r="K3314" s="1">
        <v>0</v>
      </c>
      <c r="L3314" s="1"/>
      <c r="M3314" s="1">
        <f t="shared" si="165"/>
        <v>6776</v>
      </c>
      <c r="N3314" s="1">
        <f t="shared" si="166"/>
        <v>6776</v>
      </c>
      <c r="O3314" s="1">
        <f t="shared" si="167"/>
        <v>0</v>
      </c>
    </row>
    <row r="3315" spans="1:15" x14ac:dyDescent="0.25">
      <c r="A3315" s="1" t="str">
        <v>BioLegend</v>
      </c>
      <c r="B3315" s="1">
        <v>16508.8</v>
      </c>
      <c r="C3315" s="1" t="str">
        <v>EED119711</v>
      </c>
      <c r="D3315" s="2">
        <v>45933</v>
      </c>
      <c r="E3315" s="2">
        <v>45938</v>
      </c>
      <c r="F3315" s="1">
        <v>301028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16508.8</v>
      </c>
      <c r="N3315" s="1">
        <f t="shared" si="166"/>
        <v>16508.8</v>
      </c>
      <c r="O3315" s="1">
        <f t="shared" si="167"/>
        <v>0</v>
      </c>
    </row>
    <row r="3316" spans="1:15" x14ac:dyDescent="0.25">
      <c r="A3316" s="1" t="str">
        <v>BioLegend</v>
      </c>
      <c r="B3316" s="1">
        <v>6468</v>
      </c>
      <c r="C3316" s="1" t="str">
        <v>EED119711</v>
      </c>
      <c r="D3316" s="2">
        <v>45933</v>
      </c>
      <c r="E3316" s="2">
        <v>45938</v>
      </c>
      <c r="F3316" s="1">
        <v>302212</v>
      </c>
      <c r="G3316" s="1">
        <v>3</v>
      </c>
      <c r="H3316" s="1">
        <v>3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19404</v>
      </c>
      <c r="N3316" s="1">
        <f t="shared" si="166"/>
        <v>19404</v>
      </c>
      <c r="O3316" s="1">
        <f t="shared" si="167"/>
        <v>0</v>
      </c>
    </row>
    <row r="3317" spans="1:15" x14ac:dyDescent="0.25">
      <c r="A3317" s="1" t="str">
        <v>BioLegend</v>
      </c>
      <c r="B3317" s="1">
        <v>24208.800000000003</v>
      </c>
      <c r="C3317" s="1" t="str">
        <v>EED119711</v>
      </c>
      <c r="D3317" s="2">
        <v>45933</v>
      </c>
      <c r="E3317" s="2">
        <v>45938</v>
      </c>
      <c r="F3317" s="1">
        <v>302864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24208.800000000003</v>
      </c>
      <c r="N3317" s="1">
        <f t="shared" si="166"/>
        <v>24208.800000000003</v>
      </c>
      <c r="O3317" s="1">
        <f t="shared" si="167"/>
        <v>0</v>
      </c>
    </row>
    <row r="3318" spans="1:15" x14ac:dyDescent="0.25">
      <c r="A3318" s="1" t="str">
        <v>BioLegend</v>
      </c>
      <c r="B3318" s="1">
        <v>10841.6</v>
      </c>
      <c r="C3318" s="1" t="str">
        <v>EED119711</v>
      </c>
      <c r="D3318" s="2">
        <v>45933</v>
      </c>
      <c r="E3318" s="2">
        <v>45938</v>
      </c>
      <c r="F3318" s="1">
        <v>302904</v>
      </c>
      <c r="G3318" s="1">
        <v>1</v>
      </c>
      <c r="H3318" s="1">
        <v>1</v>
      </c>
      <c r="I3318" s="1">
        <v>0</v>
      </c>
      <c r="J3318" s="1" t="str">
        <v>Telangana</v>
      </c>
      <c r="K3318" s="1">
        <v>0</v>
      </c>
      <c r="L3318" s="1"/>
      <c r="M3318" s="1">
        <f t="shared" si="165"/>
        <v>10841.6</v>
      </c>
      <c r="N3318" s="1">
        <f t="shared" si="166"/>
        <v>10841.6</v>
      </c>
      <c r="O3318" s="1">
        <f t="shared" si="167"/>
        <v>0</v>
      </c>
    </row>
    <row r="3319" spans="1:15" x14ac:dyDescent="0.25">
      <c r="A3319" s="1" t="str">
        <v>BioLegend</v>
      </c>
      <c r="B3319" s="1">
        <v>6591.2000000000007</v>
      </c>
      <c r="C3319" s="1" t="str">
        <v>EED119711</v>
      </c>
      <c r="D3319" s="2">
        <v>45933</v>
      </c>
      <c r="E3319" s="2">
        <v>45938</v>
      </c>
      <c r="F3319" s="1">
        <v>303403</v>
      </c>
      <c r="G3319" s="1">
        <v>1</v>
      </c>
      <c r="H3319" s="1">
        <v>1</v>
      </c>
      <c r="I3319" s="1">
        <v>0</v>
      </c>
      <c r="J3319" s="1" t="str">
        <v>Bhuvneshwar</v>
      </c>
      <c r="K3319" s="1">
        <v>0</v>
      </c>
      <c r="L3319" s="1"/>
      <c r="M3319" s="1">
        <f t="shared" si="165"/>
        <v>6591.2000000000007</v>
      </c>
      <c r="N3319" s="1">
        <f t="shared" si="166"/>
        <v>6591.2000000000007</v>
      </c>
      <c r="O3319" s="1">
        <f t="shared" si="167"/>
        <v>0</v>
      </c>
    </row>
    <row r="3320" spans="1:15" x14ac:dyDescent="0.25">
      <c r="A3320" s="1" t="str">
        <v>BioLegend</v>
      </c>
      <c r="B3320" s="1">
        <v>17248</v>
      </c>
      <c r="C3320" s="1" t="str">
        <v>EED119711</v>
      </c>
      <c r="D3320" s="2">
        <v>45933</v>
      </c>
      <c r="E3320" s="2">
        <v>45938</v>
      </c>
      <c r="F3320" s="1">
        <v>303508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51744</v>
      </c>
      <c r="N3320" s="1">
        <f t="shared" si="166"/>
        <v>51744</v>
      </c>
      <c r="O3320" s="1">
        <f t="shared" si="167"/>
        <v>0</v>
      </c>
    </row>
    <row r="3321" spans="1:15" x14ac:dyDescent="0.25">
      <c r="A3321" s="1" t="str">
        <v>BioLegend</v>
      </c>
      <c r="B3321" s="1">
        <v>20706.400000000001</v>
      </c>
      <c r="C3321" s="1" t="str">
        <v>EED119711</v>
      </c>
      <c r="D3321" s="2">
        <v>45933</v>
      </c>
      <c r="E3321" s="2">
        <v>45938</v>
      </c>
      <c r="F3321" s="1">
        <v>304128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20706.400000000001</v>
      </c>
      <c r="N3321" s="1">
        <f t="shared" si="166"/>
        <v>20706.400000000001</v>
      </c>
      <c r="O3321" s="1">
        <f t="shared" si="167"/>
        <v>0</v>
      </c>
    </row>
    <row r="3322" spans="1:15" x14ac:dyDescent="0.25">
      <c r="A3322" s="1" t="str">
        <v>BioLegend</v>
      </c>
      <c r="B3322" s="1">
        <v>19465.599999999999</v>
      </c>
      <c r="C3322" s="1" t="str">
        <v>EED119711</v>
      </c>
      <c r="D3322" s="2">
        <v>45933</v>
      </c>
      <c r="E3322" s="2">
        <v>45938</v>
      </c>
      <c r="F3322" s="1">
        <v>304810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19465.599999999999</v>
      </c>
      <c r="N3322" s="1">
        <f t="shared" si="166"/>
        <v>19465.599999999999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19157.599999999999</v>
      </c>
      <c r="C3323" s="1" t="str">
        <v>EED119711</v>
      </c>
      <c r="D3323" s="2">
        <v>45933</v>
      </c>
      <c r="E3323" s="2">
        <v>45938</v>
      </c>
      <c r="F3323" s="1">
        <v>307616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19157.599999999999</v>
      </c>
      <c r="N3323" s="1">
        <f t="shared" si="166"/>
        <v>19157.599999999999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9486.4</v>
      </c>
      <c r="C3324" s="1" t="str">
        <v>EED119711</v>
      </c>
      <c r="D3324" s="2">
        <v>45933</v>
      </c>
      <c r="E3324" s="2">
        <v>45938</v>
      </c>
      <c r="F3324" s="1">
        <v>310910</v>
      </c>
      <c r="G3324" s="1">
        <v>5</v>
      </c>
      <c r="H3324" s="1">
        <v>5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47432</v>
      </c>
      <c r="N3324" s="1">
        <f t="shared" si="166"/>
        <v>47432</v>
      </c>
      <c r="O3324" s="1">
        <f t="shared" si="167"/>
        <v>0</v>
      </c>
    </row>
    <row r="3325" spans="1:15" x14ac:dyDescent="0.25">
      <c r="A3325" s="1" t="str">
        <v>BioLegend</v>
      </c>
      <c r="B3325" s="1">
        <v>24420</v>
      </c>
      <c r="C3325" s="1" t="str">
        <v>EED119711</v>
      </c>
      <c r="D3325" s="2">
        <v>45933</v>
      </c>
      <c r="E3325" s="2">
        <v>45938</v>
      </c>
      <c r="F3325" s="1">
        <v>317434</v>
      </c>
      <c r="G3325" s="1">
        <v>1</v>
      </c>
      <c r="H3325" s="1">
        <v>1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24420</v>
      </c>
      <c r="N3325" s="1">
        <f t="shared" si="166"/>
        <v>24420</v>
      </c>
      <c r="O3325" s="1">
        <f t="shared" si="167"/>
        <v>0</v>
      </c>
    </row>
    <row r="3326" spans="1:15" x14ac:dyDescent="0.25">
      <c r="A3326" s="1" t="str">
        <v>BioLegend</v>
      </c>
      <c r="B3326" s="1">
        <v>26862</v>
      </c>
      <c r="C3326" s="1" t="str">
        <v>EED119711</v>
      </c>
      <c r="D3326" s="2">
        <v>45933</v>
      </c>
      <c r="E3326" s="2">
        <v>45938</v>
      </c>
      <c r="F3326" s="1">
        <v>318340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26862</v>
      </c>
      <c r="N3326" s="1">
        <f t="shared" si="166"/>
        <v>26862</v>
      </c>
      <c r="O3326" s="1">
        <f t="shared" si="167"/>
        <v>0</v>
      </c>
    </row>
    <row r="3327" spans="1:15" x14ac:dyDescent="0.25">
      <c r="A3327" s="1" t="str">
        <v>BioLegend</v>
      </c>
      <c r="B3327" s="1">
        <v>19342.400000000001</v>
      </c>
      <c r="C3327" s="1" t="str">
        <v>EED119711</v>
      </c>
      <c r="D3327" s="2">
        <v>45933</v>
      </c>
      <c r="E3327" s="2">
        <v>45938</v>
      </c>
      <c r="F3327" s="1">
        <v>328114</v>
      </c>
      <c r="G3327" s="1">
        <v>2</v>
      </c>
      <c r="H3327" s="1">
        <v>2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38684.800000000003</v>
      </c>
      <c r="N3327" s="1">
        <f t="shared" si="166"/>
        <v>38684.800000000003</v>
      </c>
      <c r="O3327" s="1">
        <f t="shared" si="167"/>
        <v>0</v>
      </c>
    </row>
    <row r="3328" spans="1:15" x14ac:dyDescent="0.25">
      <c r="A3328" s="1" t="str">
        <v>BioLegend</v>
      </c>
      <c r="B3328" s="1">
        <v>27588</v>
      </c>
      <c r="C3328" s="1" t="str">
        <v>EED119711</v>
      </c>
      <c r="D3328" s="2">
        <v>45933</v>
      </c>
      <c r="E3328" s="2">
        <v>45938</v>
      </c>
      <c r="F3328" s="1">
        <v>329950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27588</v>
      </c>
      <c r="N3328" s="1">
        <f t="shared" si="166"/>
        <v>27588</v>
      </c>
      <c r="O3328" s="1">
        <f t="shared" si="167"/>
        <v>0</v>
      </c>
    </row>
    <row r="3329" spans="1:15" x14ac:dyDescent="0.25">
      <c r="A3329" s="1" t="str">
        <v>BioLegend</v>
      </c>
      <c r="B3329" s="1">
        <v>23100</v>
      </c>
      <c r="C3329" s="1" t="str">
        <v>EED119711</v>
      </c>
      <c r="D3329" s="2">
        <v>45933</v>
      </c>
      <c r="E3329" s="2">
        <v>45938</v>
      </c>
      <c r="F3329" s="1">
        <v>331416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23100</v>
      </c>
      <c r="N3329" s="1">
        <f t="shared" si="166"/>
        <v>23100</v>
      </c>
      <c r="O3329" s="1">
        <f t="shared" si="167"/>
        <v>0</v>
      </c>
    </row>
    <row r="3330" spans="1:15" x14ac:dyDescent="0.25">
      <c r="A3330" s="1" t="str">
        <v>BioLegend</v>
      </c>
      <c r="B3330" s="1">
        <v>27984</v>
      </c>
      <c r="C3330" s="1" t="str">
        <v>EED119711</v>
      </c>
      <c r="D3330" s="2">
        <v>45933</v>
      </c>
      <c r="E3330" s="2">
        <v>45938</v>
      </c>
      <c r="F3330" s="1">
        <v>334330</v>
      </c>
      <c r="G3330" s="1">
        <v>1</v>
      </c>
      <c r="H3330" s="1">
        <v>1</v>
      </c>
      <c r="I3330" s="1">
        <v>0</v>
      </c>
      <c r="J3330" s="1" t="str">
        <v>Delhi</v>
      </c>
      <c r="K3330" s="1">
        <v>0</v>
      </c>
      <c r="L3330" s="1"/>
      <c r="M3330" s="1">
        <f t="shared" si="165"/>
        <v>27984</v>
      </c>
      <c r="N3330" s="1">
        <f t="shared" si="166"/>
        <v>27984</v>
      </c>
      <c r="O3330" s="1">
        <f t="shared" si="167"/>
        <v>0</v>
      </c>
    </row>
    <row r="3331" spans="1:15" x14ac:dyDescent="0.25">
      <c r="A3331" s="1" t="str">
        <v>BioLegend</v>
      </c>
      <c r="B3331" s="1">
        <v>10964.8</v>
      </c>
      <c r="C3331" s="1" t="str">
        <v>EED119711</v>
      </c>
      <c r="D3331" s="2">
        <v>45933</v>
      </c>
      <c r="E3331" s="2">
        <v>45938</v>
      </c>
      <c r="F3331" s="1">
        <v>336119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10964.8</v>
      </c>
      <c r="N3331" s="1">
        <f t="shared" si="166"/>
        <v>10964.8</v>
      </c>
      <c r="O3331" s="1">
        <f t="shared" si="167"/>
        <v>0</v>
      </c>
    </row>
    <row r="3332" spans="1:15" x14ac:dyDescent="0.25">
      <c r="A3332" s="1" t="str">
        <v>BioLegend</v>
      </c>
      <c r="B3332" s="1">
        <v>12738</v>
      </c>
      <c r="C3332" s="1" t="str">
        <v>EED119711</v>
      </c>
      <c r="D3332" s="2">
        <v>45933</v>
      </c>
      <c r="E3332" s="2">
        <v>45938</v>
      </c>
      <c r="F3332" s="1">
        <v>342915</v>
      </c>
      <c r="G3332" s="1">
        <v>1</v>
      </c>
      <c r="H3332" s="1">
        <v>1</v>
      </c>
      <c r="I3332" s="1">
        <v>0</v>
      </c>
      <c r="J3332" s="1" t="str">
        <v>Mumbai</v>
      </c>
      <c r="K3332" s="1">
        <v>0</v>
      </c>
      <c r="L3332" s="1"/>
      <c r="M3332" s="1">
        <f t="shared" si="165"/>
        <v>12738</v>
      </c>
      <c r="N3332" s="1">
        <f t="shared" si="166"/>
        <v>12738</v>
      </c>
      <c r="O3332" s="1">
        <f t="shared" si="167"/>
        <v>0</v>
      </c>
    </row>
    <row r="3333" spans="1:15" x14ac:dyDescent="0.25">
      <c r="A3333" s="1" t="str">
        <v>BioLegend</v>
      </c>
      <c r="B3333" s="1">
        <v>18048.8</v>
      </c>
      <c r="C3333" s="1" t="str">
        <v>EED119711</v>
      </c>
      <c r="D3333" s="2">
        <v>45933</v>
      </c>
      <c r="E3333" s="2">
        <v>45938</v>
      </c>
      <c r="F3333" s="1">
        <v>343512</v>
      </c>
      <c r="G3333" s="1">
        <v>5</v>
      </c>
      <c r="H3333" s="1">
        <v>5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90244</v>
      </c>
      <c r="N3333" s="1">
        <f t="shared" si="166"/>
        <v>90244</v>
      </c>
      <c r="O3333" s="1">
        <f t="shared" si="167"/>
        <v>0</v>
      </c>
    </row>
    <row r="3334" spans="1:15" x14ac:dyDescent="0.25">
      <c r="A3334" s="1" t="str">
        <v>BioLegend</v>
      </c>
      <c r="B3334" s="1">
        <v>3388</v>
      </c>
      <c r="C3334" s="1" t="str">
        <v>EED119711</v>
      </c>
      <c r="D3334" s="2">
        <v>45933</v>
      </c>
      <c r="E3334" s="2">
        <v>45938</v>
      </c>
      <c r="F3334" s="1">
        <v>344604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3388</v>
      </c>
      <c r="N3334" s="1">
        <f t="shared" si="166"/>
        <v>3388</v>
      </c>
      <c r="O3334" s="1">
        <f t="shared" si="167"/>
        <v>0</v>
      </c>
    </row>
    <row r="3335" spans="1:15" x14ac:dyDescent="0.25">
      <c r="A3335" s="1" t="str">
        <v>BioLegend</v>
      </c>
      <c r="B3335" s="1">
        <v>26136</v>
      </c>
      <c r="C3335" s="1" t="str">
        <v>EED119711</v>
      </c>
      <c r="D3335" s="2">
        <v>45933</v>
      </c>
      <c r="E3335" s="2">
        <v>45938</v>
      </c>
      <c r="F3335" s="1">
        <v>344748</v>
      </c>
      <c r="G3335" s="1">
        <v>1</v>
      </c>
      <c r="H3335" s="1">
        <v>1</v>
      </c>
      <c r="I3335" s="1">
        <v>0</v>
      </c>
      <c r="J3335" s="1" t="str">
        <v>Gujrat</v>
      </c>
      <c r="K3335" s="1">
        <v>0</v>
      </c>
      <c r="L3335" s="1"/>
      <c r="M3335" s="1">
        <f t="shared" si="165"/>
        <v>26136</v>
      </c>
      <c r="N3335" s="1">
        <f t="shared" si="166"/>
        <v>26136</v>
      </c>
      <c r="O3335" s="1">
        <f t="shared" si="167"/>
        <v>0</v>
      </c>
    </row>
    <row r="3336" spans="1:15" x14ac:dyDescent="0.25">
      <c r="A3336" s="1" t="str">
        <v>BioLegend</v>
      </c>
      <c r="B3336" s="1">
        <v>10225.6</v>
      </c>
      <c r="C3336" s="1" t="str">
        <v>EED119711</v>
      </c>
      <c r="D3336" s="2">
        <v>45933</v>
      </c>
      <c r="E3336" s="2">
        <v>45938</v>
      </c>
      <c r="F3336" s="1">
        <v>347507</v>
      </c>
      <c r="G3336" s="1">
        <v>1</v>
      </c>
      <c r="H3336" s="1">
        <v>1</v>
      </c>
      <c r="I3336" s="1">
        <v>0</v>
      </c>
      <c r="J3336" s="1" t="str">
        <v>Bhuvneshwar</v>
      </c>
      <c r="K3336" s="1">
        <v>0</v>
      </c>
      <c r="L3336" s="1"/>
      <c r="M3336" s="1">
        <f t="shared" si="165"/>
        <v>10225.6</v>
      </c>
      <c r="N3336" s="1">
        <f t="shared" si="166"/>
        <v>10225.6</v>
      </c>
      <c r="O3336" s="1">
        <f t="shared" si="167"/>
        <v>0</v>
      </c>
    </row>
    <row r="3337" spans="1:15" x14ac:dyDescent="0.25">
      <c r="A3337" s="1" t="str">
        <v>BioLegend</v>
      </c>
      <c r="B3337" s="1">
        <v>15523.2</v>
      </c>
      <c r="C3337" s="1" t="str">
        <v>EED119711</v>
      </c>
      <c r="D3337" s="2">
        <v>45933</v>
      </c>
      <c r="E3337" s="2">
        <v>45938</v>
      </c>
      <c r="F3337" s="1">
        <v>348206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15523.2</v>
      </c>
      <c r="N3337" s="1">
        <f t="shared" si="166"/>
        <v>15523.2</v>
      </c>
      <c r="O3337" s="1">
        <f t="shared" si="167"/>
        <v>0</v>
      </c>
    </row>
    <row r="3338" spans="1:15" x14ac:dyDescent="0.25">
      <c r="A3338" s="1" t="str">
        <v>BioLegend</v>
      </c>
      <c r="B3338" s="1">
        <v>22052.799999999999</v>
      </c>
      <c r="C3338" s="1" t="str">
        <v>EED119711</v>
      </c>
      <c r="D3338" s="2">
        <v>45933</v>
      </c>
      <c r="E3338" s="2">
        <v>45938</v>
      </c>
      <c r="F3338" s="1">
        <v>351336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22052.799999999999</v>
      </c>
      <c r="N3338" s="1">
        <f t="shared" si="166"/>
        <v>22052.799999999999</v>
      </c>
      <c r="O3338" s="1">
        <f t="shared" si="167"/>
        <v>0</v>
      </c>
    </row>
    <row r="3339" spans="1:15" x14ac:dyDescent="0.25">
      <c r="A3339" s="1" t="str">
        <v>BioLegend</v>
      </c>
      <c r="B3339" s="1">
        <v>26426.400000000001</v>
      </c>
      <c r="C3339" s="1" t="str">
        <v>EED119711</v>
      </c>
      <c r="D3339" s="2">
        <v>45933</v>
      </c>
      <c r="E3339" s="2">
        <v>45938</v>
      </c>
      <c r="F3339" s="1">
        <v>352318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26426.400000000001</v>
      </c>
      <c r="N3339" s="1">
        <f t="shared" si="166"/>
        <v>26426.400000000001</v>
      </c>
      <c r="O3339" s="1">
        <f t="shared" si="167"/>
        <v>0</v>
      </c>
    </row>
    <row r="3340" spans="1:15" x14ac:dyDescent="0.25">
      <c r="A3340" s="1" t="str">
        <v>BioLegend</v>
      </c>
      <c r="B3340" s="1">
        <v>9794.4</v>
      </c>
      <c r="C3340" s="1" t="str">
        <v>EED119711</v>
      </c>
      <c r="D3340" s="2">
        <v>45933</v>
      </c>
      <c r="E3340" s="2">
        <v>45938</v>
      </c>
      <c r="F3340" s="1">
        <v>353719</v>
      </c>
      <c r="G3340" s="1">
        <v>1</v>
      </c>
      <c r="H3340" s="1">
        <v>1</v>
      </c>
      <c r="I3340" s="1">
        <v>0</v>
      </c>
      <c r="J3340" s="1" t="str">
        <v>Pune</v>
      </c>
      <c r="K3340" s="1">
        <v>0</v>
      </c>
      <c r="L3340" s="1"/>
      <c r="M3340" s="1">
        <f t="shared" si="165"/>
        <v>9794.4</v>
      </c>
      <c r="N3340" s="1">
        <f t="shared" si="166"/>
        <v>9794.4</v>
      </c>
      <c r="O3340" s="1">
        <f t="shared" si="167"/>
        <v>0</v>
      </c>
    </row>
    <row r="3341" spans="1:15" x14ac:dyDescent="0.25">
      <c r="A3341" s="1" t="str">
        <v>BioLegend</v>
      </c>
      <c r="B3341" s="1">
        <v>22176</v>
      </c>
      <c r="C3341" s="1" t="str">
        <v>EED119711</v>
      </c>
      <c r="D3341" s="2">
        <v>45933</v>
      </c>
      <c r="E3341" s="2">
        <v>45938</v>
      </c>
      <c r="F3341" s="1">
        <v>357504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22176</v>
      </c>
      <c r="N3341" s="1">
        <f t="shared" si="166"/>
        <v>22176</v>
      </c>
      <c r="O3341" s="1">
        <f t="shared" si="167"/>
        <v>0</v>
      </c>
    </row>
    <row r="3342" spans="1:15" x14ac:dyDescent="0.25">
      <c r="A3342" s="1" t="str">
        <v>BioLegend</v>
      </c>
      <c r="B3342" s="1">
        <v>19527.2</v>
      </c>
      <c r="C3342" s="1" t="str">
        <v>EED119711</v>
      </c>
      <c r="D3342" s="2">
        <v>45933</v>
      </c>
      <c r="E3342" s="2">
        <v>45938</v>
      </c>
      <c r="F3342" s="1">
        <v>363010</v>
      </c>
      <c r="G3342" s="1">
        <v>1</v>
      </c>
      <c r="H3342" s="1">
        <v>1</v>
      </c>
      <c r="I3342" s="1">
        <v>0</v>
      </c>
      <c r="J3342" s="1" t="str">
        <v>Lucknow</v>
      </c>
      <c r="K3342" s="1">
        <v>0</v>
      </c>
      <c r="L3342" s="1"/>
      <c r="M3342" s="1">
        <f t="shared" si="165"/>
        <v>19527.2</v>
      </c>
      <c r="N3342" s="1">
        <f t="shared" si="166"/>
        <v>19527.2</v>
      </c>
      <c r="O3342" s="1">
        <f t="shared" si="167"/>
        <v>0</v>
      </c>
    </row>
    <row r="3343" spans="1:15" x14ac:dyDescent="0.25">
      <c r="A3343" s="1" t="str">
        <v>BioLegend</v>
      </c>
      <c r="B3343" s="1">
        <v>16139.2</v>
      </c>
      <c r="C3343" s="1" t="str">
        <v>EED119711</v>
      </c>
      <c r="D3343" s="2">
        <v>45933</v>
      </c>
      <c r="E3343" s="2">
        <v>45938</v>
      </c>
      <c r="F3343" s="1">
        <v>366608</v>
      </c>
      <c r="G3343" s="1">
        <v>3</v>
      </c>
      <c r="H3343" s="1">
        <v>3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48417.600000000006</v>
      </c>
      <c r="N3343" s="1">
        <f t="shared" si="166"/>
        <v>48417.600000000006</v>
      </c>
      <c r="O3343" s="1">
        <f t="shared" si="167"/>
        <v>0</v>
      </c>
    </row>
    <row r="3344" spans="1:15" x14ac:dyDescent="0.25">
      <c r="A3344" s="1" t="str">
        <v>BioLegend</v>
      </c>
      <c r="B3344" s="1">
        <v>22360.799999999999</v>
      </c>
      <c r="C3344" s="1" t="str">
        <v>EED119711</v>
      </c>
      <c r="D3344" s="2">
        <v>45933</v>
      </c>
      <c r="E3344" s="2">
        <v>45938</v>
      </c>
      <c r="F3344" s="1">
        <v>366914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22360.799999999999</v>
      </c>
      <c r="N3344" s="1">
        <f t="shared" si="166"/>
        <v>22360.799999999999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8500.7999999999993</v>
      </c>
      <c r="C3345" s="1" t="str">
        <v>EED119711</v>
      </c>
      <c r="D3345" s="2">
        <v>45933</v>
      </c>
      <c r="E3345" s="2">
        <v>45938</v>
      </c>
      <c r="F3345" s="1">
        <v>368508</v>
      </c>
      <c r="G3345" s="1">
        <v>2</v>
      </c>
      <c r="H3345" s="1">
        <v>2</v>
      </c>
      <c r="I3345" s="1">
        <v>0</v>
      </c>
      <c r="J3345" s="1" t="str">
        <v>Delhi</v>
      </c>
      <c r="K3345" s="1">
        <v>0</v>
      </c>
      <c r="L3345" s="1"/>
      <c r="M3345" s="1">
        <f t="shared" si="165"/>
        <v>17001.599999999999</v>
      </c>
      <c r="N3345" s="1">
        <f t="shared" si="166"/>
        <v>17001.599999999999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9486.4</v>
      </c>
      <c r="C3346" s="1" t="str">
        <v>EED119711</v>
      </c>
      <c r="D3346" s="2">
        <v>45933</v>
      </c>
      <c r="E3346" s="2">
        <v>45938</v>
      </c>
      <c r="F3346" s="1">
        <v>369905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9486.4</v>
      </c>
      <c r="N3346" s="1">
        <f t="shared" si="166"/>
        <v>9486.4</v>
      </c>
      <c r="O3346" s="1">
        <f t="shared" si="167"/>
        <v>0</v>
      </c>
    </row>
    <row r="3347" spans="1:15" x14ac:dyDescent="0.25">
      <c r="A3347" s="1" t="str">
        <v>BioLegend</v>
      </c>
      <c r="B3347" s="1">
        <v>7268.7999999999993</v>
      </c>
      <c r="C3347" s="1" t="str">
        <v>EED119711</v>
      </c>
      <c r="D3347" s="2">
        <v>45933</v>
      </c>
      <c r="E3347" s="2">
        <v>45938</v>
      </c>
      <c r="F3347" s="1">
        <v>398202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7268.7999999999993</v>
      </c>
      <c r="N3347" s="1">
        <f t="shared" si="166"/>
        <v>7268.7999999999993</v>
      </c>
      <c r="O3347" s="1">
        <f t="shared" si="167"/>
        <v>0</v>
      </c>
    </row>
    <row r="3348" spans="1:15" x14ac:dyDescent="0.25">
      <c r="A3348" s="1" t="str">
        <v>BioLegend</v>
      </c>
      <c r="B3348" s="1">
        <v>5420.8</v>
      </c>
      <c r="C3348" s="1" t="str">
        <v>EED119711</v>
      </c>
      <c r="D3348" s="2">
        <v>45933</v>
      </c>
      <c r="E3348" s="2">
        <v>45938</v>
      </c>
      <c r="F3348" s="1">
        <v>400120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5420.8</v>
      </c>
      <c r="N3348" s="1">
        <f t="shared" si="166"/>
        <v>5420.8</v>
      </c>
      <c r="O3348" s="1">
        <f t="shared" si="167"/>
        <v>0</v>
      </c>
    </row>
    <row r="3349" spans="1:15" x14ac:dyDescent="0.25">
      <c r="A3349" s="1" t="str">
        <v>BioLegend</v>
      </c>
      <c r="B3349" s="1">
        <v>11026.4</v>
      </c>
      <c r="C3349" s="1" t="str">
        <v>EED119711</v>
      </c>
      <c r="D3349" s="2">
        <v>45933</v>
      </c>
      <c r="E3349" s="2">
        <v>45938</v>
      </c>
      <c r="F3349" s="1">
        <v>400126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22052.799999999999</v>
      </c>
      <c r="N3349" s="1">
        <f t="shared" si="166"/>
        <v>22052.799999999999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11888.8</v>
      </c>
      <c r="C3350" s="1" t="str">
        <v>EED119711</v>
      </c>
      <c r="D3350" s="2">
        <v>45933</v>
      </c>
      <c r="E3350" s="2">
        <v>45938</v>
      </c>
      <c r="F3350" s="1">
        <v>400144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23777.599999999999</v>
      </c>
      <c r="N3350" s="1">
        <f t="shared" si="166"/>
        <v>23777.599999999999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12738</v>
      </c>
      <c r="C3351" s="1" t="str">
        <v>EED119711</v>
      </c>
      <c r="D3351" s="2">
        <v>45933</v>
      </c>
      <c r="E3351" s="2">
        <v>45938</v>
      </c>
      <c r="F3351" s="1">
        <v>400171</v>
      </c>
      <c r="G3351" s="1">
        <v>1</v>
      </c>
      <c r="H3351" s="1">
        <v>1</v>
      </c>
      <c r="I3351" s="1">
        <v>0</v>
      </c>
      <c r="J3351" s="1" t="str">
        <v>Banglore</v>
      </c>
      <c r="K3351" s="1">
        <v>0</v>
      </c>
      <c r="L3351" s="1"/>
      <c r="M3351" s="1">
        <f t="shared" si="165"/>
        <v>12738</v>
      </c>
      <c r="N3351" s="1">
        <f t="shared" si="166"/>
        <v>12738</v>
      </c>
      <c r="O3351" s="1">
        <f t="shared" si="167"/>
        <v>0</v>
      </c>
    </row>
    <row r="3352" spans="1:15" x14ac:dyDescent="0.25">
      <c r="A3352" s="1" t="str">
        <v>BioLegend</v>
      </c>
      <c r="B3352" s="1">
        <v>12997.599999999999</v>
      </c>
      <c r="C3352" s="1" t="str">
        <v>EED119711</v>
      </c>
      <c r="D3352" s="2">
        <v>45933</v>
      </c>
      <c r="E3352" s="2">
        <v>45938</v>
      </c>
      <c r="F3352" s="1">
        <v>400250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25995.199999999997</v>
      </c>
      <c r="N3352" s="1">
        <f t="shared" si="166"/>
        <v>25995.199999999997</v>
      </c>
      <c r="O3352" s="1">
        <f t="shared" si="167"/>
        <v>0</v>
      </c>
    </row>
    <row r="3353" spans="1:15" x14ac:dyDescent="0.25">
      <c r="A3353" s="1" t="str">
        <v>BioLegend</v>
      </c>
      <c r="B3353" s="1">
        <v>27258</v>
      </c>
      <c r="C3353" s="1" t="str">
        <v>EED119711</v>
      </c>
      <c r="D3353" s="2">
        <v>45933</v>
      </c>
      <c r="E3353" s="2">
        <v>45938</v>
      </c>
      <c r="F3353" s="1">
        <v>400266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54516</v>
      </c>
      <c r="N3353" s="1">
        <f t="shared" si="166"/>
        <v>54516</v>
      </c>
      <c r="O3353" s="1">
        <f t="shared" si="167"/>
        <v>0</v>
      </c>
    </row>
    <row r="3354" spans="1:15" x14ac:dyDescent="0.25">
      <c r="A3354" s="1" t="str">
        <v>BioLegend</v>
      </c>
      <c r="B3354" s="1">
        <v>26532</v>
      </c>
      <c r="C3354" s="1" t="str">
        <v>EED119711</v>
      </c>
      <c r="D3354" s="2">
        <v>45933</v>
      </c>
      <c r="E3354" s="2">
        <v>45938</v>
      </c>
      <c r="F3354" s="1">
        <v>400268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53064</v>
      </c>
      <c r="N3354" s="1">
        <f t="shared" si="166"/>
        <v>53064</v>
      </c>
      <c r="O3354" s="1">
        <f t="shared" si="167"/>
        <v>0</v>
      </c>
    </row>
    <row r="3355" spans="1:15" x14ac:dyDescent="0.25">
      <c r="A3355" s="1" t="str">
        <v>BioLegend</v>
      </c>
      <c r="B3355" s="1">
        <v>23628</v>
      </c>
      <c r="C3355" s="1" t="str">
        <v>EED119711</v>
      </c>
      <c r="D3355" s="2">
        <v>45933</v>
      </c>
      <c r="E3355" s="2">
        <v>45938</v>
      </c>
      <c r="F3355" s="1">
        <v>400342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47256</v>
      </c>
      <c r="N3355" s="1">
        <f t="shared" si="166"/>
        <v>47256</v>
      </c>
      <c r="O3355" s="1">
        <f t="shared" si="167"/>
        <v>0</v>
      </c>
    </row>
    <row r="3356" spans="1:15" x14ac:dyDescent="0.25">
      <c r="A3356" s="1" t="str">
        <v>BioLegend</v>
      </c>
      <c r="B3356" s="1">
        <v>13464</v>
      </c>
      <c r="C3356" s="1" t="str">
        <v>EED119711</v>
      </c>
      <c r="D3356" s="2">
        <v>45933</v>
      </c>
      <c r="E3356" s="2">
        <v>45938</v>
      </c>
      <c r="F3356" s="1">
        <v>400647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13464</v>
      </c>
      <c r="N3356" s="1">
        <f t="shared" si="166"/>
        <v>13464</v>
      </c>
      <c r="O3356" s="1">
        <f t="shared" si="167"/>
        <v>0</v>
      </c>
    </row>
    <row r="3357" spans="1:15" x14ac:dyDescent="0.25">
      <c r="A3357" s="1" t="str">
        <v>BioLegend</v>
      </c>
      <c r="B3357" s="1">
        <v>16368</v>
      </c>
      <c r="C3357" s="1" t="str">
        <v>EED119711</v>
      </c>
      <c r="D3357" s="2">
        <v>45933</v>
      </c>
      <c r="E3357" s="2">
        <v>45938</v>
      </c>
      <c r="F3357" s="1">
        <v>400655</v>
      </c>
      <c r="G3357" s="1">
        <v>1</v>
      </c>
      <c r="H3357" s="1">
        <v>1</v>
      </c>
      <c r="I3357" s="1">
        <v>0</v>
      </c>
      <c r="J3357" s="1" t="str">
        <v>Banglore</v>
      </c>
      <c r="K3357" s="1">
        <v>0</v>
      </c>
      <c r="L3357" s="1"/>
      <c r="M3357" s="1">
        <f t="shared" si="165"/>
        <v>16368</v>
      </c>
      <c r="N3357" s="1">
        <f t="shared" si="166"/>
        <v>16368</v>
      </c>
      <c r="O3357" s="1">
        <f t="shared" si="167"/>
        <v>0</v>
      </c>
    </row>
    <row r="3358" spans="1:15" x14ac:dyDescent="0.25">
      <c r="A3358" s="1" t="str">
        <v>BioLegend</v>
      </c>
      <c r="B3358" s="1">
        <v>19272</v>
      </c>
      <c r="C3358" s="1" t="str">
        <v>EED119711</v>
      </c>
      <c r="D3358" s="2">
        <v>45933</v>
      </c>
      <c r="E3358" s="2">
        <v>45938</v>
      </c>
      <c r="F3358" s="1">
        <v>402607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38544</v>
      </c>
      <c r="N3358" s="1">
        <f t="shared" si="166"/>
        <v>38544</v>
      </c>
      <c r="O3358" s="1">
        <f t="shared" si="167"/>
        <v>0</v>
      </c>
    </row>
    <row r="3359" spans="1:15" x14ac:dyDescent="0.25">
      <c r="A3359" s="1" t="str">
        <v>BioLegend</v>
      </c>
      <c r="B3359" s="1">
        <v>27412</v>
      </c>
      <c r="C3359" s="1" t="str">
        <v>EED119711</v>
      </c>
      <c r="D3359" s="2">
        <v>45933</v>
      </c>
      <c r="E3359" s="2">
        <v>45938</v>
      </c>
      <c r="F3359" s="1">
        <v>403504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54824</v>
      </c>
      <c r="N3359" s="1">
        <f t="shared" si="166"/>
        <v>54824</v>
      </c>
      <c r="O3359" s="1">
        <f t="shared" si="167"/>
        <v>0</v>
      </c>
    </row>
    <row r="3360" spans="1:15" x14ac:dyDescent="0.25">
      <c r="A3360" s="1" t="str">
        <v>BioLegend</v>
      </c>
      <c r="B3360" s="1">
        <v>7268.7999999999993</v>
      </c>
      <c r="C3360" s="1" t="str">
        <v>EED119711</v>
      </c>
      <c r="D3360" s="2">
        <v>45933</v>
      </c>
      <c r="E3360" s="2">
        <v>45938</v>
      </c>
      <c r="F3360" s="1">
        <v>405202</v>
      </c>
      <c r="G3360" s="1">
        <v>1</v>
      </c>
      <c r="H3360" s="1">
        <v>1</v>
      </c>
      <c r="I3360" s="1">
        <v>0</v>
      </c>
      <c r="J3360" s="1" t="str">
        <v>Hyderabad</v>
      </c>
      <c r="K3360" s="1">
        <v>0</v>
      </c>
      <c r="L3360" s="1"/>
      <c r="M3360" s="1">
        <f t="shared" si="165"/>
        <v>7268.7999999999993</v>
      </c>
      <c r="N3360" s="1">
        <f t="shared" si="166"/>
        <v>7268.7999999999993</v>
      </c>
      <c r="O3360" s="1">
        <f t="shared" si="167"/>
        <v>0</v>
      </c>
    </row>
    <row r="3361" spans="1:15" x14ac:dyDescent="0.25">
      <c r="A3361" s="1" t="str">
        <v>BioLegend</v>
      </c>
      <c r="B3361" s="1">
        <v>11211.2</v>
      </c>
      <c r="C3361" s="1" t="str">
        <v>EED119711</v>
      </c>
      <c r="D3361" s="2">
        <v>45933</v>
      </c>
      <c r="E3361" s="2">
        <v>45938</v>
      </c>
      <c r="F3361" s="1">
        <v>405301</v>
      </c>
      <c r="G3361" s="1">
        <v>1</v>
      </c>
      <c r="H3361" s="1">
        <v>1</v>
      </c>
      <c r="I3361" s="1">
        <v>0</v>
      </c>
      <c r="J3361" s="1" t="str">
        <v>Bhuvneshwar</v>
      </c>
      <c r="K3361" s="1">
        <v>0</v>
      </c>
      <c r="L3361" s="1"/>
      <c r="M3361" s="1">
        <f t="shared" si="165"/>
        <v>11211.2</v>
      </c>
      <c r="N3361" s="1">
        <f t="shared" si="166"/>
        <v>11211.2</v>
      </c>
      <c r="O3361" s="1">
        <f t="shared" si="167"/>
        <v>0</v>
      </c>
    </row>
    <row r="3362" spans="1:15" x14ac:dyDescent="0.25">
      <c r="A3362" s="1" t="str">
        <v>BioLegend</v>
      </c>
      <c r="B3362" s="1">
        <v>13464</v>
      </c>
      <c r="C3362" s="1" t="str">
        <v>EED119711</v>
      </c>
      <c r="D3362" s="2">
        <v>45933</v>
      </c>
      <c r="E3362" s="2">
        <v>45938</v>
      </c>
      <c r="F3362" s="1">
        <v>405317</v>
      </c>
      <c r="G3362" s="1">
        <v>2</v>
      </c>
      <c r="H3362" s="1">
        <v>2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26928</v>
      </c>
      <c r="N3362" s="1">
        <f t="shared" si="166"/>
        <v>26928</v>
      </c>
      <c r="O3362" s="1">
        <f t="shared" si="167"/>
        <v>0</v>
      </c>
    </row>
    <row r="3363" spans="1:15" x14ac:dyDescent="0.25">
      <c r="A3363" s="1" t="str">
        <v>BioLegend</v>
      </c>
      <c r="B3363" s="1">
        <v>5112.8</v>
      </c>
      <c r="C3363" s="1" t="str">
        <v>EED119711</v>
      </c>
      <c r="D3363" s="2">
        <v>45933</v>
      </c>
      <c r="E3363" s="2">
        <v>45938</v>
      </c>
      <c r="F3363" s="1">
        <v>406403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5112.8</v>
      </c>
      <c r="N3363" s="1">
        <f t="shared" si="166"/>
        <v>5112.8</v>
      </c>
      <c r="O3363" s="1">
        <f t="shared" si="167"/>
        <v>0</v>
      </c>
    </row>
    <row r="3364" spans="1:15" x14ac:dyDescent="0.25">
      <c r="A3364" s="1" t="str">
        <v>BioLegend</v>
      </c>
      <c r="B3364" s="1">
        <v>6406.4</v>
      </c>
      <c r="C3364" s="1" t="str">
        <v>EED119711</v>
      </c>
      <c r="D3364" s="2">
        <v>45933</v>
      </c>
      <c r="E3364" s="2">
        <v>45938</v>
      </c>
      <c r="F3364" s="1">
        <v>406421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6406.4</v>
      </c>
      <c r="N3364" s="1">
        <f t="shared" si="166"/>
        <v>6406.4</v>
      </c>
      <c r="O3364" s="1">
        <f t="shared" si="167"/>
        <v>0</v>
      </c>
    </row>
    <row r="3365" spans="1:15" x14ac:dyDescent="0.25">
      <c r="A3365" s="1" t="str">
        <v>BioLegend</v>
      </c>
      <c r="B3365" s="1">
        <v>9794.4</v>
      </c>
      <c r="C3365" s="1" t="str">
        <v>EED119711</v>
      </c>
      <c r="D3365" s="2">
        <v>45933</v>
      </c>
      <c r="E3365" s="2">
        <v>45938</v>
      </c>
      <c r="F3365" s="1">
        <v>406502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9794.4</v>
      </c>
      <c r="N3365" s="1">
        <f t="shared" si="166"/>
        <v>9794.4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406602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406702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406802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406902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407002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407102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13182.400000000001</v>
      </c>
      <c r="C3372" s="1" t="str">
        <v>EED119711</v>
      </c>
      <c r="D3372" s="2">
        <v>45933</v>
      </c>
      <c r="E3372" s="2">
        <v>45938</v>
      </c>
      <c r="F3372" s="1">
        <v>410504</v>
      </c>
      <c r="G3372" s="1">
        <v>1</v>
      </c>
      <c r="H3372" s="1">
        <v>1</v>
      </c>
      <c r="I3372" s="1">
        <v>0</v>
      </c>
      <c r="J3372" s="1" t="str">
        <v>Telangana</v>
      </c>
      <c r="K3372" s="1">
        <v>0</v>
      </c>
      <c r="L3372" s="1"/>
      <c r="M3372" s="1">
        <f t="shared" si="165"/>
        <v>13182.400000000001</v>
      </c>
      <c r="N3372" s="1">
        <f t="shared" si="166"/>
        <v>13182.400000000001</v>
      </c>
      <c r="O3372" s="1">
        <f t="shared" si="167"/>
        <v>0</v>
      </c>
    </row>
    <row r="3373" spans="1:15" x14ac:dyDescent="0.25">
      <c r="A3373" s="1" t="str">
        <v>BioLegend</v>
      </c>
      <c r="B3373" s="1">
        <v>1848</v>
      </c>
      <c r="C3373" s="1" t="str">
        <v>EED119711</v>
      </c>
      <c r="D3373" s="2">
        <v>45933</v>
      </c>
      <c r="E3373" s="2">
        <v>45938</v>
      </c>
      <c r="F3373" s="1">
        <v>420403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1848</v>
      </c>
      <c r="N3373" s="1">
        <f t="shared" si="166"/>
        <v>1848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420404</v>
      </c>
      <c r="G3374" s="1">
        <v>5</v>
      </c>
      <c r="H3374" s="1">
        <v>5</v>
      </c>
      <c r="I3374" s="1">
        <v>0</v>
      </c>
      <c r="J3374" s="1" t="str">
        <v>Gujrat</v>
      </c>
      <c r="K3374" s="1">
        <v>0</v>
      </c>
      <c r="L3374" s="1"/>
      <c r="M3374" s="1">
        <f t="shared" ref="M3374:M3437" si="168">G3374*B3374</f>
        <v>18172</v>
      </c>
      <c r="N3374" s="1">
        <f t="shared" ref="N3374:N3437" si="169">H3374*B3374</f>
        <v>18172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5790.4</v>
      </c>
      <c r="C3377" s="1" t="str">
        <v>EED119711</v>
      </c>
      <c r="D3377" s="2">
        <v>45933</v>
      </c>
      <c r="E3377" s="2">
        <v>45938</v>
      </c>
      <c r="F3377" s="1">
        <v>421002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5790.4</v>
      </c>
      <c r="N3377" s="1">
        <f t="shared" si="169"/>
        <v>5790.4</v>
      </c>
      <c r="O3377" s="1">
        <f t="shared" si="170"/>
        <v>0</v>
      </c>
    </row>
    <row r="3378" spans="1:15" x14ac:dyDescent="0.25">
      <c r="A3378" s="1" t="str">
        <v>BioLegend</v>
      </c>
      <c r="B3378" s="1">
        <v>2587.1999999999998</v>
      </c>
      <c r="C3378" s="1" t="str">
        <v>EED119711</v>
      </c>
      <c r="D3378" s="2">
        <v>45933</v>
      </c>
      <c r="E3378" s="2">
        <v>45938</v>
      </c>
      <c r="F3378" s="1">
        <v>421101</v>
      </c>
      <c r="G3378" s="1">
        <v>1</v>
      </c>
      <c r="H3378" s="1">
        <v>1</v>
      </c>
      <c r="I3378" s="1">
        <v>0</v>
      </c>
      <c r="J3378" s="1" t="str">
        <v>Lucknow</v>
      </c>
      <c r="K3378" s="1">
        <v>0</v>
      </c>
      <c r="L3378" s="1"/>
      <c r="M3378" s="1">
        <f t="shared" si="168"/>
        <v>2587.1999999999998</v>
      </c>
      <c r="N3378" s="1">
        <f t="shared" si="169"/>
        <v>2587.1999999999998</v>
      </c>
      <c r="O3378" s="1">
        <f t="shared" si="170"/>
        <v>0</v>
      </c>
    </row>
    <row r="3379" spans="1:15" x14ac:dyDescent="0.25">
      <c r="A3379" s="1" t="str">
        <v>BioLegend</v>
      </c>
      <c r="B3379" s="1">
        <v>14106.400000000001</v>
      </c>
      <c r="C3379" s="1" t="str">
        <v>EED119711</v>
      </c>
      <c r="D3379" s="2">
        <v>45933</v>
      </c>
      <c r="E3379" s="2">
        <v>45938</v>
      </c>
      <c r="F3379" s="1">
        <v>422302</v>
      </c>
      <c r="G3379" s="1">
        <v>1</v>
      </c>
      <c r="H3379" s="1">
        <v>1</v>
      </c>
      <c r="I3379" s="1">
        <v>0</v>
      </c>
      <c r="J3379" s="1" t="str">
        <v>Banglore</v>
      </c>
      <c r="K3379" s="1">
        <v>0</v>
      </c>
      <c r="L3379" s="1"/>
      <c r="M3379" s="1">
        <f t="shared" si="168"/>
        <v>14106.400000000001</v>
      </c>
      <c r="N3379" s="1">
        <f t="shared" si="169"/>
        <v>14106.400000000001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4743.2</v>
      </c>
      <c r="C3380" s="1" t="str">
        <v>EED119711</v>
      </c>
      <c r="D3380" s="2">
        <v>45933</v>
      </c>
      <c r="E3380" s="2">
        <v>45938</v>
      </c>
      <c r="F3380" s="1">
        <v>422501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4743.2</v>
      </c>
      <c r="N3380" s="1">
        <f t="shared" si="169"/>
        <v>4743.2</v>
      </c>
      <c r="O3380" s="1">
        <f t="shared" si="170"/>
        <v>0</v>
      </c>
    </row>
    <row r="3381" spans="1:15" x14ac:dyDescent="0.25">
      <c r="A3381" s="1" t="str">
        <v>BioLegend</v>
      </c>
      <c r="B3381" s="1">
        <v>5482.4</v>
      </c>
      <c r="C3381" s="1" t="str">
        <v>EED119711</v>
      </c>
      <c r="D3381" s="2">
        <v>45933</v>
      </c>
      <c r="E3381" s="2">
        <v>45938</v>
      </c>
      <c r="F3381" s="1">
        <v>423101</v>
      </c>
      <c r="G3381" s="1">
        <v>2</v>
      </c>
      <c r="H3381" s="1">
        <v>2</v>
      </c>
      <c r="I3381" s="1">
        <v>0</v>
      </c>
      <c r="J3381" s="1" t="str">
        <v>Gujrat</v>
      </c>
      <c r="K3381" s="1">
        <v>0</v>
      </c>
      <c r="L3381" s="1"/>
      <c r="M3381" s="1">
        <f t="shared" si="168"/>
        <v>10964.8</v>
      </c>
      <c r="N3381" s="1">
        <f t="shared" si="169"/>
        <v>10964.8</v>
      </c>
      <c r="O3381" s="1">
        <f t="shared" si="170"/>
        <v>0</v>
      </c>
    </row>
    <row r="3382" spans="1:15" x14ac:dyDescent="0.25">
      <c r="A3382" s="1" t="str">
        <v>BioLegend</v>
      </c>
      <c r="B3382" s="1">
        <v>20636</v>
      </c>
      <c r="C3382" s="1" t="str">
        <v>EED119711</v>
      </c>
      <c r="D3382" s="2">
        <v>45933</v>
      </c>
      <c r="E3382" s="2">
        <v>45938</v>
      </c>
      <c r="F3382" s="1">
        <v>423108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20636</v>
      </c>
      <c r="N3382" s="1">
        <f t="shared" si="169"/>
        <v>20636</v>
      </c>
      <c r="O3382" s="1">
        <f t="shared" si="170"/>
        <v>0</v>
      </c>
    </row>
    <row r="3383" spans="1:15" x14ac:dyDescent="0.25">
      <c r="A3383" s="1" t="str">
        <v>BioLegend</v>
      </c>
      <c r="B3383" s="1">
        <v>5112.8</v>
      </c>
      <c r="C3383" s="1" t="str">
        <v>EED119711</v>
      </c>
      <c r="D3383" s="2">
        <v>45933</v>
      </c>
      <c r="E3383" s="2">
        <v>45938</v>
      </c>
      <c r="F3383" s="1">
        <v>423113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5112.8</v>
      </c>
      <c r="N3383" s="1">
        <f t="shared" si="169"/>
        <v>5112.8</v>
      </c>
      <c r="O3383" s="1">
        <f t="shared" si="170"/>
        <v>0</v>
      </c>
    </row>
    <row r="3384" spans="1:15" x14ac:dyDescent="0.25">
      <c r="A3384" s="1" t="str">
        <v>BioLegend</v>
      </c>
      <c r="B3384" s="1">
        <v>21683.200000000001</v>
      </c>
      <c r="C3384" s="1" t="str">
        <v>EED119711</v>
      </c>
      <c r="D3384" s="2">
        <v>45933</v>
      </c>
      <c r="E3384" s="2">
        <v>45938</v>
      </c>
      <c r="F3384" s="1">
        <v>423117</v>
      </c>
      <c r="G3384" s="1">
        <v>1</v>
      </c>
      <c r="H3384" s="1">
        <v>1</v>
      </c>
      <c r="I3384" s="1">
        <v>0</v>
      </c>
      <c r="J3384" s="1" t="str">
        <v>Delhi</v>
      </c>
      <c r="K3384" s="1">
        <v>0</v>
      </c>
      <c r="L3384" s="1"/>
      <c r="M3384" s="1">
        <f t="shared" si="168"/>
        <v>21683.200000000001</v>
      </c>
      <c r="N3384" s="1">
        <f t="shared" si="169"/>
        <v>21683.200000000001</v>
      </c>
      <c r="O3384" s="1">
        <f t="shared" si="170"/>
        <v>0</v>
      </c>
    </row>
    <row r="3385" spans="1:15" x14ac:dyDescent="0.25">
      <c r="A3385" s="1" t="str">
        <v>BioLegend</v>
      </c>
      <c r="B3385" s="1">
        <v>2587.1999999999998</v>
      </c>
      <c r="C3385" s="1" t="str">
        <v>EED119711</v>
      </c>
      <c r="D3385" s="2">
        <v>45933</v>
      </c>
      <c r="E3385" s="2">
        <v>45938</v>
      </c>
      <c r="F3385" s="1">
        <v>423501</v>
      </c>
      <c r="G3385" s="1">
        <v>20</v>
      </c>
      <c r="H3385" s="1">
        <v>20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51744</v>
      </c>
      <c r="N3385" s="1">
        <f t="shared" si="169"/>
        <v>51744</v>
      </c>
      <c r="O3385" s="1">
        <f t="shared" si="170"/>
        <v>0</v>
      </c>
    </row>
    <row r="3386" spans="1:15" x14ac:dyDescent="0.25">
      <c r="A3386" s="1" t="str">
        <v>BioLegend</v>
      </c>
      <c r="B3386" s="1">
        <v>14476</v>
      </c>
      <c r="C3386" s="1" t="str">
        <v>EED119711</v>
      </c>
      <c r="D3386" s="2">
        <v>45933</v>
      </c>
      <c r="E3386" s="2">
        <v>45938</v>
      </c>
      <c r="F3386" s="1">
        <v>424602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14476</v>
      </c>
      <c r="N3386" s="1">
        <f t="shared" si="169"/>
        <v>14476</v>
      </c>
      <c r="O3386" s="1">
        <f t="shared" si="170"/>
        <v>0</v>
      </c>
    </row>
    <row r="3387" spans="1:15" x14ac:dyDescent="0.25">
      <c r="A3387" s="1" t="str">
        <v>BioLegend</v>
      </c>
      <c r="B3387" s="1">
        <v>36097.599999999999</v>
      </c>
      <c r="C3387" s="1" t="str">
        <v>EED119711</v>
      </c>
      <c r="D3387" s="2">
        <v>45933</v>
      </c>
      <c r="E3387" s="2">
        <v>45938</v>
      </c>
      <c r="F3387" s="1">
        <v>426002</v>
      </c>
      <c r="G3387" s="1">
        <v>1</v>
      </c>
      <c r="H3387" s="1">
        <v>1</v>
      </c>
      <c r="I3387" s="1">
        <v>0</v>
      </c>
      <c r="J3387" s="1" t="str">
        <v>Hyderabad</v>
      </c>
      <c r="K3387" s="1">
        <v>0</v>
      </c>
      <c r="L3387" s="1"/>
      <c r="M3387" s="1">
        <f t="shared" si="168"/>
        <v>36097.599999999999</v>
      </c>
      <c r="N3387" s="1">
        <f t="shared" si="169"/>
        <v>36097.599999999999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8685.6</v>
      </c>
      <c r="C3388" s="1" t="str">
        <v>EED119711</v>
      </c>
      <c r="D3388" s="2">
        <v>45933</v>
      </c>
      <c r="E3388" s="2">
        <v>45938</v>
      </c>
      <c r="F3388" s="1">
        <v>426102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8685.6</v>
      </c>
      <c r="N3388" s="1">
        <f t="shared" si="169"/>
        <v>8685.6</v>
      </c>
      <c r="O3388" s="1">
        <f t="shared" si="170"/>
        <v>0</v>
      </c>
    </row>
    <row r="3389" spans="1:15" x14ac:dyDescent="0.25">
      <c r="A3389" s="1" t="str">
        <v>BioLegend</v>
      </c>
      <c r="B3389" s="1">
        <v>7700</v>
      </c>
      <c r="C3389" s="1" t="str">
        <v>EED119711</v>
      </c>
      <c r="D3389" s="2">
        <v>45933</v>
      </c>
      <c r="E3389" s="2">
        <v>45938</v>
      </c>
      <c r="F3389" s="1">
        <v>426105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7700</v>
      </c>
      <c r="N3389" s="1">
        <f t="shared" si="169"/>
        <v>7700</v>
      </c>
      <c r="O3389" s="1">
        <f t="shared" si="170"/>
        <v>0</v>
      </c>
    </row>
    <row r="3390" spans="1:15" x14ac:dyDescent="0.25">
      <c r="A3390" s="1" t="str">
        <v>BioLegend</v>
      </c>
      <c r="B3390" s="1">
        <v>43164</v>
      </c>
      <c r="C3390" s="1" t="str">
        <v>EED119711</v>
      </c>
      <c r="D3390" s="2">
        <v>45933</v>
      </c>
      <c r="E3390" s="2">
        <v>45938</v>
      </c>
      <c r="F3390" s="1">
        <v>480058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43164</v>
      </c>
      <c r="N3390" s="1">
        <f t="shared" si="169"/>
        <v>43164</v>
      </c>
      <c r="O3390" s="1">
        <f t="shared" si="170"/>
        <v>0</v>
      </c>
    </row>
    <row r="3391" spans="1:15" x14ac:dyDescent="0.25">
      <c r="A3391" s="1" t="str">
        <v>BioLegend</v>
      </c>
      <c r="B3391" s="1">
        <v>10841.6</v>
      </c>
      <c r="C3391" s="1" t="str">
        <v>EED119711</v>
      </c>
      <c r="D3391" s="2">
        <v>45933</v>
      </c>
      <c r="E3391" s="2">
        <v>45938</v>
      </c>
      <c r="F3391" s="1">
        <v>502311</v>
      </c>
      <c r="G3391" s="1">
        <v>1</v>
      </c>
      <c r="H3391" s="1">
        <v>1</v>
      </c>
      <c r="I3391" s="1">
        <v>0</v>
      </c>
      <c r="J3391" s="1" t="str">
        <v>Bhuvneshwar</v>
      </c>
      <c r="K3391" s="1">
        <v>0</v>
      </c>
      <c r="L3391" s="1"/>
      <c r="M3391" s="1">
        <f t="shared" si="168"/>
        <v>10841.6</v>
      </c>
      <c r="N3391" s="1">
        <f t="shared" si="169"/>
        <v>10841.6</v>
      </c>
      <c r="O3391" s="1">
        <f t="shared" si="170"/>
        <v>0</v>
      </c>
    </row>
    <row r="3392" spans="1:15" x14ac:dyDescent="0.25">
      <c r="A3392" s="1" t="str">
        <v>BioLegend</v>
      </c>
      <c r="B3392" s="1">
        <v>19896.8</v>
      </c>
      <c r="C3392" s="1" t="str">
        <v>EED119711</v>
      </c>
      <c r="D3392" s="2">
        <v>45933</v>
      </c>
      <c r="E3392" s="2">
        <v>45938</v>
      </c>
      <c r="F3392" s="1">
        <v>503822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39793.599999999999</v>
      </c>
      <c r="N3392" s="1">
        <f t="shared" si="169"/>
        <v>39793.599999999999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15584.8</v>
      </c>
      <c r="C3393" s="1" t="str">
        <v>EED119711</v>
      </c>
      <c r="D3393" s="2">
        <v>45933</v>
      </c>
      <c r="E3393" s="2">
        <v>45938</v>
      </c>
      <c r="F3393" s="1">
        <v>503832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31169.599999999999</v>
      </c>
      <c r="N3393" s="1">
        <f t="shared" si="169"/>
        <v>31169.599999999999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8131.2000000000007</v>
      </c>
      <c r="C3394" s="1" t="str">
        <v>EED119711</v>
      </c>
      <c r="D3394" s="2">
        <v>45933</v>
      </c>
      <c r="E3394" s="2">
        <v>45938</v>
      </c>
      <c r="F3394" s="1">
        <v>505810</v>
      </c>
      <c r="G3394" s="1">
        <v>1</v>
      </c>
      <c r="H3394" s="1">
        <v>1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8131.2000000000007</v>
      </c>
      <c r="N3394" s="1">
        <f t="shared" si="169"/>
        <v>8131.2000000000007</v>
      </c>
      <c r="O3394" s="1">
        <f t="shared" si="170"/>
        <v>0</v>
      </c>
    </row>
    <row r="3395" spans="1:15" x14ac:dyDescent="0.25">
      <c r="A3395" s="1" t="str">
        <v>BioLegend</v>
      </c>
      <c r="B3395" s="1">
        <v>14660.8</v>
      </c>
      <c r="C3395" s="1" t="str">
        <v>EED119711</v>
      </c>
      <c r="D3395" s="2">
        <v>45933</v>
      </c>
      <c r="E3395" s="2">
        <v>45938</v>
      </c>
      <c r="F3395" s="1">
        <v>506306</v>
      </c>
      <c r="G3395" s="1">
        <v>1</v>
      </c>
      <c r="H3395" s="1">
        <v>1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14660.8</v>
      </c>
      <c r="N3395" s="1">
        <f t="shared" si="169"/>
        <v>14660.8</v>
      </c>
      <c r="O3395" s="1">
        <f t="shared" si="170"/>
        <v>0</v>
      </c>
    </row>
    <row r="3396" spans="1:15" x14ac:dyDescent="0.25">
      <c r="A3396" s="1" t="str">
        <v>BioLegend</v>
      </c>
      <c r="B3396" s="1">
        <v>6529.6</v>
      </c>
      <c r="C3396" s="1" t="str">
        <v>EED119711</v>
      </c>
      <c r="D3396" s="2">
        <v>45933</v>
      </c>
      <c r="E3396" s="2">
        <v>45938</v>
      </c>
      <c r="F3396" s="1">
        <v>511001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6529.6</v>
      </c>
      <c r="N3396" s="1">
        <f t="shared" si="169"/>
        <v>6529.6</v>
      </c>
      <c r="O3396" s="1">
        <f t="shared" si="170"/>
        <v>0</v>
      </c>
    </row>
    <row r="3397" spans="1:15" x14ac:dyDescent="0.25">
      <c r="A3397" s="1" t="str">
        <v>BioLegend</v>
      </c>
      <c r="B3397" s="1">
        <v>14599.2</v>
      </c>
      <c r="C3397" s="1" t="str">
        <v>EED119711</v>
      </c>
      <c r="D3397" s="2">
        <v>45933</v>
      </c>
      <c r="E3397" s="2">
        <v>45938</v>
      </c>
      <c r="F3397" s="1">
        <v>521707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14599.2</v>
      </c>
      <c r="N3397" s="1">
        <f t="shared" si="169"/>
        <v>14599.2</v>
      </c>
      <c r="O3397" s="1">
        <f t="shared" si="170"/>
        <v>0</v>
      </c>
    </row>
    <row r="3398" spans="1:15" x14ac:dyDescent="0.25">
      <c r="A3398" s="1" t="str">
        <v>BioLegend</v>
      </c>
      <c r="B3398" s="1">
        <v>28582.400000000001</v>
      </c>
      <c r="C3398" s="1" t="str">
        <v>EED119711</v>
      </c>
      <c r="D3398" s="2">
        <v>45933</v>
      </c>
      <c r="E3398" s="2">
        <v>45938</v>
      </c>
      <c r="F3398" s="1">
        <v>571104</v>
      </c>
      <c r="G3398" s="1">
        <v>1</v>
      </c>
      <c r="H3398" s="1">
        <v>1</v>
      </c>
      <c r="I3398" s="1">
        <v>0</v>
      </c>
      <c r="J3398" s="1" t="str">
        <v>Lucknow</v>
      </c>
      <c r="K3398" s="1">
        <v>0</v>
      </c>
      <c r="L3398" s="1"/>
      <c r="M3398" s="1">
        <f t="shared" si="168"/>
        <v>28582.400000000001</v>
      </c>
      <c r="N3398" s="1">
        <f t="shared" si="169"/>
        <v>28582.400000000001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14106.400000000001</v>
      </c>
      <c r="C3399" s="1" t="str">
        <v>EED119711</v>
      </c>
      <c r="D3399" s="2">
        <v>45933</v>
      </c>
      <c r="E3399" s="2">
        <v>45938</v>
      </c>
      <c r="F3399" s="1">
        <v>573002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14106.400000000001</v>
      </c>
      <c r="N3399" s="1">
        <f t="shared" si="169"/>
        <v>14106.400000000001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39732</v>
      </c>
      <c r="C3400" s="1" t="str">
        <v>EED119711</v>
      </c>
      <c r="D3400" s="2">
        <v>45933</v>
      </c>
      <c r="E3400" s="2">
        <v>45938</v>
      </c>
      <c r="F3400" s="1">
        <v>574806</v>
      </c>
      <c r="G3400" s="1">
        <v>1</v>
      </c>
      <c r="H3400" s="1">
        <v>1</v>
      </c>
      <c r="I3400" s="1">
        <v>0</v>
      </c>
      <c r="J3400" s="1" t="str">
        <v>Banglore</v>
      </c>
      <c r="K3400" s="1">
        <v>0</v>
      </c>
      <c r="L3400" s="1"/>
      <c r="M3400" s="1">
        <f t="shared" si="168"/>
        <v>39732</v>
      </c>
      <c r="N3400" s="1">
        <f t="shared" si="169"/>
        <v>39732</v>
      </c>
      <c r="O3400" s="1">
        <f t="shared" si="170"/>
        <v>0</v>
      </c>
    </row>
    <row r="3401" spans="1:15" x14ac:dyDescent="0.25">
      <c r="A3401" s="1" t="str">
        <v>BioLegend</v>
      </c>
      <c r="B3401" s="1">
        <v>15584.8</v>
      </c>
      <c r="C3401" s="1" t="str">
        <v>EED119711</v>
      </c>
      <c r="D3401" s="2">
        <v>45933</v>
      </c>
      <c r="E3401" s="2">
        <v>45938</v>
      </c>
      <c r="F3401" s="1">
        <v>640914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15584.8</v>
      </c>
      <c r="N3401" s="1">
        <f t="shared" si="169"/>
        <v>15584.8</v>
      </c>
      <c r="O3401" s="1">
        <f t="shared" si="170"/>
        <v>0</v>
      </c>
    </row>
    <row r="3402" spans="1:15" x14ac:dyDescent="0.25">
      <c r="A3402" s="1" t="str">
        <v>BioLegend</v>
      </c>
      <c r="B3402" s="1">
        <v>7268.7999999999993</v>
      </c>
      <c r="C3402" s="1" t="str">
        <v>EED119711</v>
      </c>
      <c r="D3402" s="2">
        <v>45933</v>
      </c>
      <c r="E3402" s="2">
        <v>45938</v>
      </c>
      <c r="F3402" s="1">
        <v>740368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7268.7999999999993</v>
      </c>
      <c r="N3402" s="1">
        <f t="shared" si="169"/>
        <v>7268.7999999999993</v>
      </c>
      <c r="O3402" s="1">
        <f t="shared" si="170"/>
        <v>0</v>
      </c>
    </row>
    <row r="3403" spans="1:15" x14ac:dyDescent="0.25">
      <c r="A3403" s="1" t="str">
        <v>BioLegend</v>
      </c>
      <c r="B3403" s="1">
        <v>108477.6</v>
      </c>
      <c r="C3403" s="1" t="str">
        <v>EED119711</v>
      </c>
      <c r="D3403" s="2">
        <v>45933</v>
      </c>
      <c r="E3403" s="2">
        <v>45938</v>
      </c>
      <c r="F3403" s="1">
        <v>740809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108477.6</v>
      </c>
      <c r="N3403" s="1">
        <f t="shared" si="169"/>
        <v>108477.6</v>
      </c>
      <c r="O3403" s="1">
        <f t="shared" si="170"/>
        <v>0</v>
      </c>
    </row>
    <row r="3404" spans="1:15" x14ac:dyDescent="0.25">
      <c r="A3404" s="1" t="str">
        <v>BioLegend</v>
      </c>
      <c r="B3404" s="1">
        <v>7638.4</v>
      </c>
      <c r="C3404" s="1" t="str">
        <v>EED119711</v>
      </c>
      <c r="D3404" s="2">
        <v>45933</v>
      </c>
      <c r="E3404" s="2">
        <v>45938</v>
      </c>
      <c r="F3404" s="1">
        <v>773302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7638.4</v>
      </c>
      <c r="N3404" s="1">
        <f t="shared" si="169"/>
        <v>7638.4</v>
      </c>
      <c r="O3404" s="1">
        <f t="shared" si="170"/>
        <v>0</v>
      </c>
    </row>
    <row r="3405" spans="1:15" x14ac:dyDescent="0.25">
      <c r="A3405" s="1" t="str">
        <v>BioLegend</v>
      </c>
      <c r="B3405" s="1">
        <v>5112.8</v>
      </c>
      <c r="C3405" s="1" t="str">
        <v>EED119711</v>
      </c>
      <c r="D3405" s="2">
        <v>45933</v>
      </c>
      <c r="E3405" s="2">
        <v>45938</v>
      </c>
      <c r="F3405" s="1">
        <v>776702</v>
      </c>
      <c r="G3405" s="1">
        <v>1</v>
      </c>
      <c r="H3405" s="1">
        <v>1</v>
      </c>
      <c r="I3405" s="1">
        <v>0</v>
      </c>
      <c r="J3405" s="1" t="str">
        <v>Kerala</v>
      </c>
      <c r="K3405" s="1">
        <v>0</v>
      </c>
      <c r="L3405" s="1"/>
      <c r="M3405" s="1">
        <f t="shared" si="168"/>
        <v>5112.8</v>
      </c>
      <c r="N3405" s="1">
        <f t="shared" si="169"/>
        <v>5112.8</v>
      </c>
      <c r="O3405" s="1">
        <f t="shared" si="170"/>
        <v>0</v>
      </c>
    </row>
    <row r="3406" spans="1:15" x14ac:dyDescent="0.25">
      <c r="A3406" s="1" t="str">
        <v>BioLegend</v>
      </c>
      <c r="B3406" s="1">
        <v>39732</v>
      </c>
      <c r="C3406" s="1" t="str">
        <v>EED119711</v>
      </c>
      <c r="D3406" s="2">
        <v>45933</v>
      </c>
      <c r="E3406" s="2">
        <v>45938</v>
      </c>
      <c r="F3406" s="1">
        <v>777406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39732</v>
      </c>
      <c r="N3406" s="1">
        <f t="shared" si="169"/>
        <v>39732</v>
      </c>
      <c r="O3406" s="1">
        <f t="shared" si="170"/>
        <v>0</v>
      </c>
    </row>
    <row r="3407" spans="1:15" x14ac:dyDescent="0.25">
      <c r="A3407" s="1" t="str">
        <v>BioLegend</v>
      </c>
      <c r="B3407" s="1">
        <v>6899.2000000000007</v>
      </c>
      <c r="C3407" s="1" t="str">
        <v>EED119711</v>
      </c>
      <c r="D3407" s="2">
        <v>45933</v>
      </c>
      <c r="E3407" s="2">
        <v>45938</v>
      </c>
      <c r="F3407" s="1">
        <v>801702</v>
      </c>
      <c r="G3407" s="1">
        <v>2</v>
      </c>
      <c r="H3407" s="1">
        <v>2</v>
      </c>
      <c r="I3407" s="1">
        <v>0</v>
      </c>
      <c r="J3407" s="1" t="str">
        <v>Delhi</v>
      </c>
      <c r="K3407" s="1">
        <v>0</v>
      </c>
      <c r="L3407" s="1"/>
      <c r="M3407" s="1">
        <f t="shared" si="168"/>
        <v>13798.400000000001</v>
      </c>
      <c r="N3407" s="1">
        <f t="shared" si="169"/>
        <v>13798.400000000001</v>
      </c>
      <c r="O3407" s="1">
        <f t="shared" si="170"/>
        <v>0</v>
      </c>
    </row>
    <row r="3408" spans="1:15" x14ac:dyDescent="0.25">
      <c r="A3408" s="1" t="str">
        <v>BioXcell</v>
      </c>
      <c r="B3408" s="1">
        <v>15135.12</v>
      </c>
      <c r="C3408" s="1">
        <v>179957</v>
      </c>
      <c r="D3408" s="2">
        <v>45936</v>
      </c>
      <c r="E3408" s="2">
        <v>45939</v>
      </c>
      <c r="F3408" s="1" t="str">
        <v>BE0108</v>
      </c>
      <c r="G3408" s="1">
        <v>1</v>
      </c>
      <c r="H3408" s="1">
        <v>1</v>
      </c>
      <c r="I3408" s="1">
        <v>0</v>
      </c>
      <c r="J3408" s="1" t="str">
        <v>Hyderabad</v>
      </c>
      <c r="K3408" s="1">
        <v>0</v>
      </c>
      <c r="L3408" s="1"/>
      <c r="M3408" s="1">
        <f t="shared" si="168"/>
        <v>15135.12</v>
      </c>
      <c r="N3408" s="1">
        <f t="shared" si="169"/>
        <v>15135.12</v>
      </c>
      <c r="O3408" s="1">
        <f t="shared" si="170"/>
        <v>0</v>
      </c>
    </row>
    <row r="3409" spans="1:15" x14ac:dyDescent="0.25">
      <c r="A3409" s="1" t="str">
        <v>BioXcell</v>
      </c>
      <c r="B3409" s="1">
        <v>235265.36</v>
      </c>
      <c r="C3409" s="1">
        <v>179957</v>
      </c>
      <c r="D3409" s="2">
        <v>45936</v>
      </c>
      <c r="E3409" s="2">
        <v>45939</v>
      </c>
      <c r="F3409" s="1" t="str">
        <v>BE0003-1</v>
      </c>
      <c r="G3409" s="1">
        <v>3</v>
      </c>
      <c r="H3409" s="1">
        <v>3</v>
      </c>
      <c r="I3409" s="1">
        <v>0</v>
      </c>
      <c r="J3409" s="1" t="str">
        <v>Gujrat</v>
      </c>
      <c r="K3409" s="1">
        <v>0</v>
      </c>
      <c r="L3409" s="1"/>
      <c r="M3409" s="1">
        <f t="shared" si="168"/>
        <v>705796.08</v>
      </c>
      <c r="N3409" s="1">
        <f t="shared" si="169"/>
        <v>705796.08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10</v>
      </c>
      <c r="H3410" s="1">
        <v>10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120384.00000000001</v>
      </c>
      <c r="N3410" s="1">
        <f t="shared" si="169"/>
        <v>120384.00000000001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4</v>
      </c>
      <c r="H3411" s="1">
        <v>4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48153.600000000006</v>
      </c>
      <c r="N3411" s="1">
        <f t="shared" si="169"/>
        <v>48153.600000000006</v>
      </c>
      <c r="O3411" s="1">
        <f t="shared" si="170"/>
        <v>0</v>
      </c>
    </row>
    <row r="3412" spans="1:15" x14ac:dyDescent="0.25">
      <c r="A3412" s="1" t="str">
        <v>MABTECH</v>
      </c>
      <c r="B3412" s="1">
        <v>231607.2</v>
      </c>
      <c r="C3412" s="1" t="str">
        <v>SE041956</v>
      </c>
      <c r="D3412" s="2">
        <v>45936</v>
      </c>
      <c r="E3412" s="2">
        <v>45939</v>
      </c>
      <c r="F3412" s="1" t="str">
        <v>FSP-0108-10</v>
      </c>
      <c r="G3412" s="1">
        <v>2</v>
      </c>
      <c r="H3412" s="1">
        <v>2</v>
      </c>
      <c r="I3412" s="1">
        <v>0</v>
      </c>
      <c r="J3412" s="1" t="str">
        <v>VADODARA</v>
      </c>
      <c r="K3412" s="1">
        <v>0</v>
      </c>
      <c r="L3412" s="1"/>
      <c r="M3412" s="1">
        <f t="shared" si="168"/>
        <v>463214.4</v>
      </c>
      <c r="N3412" s="1">
        <f t="shared" si="169"/>
        <v>463214.4</v>
      </c>
      <c r="O3412" s="1">
        <f t="shared" si="170"/>
        <v>0</v>
      </c>
    </row>
    <row r="3413" spans="1:15" x14ac:dyDescent="0.25">
      <c r="A3413" s="1" t="str">
        <v>MABTECH</v>
      </c>
      <c r="B3413" s="1">
        <v>19404</v>
      </c>
      <c r="C3413" s="1" t="str">
        <v>SE041956</v>
      </c>
      <c r="D3413" s="2">
        <v>45936</v>
      </c>
      <c r="E3413" s="2">
        <v>45939</v>
      </c>
      <c r="F3413" s="1" t="str">
        <v>3124-72-100T</v>
      </c>
      <c r="G3413" s="1">
        <v>2</v>
      </c>
      <c r="H3413" s="1">
        <v>2</v>
      </c>
      <c r="I3413" s="1">
        <v>0</v>
      </c>
      <c r="J3413" s="1" t="str">
        <v>Mumbai</v>
      </c>
      <c r="K3413" s="1">
        <v>0</v>
      </c>
      <c r="L3413" s="1"/>
      <c r="M3413" s="1">
        <f t="shared" si="168"/>
        <v>38808</v>
      </c>
      <c r="N3413" s="1">
        <f t="shared" si="169"/>
        <v>38808</v>
      </c>
      <c r="O3413" s="1">
        <f t="shared" si="170"/>
        <v>0</v>
      </c>
    </row>
    <row r="3414" spans="1:15" x14ac:dyDescent="0.25">
      <c r="A3414" s="1" t="str">
        <v>BETHYL</v>
      </c>
      <c r="B3414" s="1">
        <v>7823.2000000000007</v>
      </c>
      <c r="C3414" s="1" t="str">
        <v>90232929</v>
      </c>
      <c r="D3414" s="2">
        <v>45940</v>
      </c>
      <c r="E3414" s="2">
        <v>45943</v>
      </c>
      <c r="F3414" s="1" t="str">
        <v>A70-106P</v>
      </c>
      <c r="G3414" s="1">
        <v>2</v>
      </c>
      <c r="H3414" s="1">
        <v>2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15646.400000000001</v>
      </c>
      <c r="N3414" s="1">
        <f t="shared" si="169"/>
        <v>15646.400000000001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8712</v>
      </c>
      <c r="C3415" s="1">
        <v>340077</v>
      </c>
      <c r="D3415" s="2">
        <v>45940</v>
      </c>
      <c r="E3415" s="2">
        <v>45943</v>
      </c>
      <c r="F3415" s="1" t="str">
        <v>2023-05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8712</v>
      </c>
      <c r="N3415" s="1">
        <f t="shared" si="169"/>
        <v>8712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5346</v>
      </c>
      <c r="C3416" s="1">
        <v>340077</v>
      </c>
      <c r="D3416" s="2">
        <v>45940</v>
      </c>
      <c r="E3416" s="2">
        <v>45943</v>
      </c>
      <c r="F3416" s="1" t="str">
        <v>6030-05</v>
      </c>
      <c r="G3416" s="1">
        <v>1</v>
      </c>
      <c r="H3416" s="1">
        <v>1</v>
      </c>
      <c r="I3416" s="1">
        <v>0</v>
      </c>
      <c r="J3416" s="1" t="str">
        <v>Banglore</v>
      </c>
      <c r="K3416" s="1">
        <v>0</v>
      </c>
      <c r="L3416" s="1"/>
      <c r="M3416" s="1">
        <f t="shared" si="168"/>
        <v>5346</v>
      </c>
      <c r="N3416" s="1">
        <f t="shared" si="169"/>
        <v>5346</v>
      </c>
      <c r="O3416" s="1">
        <f t="shared" si="170"/>
        <v>0</v>
      </c>
    </row>
    <row r="3417" spans="1:15" x14ac:dyDescent="0.25">
      <c r="A3417" s="1" t="str">
        <v>TARGETMOL</v>
      </c>
      <c r="B3417" s="1">
        <v>8764.7999999999993</v>
      </c>
      <c r="C3417" s="1" t="str">
        <v>INV251010-045</v>
      </c>
      <c r="D3417" s="2">
        <v>45940</v>
      </c>
      <c r="E3417" s="2">
        <v>45943</v>
      </c>
      <c r="F3417" s="1" t="str">
        <v>TN1729</v>
      </c>
      <c r="G3417" s="1">
        <v>1</v>
      </c>
      <c r="H3417" s="1">
        <v>1</v>
      </c>
      <c r="I3417" s="1">
        <v>0</v>
      </c>
      <c r="J3417" s="1" t="str">
        <v>Lucknow</v>
      </c>
      <c r="K3417" s="1">
        <v>0</v>
      </c>
      <c r="L3417" s="1"/>
      <c r="M3417" s="1">
        <f t="shared" si="168"/>
        <v>8764.7999999999993</v>
      </c>
      <c r="N3417" s="1">
        <f t="shared" si="169"/>
        <v>8764.7999999999993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INV251010-045</v>
      </c>
      <c r="D3418" s="2">
        <v>45940</v>
      </c>
      <c r="E3418" s="2">
        <v>45943</v>
      </c>
      <c r="F3418" s="1" t="str">
        <v>T6280</v>
      </c>
      <c r="G3418" s="1">
        <v>2</v>
      </c>
      <c r="H3418" s="1">
        <v>2</v>
      </c>
      <c r="I3418" s="1">
        <v>0</v>
      </c>
      <c r="J3418" s="1" t="str">
        <v>Faridabad</v>
      </c>
      <c r="K3418" s="1" t="str">
        <v>Deepak / Priyanka Madam / Sample</v>
      </c>
      <c r="L3418" s="1"/>
      <c r="M3418" s="1">
        <f t="shared" si="168"/>
        <v>880</v>
      </c>
      <c r="N3418" s="1">
        <f t="shared" si="169"/>
        <v>880</v>
      </c>
      <c r="O3418" s="1">
        <f t="shared" si="170"/>
        <v>0</v>
      </c>
    </row>
    <row r="3419" spans="1:15" x14ac:dyDescent="0.25">
      <c r="A3419" s="1" t="str">
        <v>TARGETMOL</v>
      </c>
      <c r="B3419" s="1">
        <v>1584</v>
      </c>
      <c r="C3419" s="1" t="str">
        <v>INV251010-046</v>
      </c>
      <c r="D3419" s="2">
        <v>45940</v>
      </c>
      <c r="E3419" s="2">
        <v>45943</v>
      </c>
      <c r="F3419" s="1" t="str">
        <v>T1477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1584</v>
      </c>
      <c r="N3419" s="1">
        <f t="shared" si="169"/>
        <v>1584</v>
      </c>
      <c r="O3419" s="1">
        <f t="shared" si="170"/>
        <v>0</v>
      </c>
    </row>
    <row r="3420" spans="1:15" x14ac:dyDescent="0.25">
      <c r="A3420" s="1" t="str">
        <v>TARGETMOL</v>
      </c>
      <c r="B3420" s="1">
        <v>28600</v>
      </c>
      <c r="C3420" s="1" t="str">
        <v>INV251010-046</v>
      </c>
      <c r="D3420" s="2">
        <v>45940</v>
      </c>
      <c r="E3420" s="2">
        <v>45943</v>
      </c>
      <c r="F3420" s="1" t="str">
        <v>T9902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28600</v>
      </c>
      <c r="N3420" s="1">
        <f t="shared" si="169"/>
        <v>28600</v>
      </c>
      <c r="O3420" s="1">
        <f t="shared" si="170"/>
        <v>0</v>
      </c>
    </row>
    <row r="3421" spans="1:15" x14ac:dyDescent="0.25">
      <c r="A3421" s="1" t="str">
        <v>TARGETMOL</v>
      </c>
      <c r="B3421" s="1">
        <v>3590.3999999999996</v>
      </c>
      <c r="C3421" s="1" t="str">
        <v>INV251010-046</v>
      </c>
      <c r="D3421" s="2">
        <v>45940</v>
      </c>
      <c r="E3421" s="2">
        <v>45943</v>
      </c>
      <c r="F3421" s="1" t="str">
        <v>T6855</v>
      </c>
      <c r="G3421" s="1">
        <v>1</v>
      </c>
      <c r="H3421" s="1">
        <v>1</v>
      </c>
      <c r="I3421" s="1">
        <v>0</v>
      </c>
      <c r="J3421" s="1" t="str">
        <v>Noida</v>
      </c>
      <c r="K3421" s="1">
        <v>0</v>
      </c>
      <c r="L3421" s="1"/>
      <c r="M3421" s="1">
        <f t="shared" si="168"/>
        <v>3590.3999999999996</v>
      </c>
      <c r="N3421" s="1">
        <f t="shared" si="169"/>
        <v>3590.3999999999996</v>
      </c>
      <c r="O3421" s="1">
        <f t="shared" si="170"/>
        <v>0</v>
      </c>
    </row>
    <row r="3422" spans="1:15" x14ac:dyDescent="0.25">
      <c r="A3422" s="1" t="str">
        <v>TARGETMOL</v>
      </c>
      <c r="B3422" s="1">
        <v>4857.6000000000004</v>
      </c>
      <c r="C3422" s="1" t="str">
        <v>INV251010-047</v>
      </c>
      <c r="D3422" s="2">
        <v>45940</v>
      </c>
      <c r="E3422" s="2">
        <v>45943</v>
      </c>
      <c r="F3422" s="1" t="str">
        <v>T14017</v>
      </c>
      <c r="G3422" s="1">
        <v>1</v>
      </c>
      <c r="H3422" s="1">
        <v>1</v>
      </c>
      <c r="I3422" s="1">
        <v>0</v>
      </c>
      <c r="J3422" s="1" t="str">
        <v>BHIWADI</v>
      </c>
      <c r="K3422" s="1">
        <v>0</v>
      </c>
      <c r="L3422" s="1"/>
      <c r="M3422" s="1">
        <f t="shared" si="168"/>
        <v>4857.6000000000004</v>
      </c>
      <c r="N3422" s="1">
        <f t="shared" si="169"/>
        <v>4857.6000000000004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T6045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T4535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T1784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T1537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BioLegend</v>
      </c>
      <c r="B3427" s="1">
        <v>19272</v>
      </c>
      <c r="C3427" s="1" t="str">
        <v>EED119874</v>
      </c>
      <c r="D3427" s="2">
        <v>45939</v>
      </c>
      <c r="E3427" s="2">
        <v>45944</v>
      </c>
      <c r="F3427" s="1">
        <v>135041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19272</v>
      </c>
      <c r="N3427" s="1">
        <f t="shared" si="169"/>
        <v>19272</v>
      </c>
      <c r="O3427" s="1">
        <f t="shared" si="170"/>
        <v>0</v>
      </c>
    </row>
    <row r="3428" spans="1:15" x14ac:dyDescent="0.25">
      <c r="A3428" s="1" t="str">
        <v>BioLegend</v>
      </c>
      <c r="B3428" s="1">
        <v>12342</v>
      </c>
      <c r="C3428" s="1" t="str">
        <v>EED119874</v>
      </c>
      <c r="D3428" s="2">
        <v>45939</v>
      </c>
      <c r="E3428" s="2">
        <v>45944</v>
      </c>
      <c r="F3428" s="1">
        <v>145511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12342</v>
      </c>
      <c r="N3428" s="1">
        <f t="shared" si="169"/>
        <v>12342</v>
      </c>
      <c r="O3428" s="1">
        <f t="shared" si="170"/>
        <v>0</v>
      </c>
    </row>
    <row r="3429" spans="1:15" x14ac:dyDescent="0.25">
      <c r="A3429" s="1" t="str">
        <v>BioLegend</v>
      </c>
      <c r="B3429" s="1">
        <v>17124.8</v>
      </c>
      <c r="C3429" s="1" t="str">
        <v>EED119874</v>
      </c>
      <c r="D3429" s="2">
        <v>45939</v>
      </c>
      <c r="E3429" s="2">
        <v>45944</v>
      </c>
      <c r="F3429" s="1">
        <v>300420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17124.8</v>
      </c>
      <c r="N3429" s="1">
        <f t="shared" si="169"/>
        <v>17124.8</v>
      </c>
      <c r="O3429" s="1">
        <f t="shared" si="170"/>
        <v>0</v>
      </c>
    </row>
    <row r="3430" spans="1:15" x14ac:dyDescent="0.25">
      <c r="A3430" s="1" t="str">
        <v>BioLegend</v>
      </c>
      <c r="B3430" s="1">
        <v>15523.2</v>
      </c>
      <c r="C3430" s="1" t="str">
        <v>EED119874</v>
      </c>
      <c r="D3430" s="2">
        <v>45939</v>
      </c>
      <c r="E3430" s="2">
        <v>45944</v>
      </c>
      <c r="F3430" s="1">
        <v>300424</v>
      </c>
      <c r="G3430" s="1">
        <v>4</v>
      </c>
      <c r="H3430" s="1">
        <v>4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62092.800000000003</v>
      </c>
      <c r="N3430" s="1">
        <f t="shared" si="169"/>
        <v>62092.800000000003</v>
      </c>
      <c r="O3430" s="1">
        <f t="shared" si="170"/>
        <v>0</v>
      </c>
    </row>
    <row r="3431" spans="1:15" x14ac:dyDescent="0.25">
      <c r="A3431" s="1" t="str">
        <v>BioLegend</v>
      </c>
      <c r="B3431" s="1">
        <v>21621.599999999999</v>
      </c>
      <c r="C3431" s="1" t="str">
        <v>EED119874</v>
      </c>
      <c r="D3431" s="2">
        <v>45939</v>
      </c>
      <c r="E3431" s="2">
        <v>45944</v>
      </c>
      <c r="F3431" s="1">
        <v>301058</v>
      </c>
      <c r="G3431" s="1">
        <v>2</v>
      </c>
      <c r="H3431" s="1">
        <v>2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43243.199999999997</v>
      </c>
      <c r="N3431" s="1">
        <f t="shared" si="169"/>
        <v>43243.199999999997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304136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304140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24354</v>
      </c>
      <c r="C3434" s="1" t="str">
        <v>EED119874</v>
      </c>
      <c r="D3434" s="2">
        <v>45939</v>
      </c>
      <c r="E3434" s="2">
        <v>45944</v>
      </c>
      <c r="F3434" s="1">
        <v>304163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24354</v>
      </c>
      <c r="N3434" s="1">
        <f t="shared" si="169"/>
        <v>24354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305628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57420</v>
      </c>
      <c r="N3435" s="1">
        <f t="shared" si="169"/>
        <v>57420</v>
      </c>
      <c r="O3435" s="1">
        <f t="shared" si="170"/>
        <v>0</v>
      </c>
    </row>
    <row r="3436" spans="1:15" x14ac:dyDescent="0.25">
      <c r="A3436" s="1" t="str">
        <v>BioLegend</v>
      </c>
      <c r="B3436" s="1">
        <v>20451.2</v>
      </c>
      <c r="C3436" s="1" t="str">
        <v>EED119874</v>
      </c>
      <c r="D3436" s="2">
        <v>45939</v>
      </c>
      <c r="E3436" s="2">
        <v>45944</v>
      </c>
      <c r="F3436" s="1">
        <v>309810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20451.2</v>
      </c>
      <c r="N3436" s="1">
        <f t="shared" si="169"/>
        <v>20451.2</v>
      </c>
      <c r="O3436" s="1">
        <f t="shared" si="170"/>
        <v>0</v>
      </c>
    </row>
    <row r="3437" spans="1:15" x14ac:dyDescent="0.25">
      <c r="A3437" s="1" t="str">
        <v>BioLegend</v>
      </c>
      <c r="B3437" s="1">
        <v>16200.8</v>
      </c>
      <c r="C3437" s="1" t="str">
        <v>EED119874</v>
      </c>
      <c r="D3437" s="2">
        <v>45939</v>
      </c>
      <c r="E3437" s="2">
        <v>45944</v>
      </c>
      <c r="F3437" s="1">
        <v>310806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16200.8</v>
      </c>
      <c r="N3437" s="1">
        <f t="shared" si="169"/>
        <v>16200.8</v>
      </c>
      <c r="O3437" s="1">
        <f t="shared" si="170"/>
        <v>0</v>
      </c>
    </row>
    <row r="3438" spans="1:15" x14ac:dyDescent="0.25">
      <c r="A3438" s="1" t="str">
        <v>BioLegend</v>
      </c>
      <c r="B3438" s="1">
        <v>19465.599999999999</v>
      </c>
      <c r="C3438" s="1" t="str">
        <v>EED119874</v>
      </c>
      <c r="D3438" s="2">
        <v>45939</v>
      </c>
      <c r="E3438" s="2">
        <v>45944</v>
      </c>
      <c r="F3438" s="1">
        <v>310914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19465.599999999999</v>
      </c>
      <c r="N3438" s="1">
        <f t="shared" ref="N3438:N3501" si="172">H3438*B3438</f>
        <v>19465.599999999999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28314</v>
      </c>
      <c r="C3439" s="1" t="str">
        <v>EED119874</v>
      </c>
      <c r="D3439" s="2">
        <v>45939</v>
      </c>
      <c r="E3439" s="2">
        <v>45944</v>
      </c>
      <c r="F3439" s="1">
        <v>328644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56628</v>
      </c>
      <c r="N3439" s="1">
        <f t="shared" si="172"/>
        <v>56628</v>
      </c>
      <c r="O3439" s="1">
        <f t="shared" si="173"/>
        <v>0</v>
      </c>
    </row>
    <row r="3440" spans="1:15" x14ac:dyDescent="0.25">
      <c r="A3440" s="1" t="str">
        <v>BioLegend</v>
      </c>
      <c r="B3440" s="1">
        <v>20636</v>
      </c>
      <c r="C3440" s="1" t="str">
        <v>EED119874</v>
      </c>
      <c r="D3440" s="2">
        <v>45939</v>
      </c>
      <c r="E3440" s="2">
        <v>45944</v>
      </c>
      <c r="F3440" s="1">
        <v>329522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41272</v>
      </c>
      <c r="N3440" s="1">
        <f t="shared" si="172"/>
        <v>41272</v>
      </c>
      <c r="O3440" s="1">
        <f t="shared" si="173"/>
        <v>0</v>
      </c>
    </row>
    <row r="3441" spans="1:15" x14ac:dyDescent="0.25">
      <c r="A3441" s="1" t="str">
        <v>BioLegend</v>
      </c>
      <c r="B3441" s="1">
        <v>26532</v>
      </c>
      <c r="C3441" s="1" t="str">
        <v>EED119874</v>
      </c>
      <c r="D3441" s="2">
        <v>45939</v>
      </c>
      <c r="E3441" s="2">
        <v>45944</v>
      </c>
      <c r="F3441" s="1">
        <v>329920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26532</v>
      </c>
      <c r="N3441" s="1">
        <f t="shared" si="172"/>
        <v>26532</v>
      </c>
      <c r="O3441" s="1">
        <f t="shared" si="173"/>
        <v>0</v>
      </c>
    </row>
    <row r="3442" spans="1:15" x14ac:dyDescent="0.25">
      <c r="A3442" s="1" t="str">
        <v>BioLegend</v>
      </c>
      <c r="B3442" s="1">
        <v>19896.8</v>
      </c>
      <c r="C3442" s="1" t="str">
        <v>EED119874</v>
      </c>
      <c r="D3442" s="2">
        <v>45939</v>
      </c>
      <c r="E3442" s="2">
        <v>45944</v>
      </c>
      <c r="F3442" s="1">
        <v>341606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19896.8</v>
      </c>
      <c r="N3442" s="1">
        <f t="shared" si="172"/>
        <v>19896.8</v>
      </c>
      <c r="O3442" s="1">
        <f t="shared" si="173"/>
        <v>0</v>
      </c>
    </row>
    <row r="3443" spans="1:15" x14ac:dyDescent="0.25">
      <c r="A3443" s="1" t="str">
        <v>BioLegend</v>
      </c>
      <c r="B3443" s="1">
        <v>26862</v>
      </c>
      <c r="C3443" s="1" t="str">
        <v>EED119874</v>
      </c>
      <c r="D3443" s="2">
        <v>45939</v>
      </c>
      <c r="E3443" s="2">
        <v>45944</v>
      </c>
      <c r="F3443" s="1">
        <v>341626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26862</v>
      </c>
      <c r="N3443" s="1">
        <f t="shared" si="172"/>
        <v>26862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344651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344753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29436</v>
      </c>
      <c r="C3446" s="1" t="str">
        <v>EED119874</v>
      </c>
      <c r="D3446" s="2">
        <v>45939</v>
      </c>
      <c r="E3446" s="2">
        <v>45944</v>
      </c>
      <c r="F3446" s="1">
        <v>345028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29436</v>
      </c>
      <c r="N3446" s="1">
        <f t="shared" si="172"/>
        <v>29436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351356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20820.8</v>
      </c>
      <c r="C3448" s="1" t="str">
        <v>EED119874</v>
      </c>
      <c r="D3448" s="2">
        <v>45939</v>
      </c>
      <c r="E3448" s="2">
        <v>45944</v>
      </c>
      <c r="F3448" s="1">
        <v>353214</v>
      </c>
      <c r="G3448" s="1">
        <v>2</v>
      </c>
      <c r="H3448" s="1">
        <v>2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41641.599999999999</v>
      </c>
      <c r="N3448" s="1">
        <f t="shared" si="172"/>
        <v>41641.599999999999</v>
      </c>
      <c r="O3448" s="1">
        <f t="shared" si="173"/>
        <v>0</v>
      </c>
    </row>
    <row r="3449" spans="1:15" x14ac:dyDescent="0.25">
      <c r="A3449" s="1" t="str">
        <v>BioLegend</v>
      </c>
      <c r="B3449" s="1">
        <v>20266.400000000001</v>
      </c>
      <c r="C3449" s="1" t="str">
        <v>EED119874</v>
      </c>
      <c r="D3449" s="2">
        <v>45939</v>
      </c>
      <c r="E3449" s="2">
        <v>45944</v>
      </c>
      <c r="F3449" s="1">
        <v>353304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20266.400000000001</v>
      </c>
      <c r="N3449" s="1">
        <f t="shared" si="172"/>
        <v>20266.400000000001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18788</v>
      </c>
      <c r="C3450" s="1" t="str">
        <v>EED119874</v>
      </c>
      <c r="D3450" s="2">
        <v>45939</v>
      </c>
      <c r="E3450" s="2">
        <v>45944</v>
      </c>
      <c r="F3450" s="1">
        <v>369354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18788</v>
      </c>
      <c r="N3450" s="1">
        <f t="shared" si="172"/>
        <v>18788</v>
      </c>
      <c r="O3450" s="1">
        <f t="shared" si="173"/>
        <v>0</v>
      </c>
    </row>
    <row r="3451" spans="1:15" x14ac:dyDescent="0.25">
      <c r="A3451" s="1" t="str">
        <v>BioLegend</v>
      </c>
      <c r="B3451" s="1">
        <v>16262.400000000001</v>
      </c>
      <c r="C3451" s="1" t="str">
        <v>EED119874</v>
      </c>
      <c r="D3451" s="2">
        <v>45939</v>
      </c>
      <c r="E3451" s="2">
        <v>45944</v>
      </c>
      <c r="F3451" s="1">
        <v>369612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16262.400000000001</v>
      </c>
      <c r="N3451" s="1">
        <f t="shared" si="172"/>
        <v>16262.400000000001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20081.599999999999</v>
      </c>
      <c r="C3452" s="1" t="str">
        <v>EED119874</v>
      </c>
      <c r="D3452" s="2">
        <v>45939</v>
      </c>
      <c r="E3452" s="2">
        <v>45944</v>
      </c>
      <c r="F3452" s="1">
        <v>372204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20081.599999999999</v>
      </c>
      <c r="N3452" s="1">
        <f t="shared" si="172"/>
        <v>20081.599999999999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22792</v>
      </c>
      <c r="C3453" s="1" t="str">
        <v>EED119874</v>
      </c>
      <c r="D3453" s="2">
        <v>45939</v>
      </c>
      <c r="E3453" s="2">
        <v>45944</v>
      </c>
      <c r="F3453" s="1">
        <v>372216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22792</v>
      </c>
      <c r="N3453" s="1">
        <f t="shared" si="172"/>
        <v>22792</v>
      </c>
      <c r="O3453" s="1">
        <f t="shared" si="173"/>
        <v>0</v>
      </c>
    </row>
    <row r="3454" spans="1:15" x14ac:dyDescent="0.25">
      <c r="A3454" s="1" t="str">
        <v>BioLegend</v>
      </c>
      <c r="B3454" s="1">
        <v>9055.2000000000007</v>
      </c>
      <c r="C3454" s="1" t="str">
        <v>EED119874</v>
      </c>
      <c r="D3454" s="2">
        <v>45939</v>
      </c>
      <c r="E3454" s="2">
        <v>45944</v>
      </c>
      <c r="F3454" s="1">
        <v>372221</v>
      </c>
      <c r="G3454" s="1">
        <v>2</v>
      </c>
      <c r="H3454" s="1">
        <v>2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18110.400000000001</v>
      </c>
      <c r="N3454" s="1">
        <f t="shared" si="172"/>
        <v>18110.400000000001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14476</v>
      </c>
      <c r="C3455" s="1" t="str">
        <v>EED119874</v>
      </c>
      <c r="D3455" s="2">
        <v>45939</v>
      </c>
      <c r="E3455" s="2">
        <v>45944</v>
      </c>
      <c r="F3455" s="1">
        <v>500304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14476</v>
      </c>
      <c r="N3455" s="1">
        <f t="shared" si="172"/>
        <v>14476</v>
      </c>
      <c r="O3455" s="1">
        <f t="shared" si="173"/>
        <v>0</v>
      </c>
    </row>
    <row r="3456" spans="1:15" x14ac:dyDescent="0.25">
      <c r="A3456" s="1" t="str">
        <v>BioLegend</v>
      </c>
      <c r="B3456" s="1">
        <v>16324</v>
      </c>
      <c r="C3456" s="1" t="str">
        <v>EED119874</v>
      </c>
      <c r="D3456" s="2">
        <v>45939</v>
      </c>
      <c r="E3456" s="2">
        <v>45944</v>
      </c>
      <c r="F3456" s="1">
        <v>502516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16324</v>
      </c>
      <c r="N3456" s="1">
        <f t="shared" si="172"/>
        <v>16324</v>
      </c>
      <c r="O3456" s="1">
        <f t="shared" si="173"/>
        <v>0</v>
      </c>
    </row>
    <row r="3457" spans="1:15" x14ac:dyDescent="0.25">
      <c r="A3457" s="1" t="str">
        <v>BioLegend</v>
      </c>
      <c r="B3457" s="1">
        <v>28314</v>
      </c>
      <c r="C3457" s="1" t="str">
        <v>EED119874</v>
      </c>
      <c r="D3457" s="2">
        <v>45939</v>
      </c>
      <c r="E3457" s="2">
        <v>45944</v>
      </c>
      <c r="F3457" s="1">
        <v>502948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28314</v>
      </c>
      <c r="N3457" s="1">
        <f t="shared" si="172"/>
        <v>28314</v>
      </c>
      <c r="O3457" s="1">
        <f t="shared" si="173"/>
        <v>0</v>
      </c>
    </row>
    <row r="3458" spans="1:15" x14ac:dyDescent="0.25">
      <c r="A3458" s="1" t="str">
        <v>BioLegend</v>
      </c>
      <c r="B3458" s="1">
        <v>22176</v>
      </c>
      <c r="C3458" s="1" t="str">
        <v>EED119874</v>
      </c>
      <c r="D3458" s="2">
        <v>45939</v>
      </c>
      <c r="E3458" s="2">
        <v>45944</v>
      </c>
      <c r="F3458" s="1">
        <v>655208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22176</v>
      </c>
      <c r="N3458" s="1">
        <f t="shared" si="172"/>
        <v>22176</v>
      </c>
      <c r="O3458" s="1">
        <f t="shared" si="173"/>
        <v>0</v>
      </c>
    </row>
    <row r="3459" spans="1:15" x14ac:dyDescent="0.25">
      <c r="A3459" s="1" t="str">
        <v>Biotium</v>
      </c>
      <c r="B3459" s="1">
        <v>161004.79999999999</v>
      </c>
      <c r="C3459" s="1" t="str">
        <v>I242972-IN</v>
      </c>
      <c r="D3459" s="2">
        <v>45940</v>
      </c>
      <c r="E3459" s="2">
        <v>45944</v>
      </c>
      <c r="F3459" s="1" t="str">
        <v>41003-1</v>
      </c>
      <c r="G3459" s="1">
        <v>3</v>
      </c>
      <c r="H3459" s="1">
        <v>3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483014.39999999997</v>
      </c>
      <c r="N3459" s="1">
        <f t="shared" si="172"/>
        <v>483014.39999999997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I242972-IN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I242972-IN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24006.400000000001</v>
      </c>
      <c r="C3462" s="1" t="str">
        <v>I242972-IN</v>
      </c>
      <c r="D3462" s="2">
        <v>45940</v>
      </c>
      <c r="E3462" s="2">
        <v>45944</v>
      </c>
      <c r="F3462" s="1">
        <v>92107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24006.400000000001</v>
      </c>
      <c r="N3462" s="1">
        <f t="shared" si="172"/>
        <v>24006.400000000001</v>
      </c>
      <c r="O3462" s="1">
        <f t="shared" si="173"/>
        <v>0</v>
      </c>
    </row>
    <row r="3463" spans="1:15" x14ac:dyDescent="0.25">
      <c r="A3463" s="1" t="str">
        <v>Biotium</v>
      </c>
      <c r="B3463" s="1">
        <v>21472</v>
      </c>
      <c r="C3463" s="1" t="str">
        <v>I242972-IN</v>
      </c>
      <c r="D3463" s="2">
        <v>45940</v>
      </c>
      <c r="E3463" s="2">
        <v>45944</v>
      </c>
      <c r="F3463" s="1">
        <v>92103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21472</v>
      </c>
      <c r="N3463" s="1">
        <f t="shared" si="172"/>
        <v>21472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I242983-IN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23443.199999999997</v>
      </c>
      <c r="C3465" s="1" t="str">
        <v>I242983-IN</v>
      </c>
      <c r="D3465" s="2">
        <v>45940</v>
      </c>
      <c r="E3465" s="2">
        <v>45944</v>
      </c>
      <c r="F3465" s="1">
        <v>92118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23443.199999999997</v>
      </c>
      <c r="N3465" s="1">
        <f t="shared" si="172"/>
        <v>23443.199999999997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CTM-1191683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CTM-1191684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10976.24</v>
      </c>
      <c r="C3468" s="1" t="str">
        <v>D100825IN3322143G</v>
      </c>
      <c r="D3468" s="2">
        <v>45940</v>
      </c>
      <c r="E3468" s="2">
        <v>45944</v>
      </c>
      <c r="F3468" s="1" t="str">
        <v>CTM-1191685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10976.24</v>
      </c>
      <c r="N3468" s="1">
        <f t="shared" si="172"/>
        <v>10976.24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CTM-1196825</v>
      </c>
      <c r="G3469" s="1">
        <v>1</v>
      </c>
      <c r="H3469" s="1">
        <v>1</v>
      </c>
      <c r="I3469" s="1">
        <v>0</v>
      </c>
      <c r="J3469" s="1" t="str">
        <v>MOHALI (PUNJAB)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CTM-1198762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L-003472-00-0020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L-029987-01-0020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MyBiosource</v>
      </c>
      <c r="B3473" s="1">
        <v>27676</v>
      </c>
      <c r="C3473" s="1">
        <v>922428</v>
      </c>
      <c r="D3473" s="2">
        <v>45940</v>
      </c>
      <c r="E3473" s="2">
        <v>45944</v>
      </c>
      <c r="F3473" s="1" t="str">
        <v>MBS850895</v>
      </c>
      <c r="G3473" s="1">
        <v>1</v>
      </c>
      <c r="H3473" s="1">
        <v>1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27676</v>
      </c>
      <c r="N3473" s="1">
        <f t="shared" si="172"/>
        <v>27676</v>
      </c>
      <c r="O3473" s="1">
        <f t="shared" si="173"/>
        <v>0</v>
      </c>
    </row>
    <row r="3474" spans="1:15" x14ac:dyDescent="0.25">
      <c r="A3474" s="1" t="str">
        <v>MyBiosource</v>
      </c>
      <c r="B3474" s="1">
        <v>49368</v>
      </c>
      <c r="C3474" s="1">
        <v>922429</v>
      </c>
      <c r="D3474" s="2">
        <v>45940</v>
      </c>
      <c r="E3474" s="2">
        <v>45944</v>
      </c>
      <c r="F3474" s="1" t="str">
        <v>MBS9922282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49368</v>
      </c>
      <c r="N3474" s="1">
        <f t="shared" si="172"/>
        <v>49368</v>
      </c>
      <c r="O3474" s="1">
        <f t="shared" si="173"/>
        <v>0</v>
      </c>
    </row>
    <row r="3475" spans="1:15" x14ac:dyDescent="0.25">
      <c r="A3475" s="1" t="str">
        <v>MyBiosource</v>
      </c>
      <c r="B3475" s="1">
        <v>42262</v>
      </c>
      <c r="C3475" s="1">
        <v>922429</v>
      </c>
      <c r="D3475" s="2">
        <v>45940</v>
      </c>
      <c r="E3475" s="2">
        <v>45944</v>
      </c>
      <c r="F3475" s="1" t="str">
        <v>MBS7256268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42262</v>
      </c>
      <c r="N3475" s="1">
        <f t="shared" si="172"/>
        <v>42262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741100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741116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741108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741101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741120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3634.3999999999996</v>
      </c>
      <c r="C3484" s="1" t="str">
        <v>SI2468818</v>
      </c>
      <c r="D3484" s="2">
        <v>45941</v>
      </c>
      <c r="E3484" s="2">
        <v>45946</v>
      </c>
      <c r="F3484" s="1">
        <v>741095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18172</v>
      </c>
      <c r="N3484" s="1">
        <f t="shared" si="172"/>
        <v>18172</v>
      </c>
      <c r="O3484" s="1">
        <f t="shared" si="173"/>
        <v>0</v>
      </c>
    </row>
    <row r="3485" spans="1:15" x14ac:dyDescent="0.25">
      <c r="A3485" s="1" t="str">
        <v>BioLegend</v>
      </c>
      <c r="B3485" s="1">
        <v>18110.400000000001</v>
      </c>
      <c r="C3485" s="1" t="str">
        <v>SI2468818</v>
      </c>
      <c r="D3485" s="2">
        <v>45941</v>
      </c>
      <c r="E3485" s="2">
        <v>45946</v>
      </c>
      <c r="F3485" s="1">
        <v>741094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90552</v>
      </c>
      <c r="N3485" s="1">
        <f t="shared" si="172"/>
        <v>90552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740701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741217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740710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3634.3999999999996</v>
      </c>
      <c r="C3490" s="1" t="str">
        <v>SI2468818</v>
      </c>
      <c r="D3490" s="2">
        <v>45941</v>
      </c>
      <c r="E3490" s="2">
        <v>45946</v>
      </c>
      <c r="F3490" s="1">
        <v>740699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3634.3999999999996</v>
      </c>
      <c r="N3490" s="1">
        <f t="shared" si="172"/>
        <v>3634.3999999999996</v>
      </c>
      <c r="O3490" s="1">
        <f t="shared" si="173"/>
        <v>0</v>
      </c>
    </row>
    <row r="3491" spans="1:15" x14ac:dyDescent="0.25">
      <c r="A3491" s="1" t="str">
        <v>BioLegend</v>
      </c>
      <c r="B3491" s="1">
        <v>8254.4</v>
      </c>
      <c r="C3491" s="1" t="str">
        <v>SI2468818</v>
      </c>
      <c r="D3491" s="2">
        <v>45941</v>
      </c>
      <c r="E3491" s="2">
        <v>45946</v>
      </c>
      <c r="F3491" s="1">
        <v>741218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8254.4</v>
      </c>
      <c r="N3491" s="1">
        <f t="shared" si="172"/>
        <v>8254.4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740951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740954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740955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740956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740948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18110.400000000001</v>
      </c>
      <c r="C3500" s="1" t="str">
        <v>SI2468818</v>
      </c>
      <c r="D3500" s="2">
        <v>45941</v>
      </c>
      <c r="E3500" s="2">
        <v>45946</v>
      </c>
      <c r="F3500" s="1">
        <v>740947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18110.400000000001</v>
      </c>
      <c r="N3500" s="1">
        <f t="shared" si="172"/>
        <v>18110.400000000001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740539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BE0193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BE0239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BE0248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BE0285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Cytoskeleton</v>
      </c>
      <c r="B3506" s="1">
        <v>45742.399999999994</v>
      </c>
      <c r="C3506" s="1">
        <v>21339</v>
      </c>
      <c r="D3506" s="2">
        <v>45943</v>
      </c>
      <c r="E3506" s="2">
        <v>45947</v>
      </c>
      <c r="F3506" s="1" t="str">
        <v>CY-SC001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45742.399999999994</v>
      </c>
      <c r="N3506" s="1">
        <f t="shared" si="175"/>
        <v>45742.399999999994</v>
      </c>
      <c r="O3506" s="1">
        <f t="shared" si="176"/>
        <v>0</v>
      </c>
    </row>
    <row r="3507" spans="1:15" x14ac:dyDescent="0.25">
      <c r="A3507" s="1" t="str">
        <v>Cytoskeleton</v>
      </c>
      <c r="B3507" s="1">
        <v>36516.479999999996</v>
      </c>
      <c r="C3507" s="1">
        <v>21340</v>
      </c>
      <c r="D3507" s="2">
        <v>45943</v>
      </c>
      <c r="E3507" s="2">
        <v>45947</v>
      </c>
      <c r="F3507" s="1" t="str">
        <v>MT002-A</v>
      </c>
      <c r="G3507" s="1">
        <v>1</v>
      </c>
      <c r="H3507" s="1">
        <v>1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36516.479999999996</v>
      </c>
      <c r="N3507" s="1">
        <f t="shared" si="175"/>
        <v>36516.479999999996</v>
      </c>
      <c r="O3507" s="1">
        <f t="shared" si="176"/>
        <v>0</v>
      </c>
    </row>
    <row r="3508" spans="1:15" x14ac:dyDescent="0.25">
      <c r="A3508" s="1" t="str">
        <v>BioLegend</v>
      </c>
      <c r="B3508" s="1">
        <v>1848</v>
      </c>
      <c r="C3508" s="1" t="str">
        <v>EED119933</v>
      </c>
      <c r="D3508" s="2">
        <v>45941</v>
      </c>
      <c r="E3508" s="2">
        <v>45948</v>
      </c>
      <c r="F3508" s="1">
        <v>100201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1848</v>
      </c>
      <c r="N3508" s="1">
        <f t="shared" si="175"/>
        <v>1848</v>
      </c>
      <c r="O3508" s="1">
        <f t="shared" si="176"/>
        <v>0</v>
      </c>
    </row>
    <row r="3509" spans="1:15" x14ac:dyDescent="0.25">
      <c r="A3509" s="1" t="str">
        <v>BioLegend</v>
      </c>
      <c r="B3509" s="1">
        <v>14599.2</v>
      </c>
      <c r="C3509" s="1" t="str">
        <v>EED119933</v>
      </c>
      <c r="D3509" s="2">
        <v>45941</v>
      </c>
      <c r="E3509" s="2">
        <v>45948</v>
      </c>
      <c r="F3509" s="1">
        <v>100328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14599.2</v>
      </c>
      <c r="N3509" s="1">
        <f t="shared" si="175"/>
        <v>14599.2</v>
      </c>
      <c r="O3509" s="1">
        <f t="shared" si="176"/>
        <v>0</v>
      </c>
    </row>
    <row r="3510" spans="1:15" x14ac:dyDescent="0.25">
      <c r="A3510" s="1" t="str">
        <v>BioLegend</v>
      </c>
      <c r="B3510" s="1">
        <v>25410</v>
      </c>
      <c r="C3510" s="1" t="str">
        <v>EED119933</v>
      </c>
      <c r="D3510" s="2">
        <v>45941</v>
      </c>
      <c r="E3510" s="2">
        <v>45948</v>
      </c>
      <c r="F3510" s="1">
        <v>100336</v>
      </c>
      <c r="G3510" s="1">
        <v>2</v>
      </c>
      <c r="H3510" s="1">
        <v>2</v>
      </c>
      <c r="I3510" s="1">
        <v>0</v>
      </c>
      <c r="J3510" s="1" t="str">
        <v>Delhi</v>
      </c>
      <c r="K3510" s="1">
        <v>0</v>
      </c>
      <c r="L3510" s="1"/>
      <c r="M3510" s="1">
        <f t="shared" si="174"/>
        <v>50820</v>
      </c>
      <c r="N3510" s="1">
        <f t="shared" si="175"/>
        <v>50820</v>
      </c>
      <c r="O3510" s="1">
        <f t="shared" si="176"/>
        <v>0</v>
      </c>
    </row>
    <row r="3511" spans="1:15" x14ac:dyDescent="0.25">
      <c r="A3511" s="1" t="str">
        <v>BioLegend</v>
      </c>
      <c r="B3511" s="1">
        <v>5544</v>
      </c>
      <c r="C3511" s="1" t="str">
        <v>EED119933</v>
      </c>
      <c r="D3511" s="2">
        <v>45941</v>
      </c>
      <c r="E3511" s="2">
        <v>45948</v>
      </c>
      <c r="F3511" s="1">
        <v>100512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5544</v>
      </c>
      <c r="N3511" s="1">
        <f t="shared" si="175"/>
        <v>5544</v>
      </c>
      <c r="O3511" s="1">
        <f t="shared" si="176"/>
        <v>0</v>
      </c>
    </row>
    <row r="3512" spans="1:15" x14ac:dyDescent="0.25">
      <c r="A3512" s="1" t="str">
        <v>BioLegend</v>
      </c>
      <c r="B3512" s="1">
        <v>6468</v>
      </c>
      <c r="C3512" s="1" t="str">
        <v>EED119933</v>
      </c>
      <c r="D3512" s="2">
        <v>45941</v>
      </c>
      <c r="E3512" s="2">
        <v>45948</v>
      </c>
      <c r="F3512" s="1">
        <v>100712</v>
      </c>
      <c r="G3512" s="1">
        <v>2</v>
      </c>
      <c r="H3512" s="1">
        <v>2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12936</v>
      </c>
      <c r="N3512" s="1">
        <f t="shared" si="175"/>
        <v>12936</v>
      </c>
      <c r="O3512" s="1">
        <f t="shared" si="176"/>
        <v>0</v>
      </c>
    </row>
    <row r="3513" spans="1:15" x14ac:dyDescent="0.25">
      <c r="A3513" s="1" t="str">
        <v>BioLegend</v>
      </c>
      <c r="B3513" s="1">
        <v>14106.400000000001</v>
      </c>
      <c r="C3513" s="1" t="str">
        <v>EED119933</v>
      </c>
      <c r="D3513" s="2">
        <v>45941</v>
      </c>
      <c r="E3513" s="2">
        <v>45948</v>
      </c>
      <c r="F3513" s="1">
        <v>101320</v>
      </c>
      <c r="G3513" s="1">
        <v>1</v>
      </c>
      <c r="H3513" s="1">
        <v>1</v>
      </c>
      <c r="I3513" s="1">
        <v>0</v>
      </c>
      <c r="J3513" s="1" t="str">
        <v>Pune</v>
      </c>
      <c r="K3513" s="1">
        <v>0</v>
      </c>
      <c r="L3513" s="1"/>
      <c r="M3513" s="1">
        <f t="shared" si="174"/>
        <v>14106.400000000001</v>
      </c>
      <c r="N3513" s="1">
        <f t="shared" si="175"/>
        <v>14106.400000000001</v>
      </c>
      <c r="O3513" s="1">
        <f t="shared" si="176"/>
        <v>0</v>
      </c>
    </row>
    <row r="3514" spans="1:15" x14ac:dyDescent="0.25">
      <c r="A3514" s="1" t="str">
        <v>BioLegend</v>
      </c>
      <c r="B3514" s="1">
        <v>13921.599999999999</v>
      </c>
      <c r="C3514" s="1" t="str">
        <v>EED119933</v>
      </c>
      <c r="D3514" s="2">
        <v>45941</v>
      </c>
      <c r="E3514" s="2">
        <v>45948</v>
      </c>
      <c r="F3514" s="1">
        <v>102008</v>
      </c>
      <c r="G3514" s="1">
        <v>1</v>
      </c>
      <c r="H3514" s="1">
        <v>1</v>
      </c>
      <c r="I3514" s="1">
        <v>0</v>
      </c>
      <c r="J3514" s="1" t="str">
        <v>Hyderabad</v>
      </c>
      <c r="K3514" s="1">
        <v>0</v>
      </c>
      <c r="L3514" s="1"/>
      <c r="M3514" s="1">
        <f t="shared" si="174"/>
        <v>13921.599999999999</v>
      </c>
      <c r="N3514" s="1">
        <f t="shared" si="175"/>
        <v>13921.599999999999</v>
      </c>
      <c r="O3514" s="1">
        <f t="shared" si="176"/>
        <v>0</v>
      </c>
    </row>
    <row r="3515" spans="1:15" x14ac:dyDescent="0.25">
      <c r="A3515" s="1" t="str">
        <v>BioLegend</v>
      </c>
      <c r="B3515" s="1">
        <v>10102.4</v>
      </c>
      <c r="C3515" s="1" t="str">
        <v>EED119933</v>
      </c>
      <c r="D3515" s="2">
        <v>45941</v>
      </c>
      <c r="E3515" s="2">
        <v>45948</v>
      </c>
      <c r="F3515" s="1">
        <v>102116</v>
      </c>
      <c r="G3515" s="1">
        <v>1</v>
      </c>
      <c r="H3515" s="1">
        <v>1</v>
      </c>
      <c r="I3515" s="1">
        <v>0</v>
      </c>
      <c r="J3515" s="1" t="str">
        <v>Chandigarh</v>
      </c>
      <c r="K3515" s="1">
        <v>0</v>
      </c>
      <c r="L3515" s="1"/>
      <c r="M3515" s="1">
        <f t="shared" si="174"/>
        <v>10102.4</v>
      </c>
      <c r="N3515" s="1">
        <f t="shared" si="175"/>
        <v>10102.4</v>
      </c>
      <c r="O3515" s="1">
        <f t="shared" si="176"/>
        <v>0</v>
      </c>
    </row>
    <row r="3516" spans="1:15" x14ac:dyDescent="0.25">
      <c r="A3516" s="1" t="str">
        <v>BioLegend</v>
      </c>
      <c r="B3516" s="1">
        <v>8993.6</v>
      </c>
      <c r="C3516" s="1" t="str">
        <v>EED119933</v>
      </c>
      <c r="D3516" s="2">
        <v>45941</v>
      </c>
      <c r="E3516" s="2">
        <v>45948</v>
      </c>
      <c r="F3516" s="1">
        <v>103008</v>
      </c>
      <c r="G3516" s="1">
        <v>1</v>
      </c>
      <c r="H3516" s="1">
        <v>1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8993.6</v>
      </c>
      <c r="N3516" s="1">
        <f t="shared" si="175"/>
        <v>8993.6</v>
      </c>
      <c r="O3516" s="1">
        <f t="shared" si="176"/>
        <v>0</v>
      </c>
    </row>
    <row r="3517" spans="1:15" x14ac:dyDescent="0.25">
      <c r="A3517" s="1" t="str">
        <v>BioLegend</v>
      </c>
      <c r="B3517" s="1">
        <v>2217.6</v>
      </c>
      <c r="C3517" s="1" t="str">
        <v>EED119933</v>
      </c>
      <c r="D3517" s="2">
        <v>45941</v>
      </c>
      <c r="E3517" s="2">
        <v>45948</v>
      </c>
      <c r="F3517" s="1">
        <v>103107</v>
      </c>
      <c r="G3517" s="1">
        <v>4</v>
      </c>
      <c r="H3517" s="1">
        <v>4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8870.4</v>
      </c>
      <c r="N3517" s="1">
        <f t="shared" si="175"/>
        <v>8870.4</v>
      </c>
      <c r="O3517" s="1">
        <f t="shared" si="176"/>
        <v>0</v>
      </c>
    </row>
    <row r="3518" spans="1:15" x14ac:dyDescent="0.25">
      <c r="A3518" s="1" t="str">
        <v>BioLegend</v>
      </c>
      <c r="B3518" s="1">
        <v>15972</v>
      </c>
      <c r="C3518" s="1" t="str">
        <v>EED119933</v>
      </c>
      <c r="D3518" s="2">
        <v>45941</v>
      </c>
      <c r="E3518" s="2">
        <v>45948</v>
      </c>
      <c r="F3518" s="1">
        <v>103134</v>
      </c>
      <c r="G3518" s="1">
        <v>2</v>
      </c>
      <c r="H3518" s="1">
        <v>2</v>
      </c>
      <c r="I3518" s="1">
        <v>0</v>
      </c>
      <c r="J3518" s="1" t="str">
        <v>Banglore</v>
      </c>
      <c r="K3518" s="1">
        <v>0</v>
      </c>
      <c r="L3518" s="1"/>
      <c r="M3518" s="1">
        <f t="shared" si="174"/>
        <v>31944</v>
      </c>
      <c r="N3518" s="1">
        <f t="shared" si="175"/>
        <v>31944</v>
      </c>
      <c r="O3518" s="1">
        <f t="shared" si="176"/>
        <v>0</v>
      </c>
    </row>
    <row r="3519" spans="1:15" x14ac:dyDescent="0.25">
      <c r="A3519" s="1" t="str">
        <v>BioLegend</v>
      </c>
      <c r="B3519" s="1">
        <v>13244</v>
      </c>
      <c r="C3519" s="1" t="str">
        <v>EED119933</v>
      </c>
      <c r="D3519" s="2">
        <v>45941</v>
      </c>
      <c r="E3519" s="2">
        <v>45948</v>
      </c>
      <c r="F3519" s="1">
        <v>104426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26488</v>
      </c>
      <c r="N3519" s="1">
        <f t="shared" si="175"/>
        <v>26488</v>
      </c>
      <c r="O3519" s="1">
        <f t="shared" si="176"/>
        <v>0</v>
      </c>
    </row>
    <row r="3520" spans="1:15" x14ac:dyDescent="0.25">
      <c r="A3520" s="1" t="str">
        <v>BioLegend</v>
      </c>
      <c r="B3520" s="1">
        <v>11704</v>
      </c>
      <c r="C3520" s="1" t="str">
        <v>EED119933</v>
      </c>
      <c r="D3520" s="2">
        <v>45941</v>
      </c>
      <c r="E3520" s="2">
        <v>45948</v>
      </c>
      <c r="F3520" s="1">
        <v>104512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23408</v>
      </c>
      <c r="N3520" s="1">
        <f t="shared" si="175"/>
        <v>23408</v>
      </c>
      <c r="O3520" s="1">
        <f t="shared" si="176"/>
        <v>0</v>
      </c>
    </row>
    <row r="3521" spans="1:15" x14ac:dyDescent="0.25">
      <c r="A3521" s="1" t="str">
        <v>BioLegend</v>
      </c>
      <c r="B3521" s="1">
        <v>17248</v>
      </c>
      <c r="C3521" s="1" t="str">
        <v>EED119933</v>
      </c>
      <c r="D3521" s="2">
        <v>45941</v>
      </c>
      <c r="E3521" s="2">
        <v>45948</v>
      </c>
      <c r="F3521" s="1">
        <v>105006</v>
      </c>
      <c r="G3521" s="1">
        <v>1</v>
      </c>
      <c r="H3521" s="1">
        <v>1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17248</v>
      </c>
      <c r="N3521" s="1">
        <f t="shared" si="175"/>
        <v>17248</v>
      </c>
      <c r="O3521" s="1">
        <f t="shared" si="176"/>
        <v>0</v>
      </c>
    </row>
    <row r="3522" spans="1:15" x14ac:dyDescent="0.25">
      <c r="A3522" s="1" t="str">
        <v>BioLegend</v>
      </c>
      <c r="B3522" s="1">
        <v>12997.599999999999</v>
      </c>
      <c r="C3522" s="1" t="str">
        <v>EED119933</v>
      </c>
      <c r="D3522" s="2">
        <v>45941</v>
      </c>
      <c r="E3522" s="2">
        <v>45948</v>
      </c>
      <c r="F3522" s="1">
        <v>105814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25995.199999999997</v>
      </c>
      <c r="N3522" s="1">
        <f t="shared" si="175"/>
        <v>25995.199999999997</v>
      </c>
      <c r="O3522" s="1">
        <f t="shared" si="176"/>
        <v>0</v>
      </c>
    </row>
    <row r="3523" spans="1:15" x14ac:dyDescent="0.25">
      <c r="A3523" s="1" t="str">
        <v>BioLegend</v>
      </c>
      <c r="B3523" s="1">
        <v>18018</v>
      </c>
      <c r="C3523" s="1" t="str">
        <v>EED119933</v>
      </c>
      <c r="D3523" s="2">
        <v>45941</v>
      </c>
      <c r="E3523" s="2">
        <v>45948</v>
      </c>
      <c r="F3523" s="1">
        <v>107641</v>
      </c>
      <c r="G3523" s="1">
        <v>2</v>
      </c>
      <c r="H3523" s="1">
        <v>2</v>
      </c>
      <c r="I3523" s="1">
        <v>0</v>
      </c>
      <c r="J3523" s="1" t="str">
        <v>Delhi</v>
      </c>
      <c r="K3523" s="1">
        <v>0</v>
      </c>
      <c r="L3523" s="1"/>
      <c r="M3523" s="1">
        <f t="shared" si="174"/>
        <v>36036</v>
      </c>
      <c r="N3523" s="1">
        <f t="shared" si="175"/>
        <v>36036</v>
      </c>
      <c r="O3523" s="1">
        <f t="shared" si="176"/>
        <v>0</v>
      </c>
    </row>
    <row r="3524" spans="1:15" x14ac:dyDescent="0.25">
      <c r="A3524" s="1" t="str">
        <v>BioLegend</v>
      </c>
      <c r="B3524" s="1">
        <v>18876</v>
      </c>
      <c r="C3524" s="1" t="str">
        <v>EED119933</v>
      </c>
      <c r="D3524" s="2">
        <v>45941</v>
      </c>
      <c r="E3524" s="2">
        <v>45948</v>
      </c>
      <c r="F3524" s="1">
        <v>115555</v>
      </c>
      <c r="G3524" s="1">
        <v>2</v>
      </c>
      <c r="H3524" s="1">
        <v>2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37752</v>
      </c>
      <c r="N3524" s="1">
        <f t="shared" si="175"/>
        <v>37752</v>
      </c>
      <c r="O3524" s="1">
        <f t="shared" si="176"/>
        <v>0</v>
      </c>
    </row>
    <row r="3525" spans="1:15" x14ac:dyDescent="0.25">
      <c r="A3525" s="1" t="str">
        <v>BioLegend</v>
      </c>
      <c r="B3525" s="1">
        <v>14106.400000000001</v>
      </c>
      <c r="C3525" s="1" t="str">
        <v>EED119933</v>
      </c>
      <c r="D3525" s="2">
        <v>45941</v>
      </c>
      <c r="E3525" s="2">
        <v>45948</v>
      </c>
      <c r="F3525" s="1">
        <v>116008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14106.400000000001</v>
      </c>
      <c r="N3525" s="1">
        <f t="shared" si="175"/>
        <v>14106.400000000001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21375.200000000001</v>
      </c>
      <c r="C3526" s="1" t="str">
        <v>EED119933</v>
      </c>
      <c r="D3526" s="2">
        <v>45941</v>
      </c>
      <c r="E3526" s="2">
        <v>45948</v>
      </c>
      <c r="F3526" s="1">
        <v>118220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21375.200000000001</v>
      </c>
      <c r="N3526" s="1">
        <f t="shared" si="175"/>
        <v>21375.200000000001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8254.4</v>
      </c>
      <c r="C3527" s="1" t="str">
        <v>EED119933</v>
      </c>
      <c r="D3527" s="2">
        <v>45941</v>
      </c>
      <c r="E3527" s="2">
        <v>45948</v>
      </c>
      <c r="F3527" s="1">
        <v>119703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8254.4</v>
      </c>
      <c r="N3527" s="1">
        <f t="shared" si="175"/>
        <v>8254.4</v>
      </c>
      <c r="O3527" s="1">
        <f t="shared" si="176"/>
        <v>0</v>
      </c>
    </row>
    <row r="3528" spans="1:15" x14ac:dyDescent="0.25">
      <c r="A3528" s="1" t="str">
        <v>BioLegend</v>
      </c>
      <c r="B3528" s="1">
        <v>9055.2000000000007</v>
      </c>
      <c r="C3528" s="1" t="str">
        <v>EED119933</v>
      </c>
      <c r="D3528" s="2">
        <v>45941</v>
      </c>
      <c r="E3528" s="2">
        <v>45948</v>
      </c>
      <c r="F3528" s="1">
        <v>120205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9055.2000000000007</v>
      </c>
      <c r="N3528" s="1">
        <f t="shared" si="175"/>
        <v>9055.2000000000007</v>
      </c>
      <c r="O3528" s="1">
        <f t="shared" si="176"/>
        <v>0</v>
      </c>
    </row>
    <row r="3529" spans="1:15" x14ac:dyDescent="0.25">
      <c r="A3529" s="1" t="str">
        <v>BioLegend</v>
      </c>
      <c r="B3529" s="1">
        <v>18664.8</v>
      </c>
      <c r="C3529" s="1" t="str">
        <v>EED119933</v>
      </c>
      <c r="D3529" s="2">
        <v>45941</v>
      </c>
      <c r="E3529" s="2">
        <v>45948</v>
      </c>
      <c r="F3529" s="1">
        <v>123114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18664.8</v>
      </c>
      <c r="N3529" s="1">
        <f t="shared" si="175"/>
        <v>18664.8</v>
      </c>
      <c r="O3529" s="1">
        <f t="shared" si="176"/>
        <v>0</v>
      </c>
    </row>
    <row r="3530" spans="1:15" x14ac:dyDescent="0.25">
      <c r="A3530" s="1" t="str">
        <v>BioLegend</v>
      </c>
      <c r="B3530" s="1">
        <v>19272</v>
      </c>
      <c r="C3530" s="1" t="str">
        <v>EED119933</v>
      </c>
      <c r="D3530" s="2">
        <v>45941</v>
      </c>
      <c r="E3530" s="2">
        <v>45948</v>
      </c>
      <c r="F3530" s="1">
        <v>123173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19272</v>
      </c>
      <c r="N3530" s="1">
        <f t="shared" si="175"/>
        <v>19272</v>
      </c>
      <c r="O3530" s="1">
        <f t="shared" si="176"/>
        <v>0</v>
      </c>
    </row>
    <row r="3531" spans="1:15" x14ac:dyDescent="0.25">
      <c r="A3531" s="1" t="str">
        <v>BioLegend</v>
      </c>
      <c r="B3531" s="1">
        <v>17001.599999999999</v>
      </c>
      <c r="C3531" s="1" t="str">
        <v>EED119933</v>
      </c>
      <c r="D3531" s="2">
        <v>45941</v>
      </c>
      <c r="E3531" s="2">
        <v>45948</v>
      </c>
      <c r="F3531" s="1">
        <v>125224</v>
      </c>
      <c r="G3531" s="1">
        <v>1</v>
      </c>
      <c r="H3531" s="1">
        <v>1</v>
      </c>
      <c r="I3531" s="1">
        <v>0</v>
      </c>
      <c r="J3531" s="1" t="str">
        <v>Mumbai</v>
      </c>
      <c r="K3531" s="1">
        <v>0</v>
      </c>
      <c r="L3531" s="1"/>
      <c r="M3531" s="1">
        <f t="shared" si="174"/>
        <v>17001.599999999999</v>
      </c>
      <c r="N3531" s="1">
        <f t="shared" si="175"/>
        <v>17001.599999999999</v>
      </c>
      <c r="O3531" s="1">
        <f t="shared" si="176"/>
        <v>0</v>
      </c>
    </row>
    <row r="3532" spans="1:15" x14ac:dyDescent="0.25">
      <c r="A3532" s="1" t="str">
        <v>BioLegend</v>
      </c>
      <c r="B3532" s="1">
        <v>5482.4</v>
      </c>
      <c r="C3532" s="1" t="str">
        <v>EED119933</v>
      </c>
      <c r="D3532" s="2">
        <v>45941</v>
      </c>
      <c r="E3532" s="2">
        <v>45948</v>
      </c>
      <c r="F3532" s="1">
        <v>127605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5482.4</v>
      </c>
      <c r="N3532" s="1">
        <f t="shared" si="175"/>
        <v>5482.4</v>
      </c>
      <c r="O3532" s="1">
        <f t="shared" si="176"/>
        <v>0</v>
      </c>
    </row>
    <row r="3533" spans="1:15" x14ac:dyDescent="0.25">
      <c r="A3533" s="1" t="str">
        <v>BioLegend</v>
      </c>
      <c r="B3533" s="1">
        <v>22484</v>
      </c>
      <c r="C3533" s="1" t="str">
        <v>EED119933</v>
      </c>
      <c r="D3533" s="2">
        <v>45941</v>
      </c>
      <c r="E3533" s="2">
        <v>45948</v>
      </c>
      <c r="F3533" s="1">
        <v>135010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22484</v>
      </c>
      <c r="N3533" s="1">
        <f t="shared" si="175"/>
        <v>22484</v>
      </c>
      <c r="O3533" s="1">
        <f t="shared" si="176"/>
        <v>0</v>
      </c>
    </row>
    <row r="3534" spans="1:15" x14ac:dyDescent="0.25">
      <c r="A3534" s="1" t="str">
        <v>BioLegend</v>
      </c>
      <c r="B3534" s="1">
        <v>6529.6</v>
      </c>
      <c r="C3534" s="1" t="str">
        <v>EED119933</v>
      </c>
      <c r="D3534" s="2">
        <v>45941</v>
      </c>
      <c r="E3534" s="2">
        <v>45948</v>
      </c>
      <c r="F3534" s="1">
        <v>135213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6529.6</v>
      </c>
      <c r="N3534" s="1">
        <f t="shared" si="175"/>
        <v>6529.6</v>
      </c>
      <c r="O3534" s="1">
        <f t="shared" si="176"/>
        <v>0</v>
      </c>
    </row>
    <row r="3535" spans="1:15" x14ac:dyDescent="0.25">
      <c r="A3535" s="1" t="str">
        <v>BioLegend</v>
      </c>
      <c r="B3535" s="1">
        <v>6899.2000000000007</v>
      </c>
      <c r="C3535" s="1" t="str">
        <v>EED119933</v>
      </c>
      <c r="D3535" s="2">
        <v>45941</v>
      </c>
      <c r="E3535" s="2">
        <v>45948</v>
      </c>
      <c r="F3535" s="1">
        <v>141409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6899.2000000000007</v>
      </c>
      <c r="N3535" s="1">
        <f t="shared" si="175"/>
        <v>6899.2000000000007</v>
      </c>
      <c r="O3535" s="1">
        <f t="shared" si="176"/>
        <v>0</v>
      </c>
    </row>
    <row r="3536" spans="1:15" x14ac:dyDescent="0.25">
      <c r="A3536" s="1" t="str">
        <v>BioLegend</v>
      </c>
      <c r="B3536" s="1">
        <v>22792</v>
      </c>
      <c r="C3536" s="1" t="str">
        <v>EED119933</v>
      </c>
      <c r="D3536" s="2">
        <v>45941</v>
      </c>
      <c r="E3536" s="2">
        <v>45948</v>
      </c>
      <c r="F3536" s="1">
        <v>141732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22792</v>
      </c>
      <c r="N3536" s="1">
        <f t="shared" si="175"/>
        <v>22792</v>
      </c>
      <c r="O3536" s="1">
        <f t="shared" si="176"/>
        <v>0</v>
      </c>
    </row>
    <row r="3537" spans="1:15" x14ac:dyDescent="0.25">
      <c r="A3537" s="1" t="str">
        <v>BioLegend</v>
      </c>
      <c r="B3537" s="1">
        <v>14190</v>
      </c>
      <c r="C3537" s="1" t="str">
        <v>EED119933</v>
      </c>
      <c r="D3537" s="2">
        <v>45941</v>
      </c>
      <c r="E3537" s="2">
        <v>45948</v>
      </c>
      <c r="F3537" s="1">
        <v>145513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14190</v>
      </c>
      <c r="N3537" s="1">
        <f t="shared" si="175"/>
        <v>14190</v>
      </c>
      <c r="O3537" s="1">
        <f t="shared" si="176"/>
        <v>0</v>
      </c>
    </row>
    <row r="3538" spans="1:15" x14ac:dyDescent="0.25">
      <c r="A3538" s="1" t="str">
        <v>BioLegend</v>
      </c>
      <c r="B3538" s="1">
        <v>8685.6</v>
      </c>
      <c r="C3538" s="1" t="str">
        <v>EED119933</v>
      </c>
      <c r="D3538" s="2">
        <v>45941</v>
      </c>
      <c r="E3538" s="2">
        <v>45948</v>
      </c>
      <c r="F3538" s="1">
        <v>149303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8685.6</v>
      </c>
      <c r="N3538" s="1">
        <f t="shared" si="175"/>
        <v>8685.6</v>
      </c>
      <c r="O3538" s="1">
        <f t="shared" si="176"/>
        <v>0</v>
      </c>
    </row>
    <row r="3539" spans="1:15" x14ac:dyDescent="0.25">
      <c r="A3539" s="1" t="str">
        <v>BioLegend</v>
      </c>
      <c r="B3539" s="1">
        <v>9424.7999999999993</v>
      </c>
      <c r="C3539" s="1" t="str">
        <v>EED119933</v>
      </c>
      <c r="D3539" s="2">
        <v>45941</v>
      </c>
      <c r="E3539" s="2">
        <v>45948</v>
      </c>
      <c r="F3539" s="1">
        <v>155505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9424.7999999999993</v>
      </c>
      <c r="N3539" s="1">
        <f t="shared" si="175"/>
        <v>9424.7999999999993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1</v>
      </c>
      <c r="H3540" s="1">
        <v>1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17001.599999999999</v>
      </c>
      <c r="N3540" s="1">
        <f t="shared" si="175"/>
        <v>17001.599999999999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3</v>
      </c>
      <c r="H3541" s="1">
        <v>3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51004.799999999996</v>
      </c>
      <c r="N3541" s="1">
        <f t="shared" si="175"/>
        <v>51004.799999999996</v>
      </c>
      <c r="O3541" s="1">
        <f t="shared" si="176"/>
        <v>0</v>
      </c>
    </row>
    <row r="3542" spans="1:15" x14ac:dyDescent="0.25">
      <c r="A3542" s="1" t="str">
        <v>BioLegend</v>
      </c>
      <c r="B3542" s="1">
        <v>3388</v>
      </c>
      <c r="C3542" s="1" t="str">
        <v>EED119933</v>
      </c>
      <c r="D3542" s="2">
        <v>45941</v>
      </c>
      <c r="E3542" s="2">
        <v>45948</v>
      </c>
      <c r="F3542" s="1">
        <v>300306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6776</v>
      </c>
      <c r="N3542" s="1">
        <f t="shared" si="175"/>
        <v>6776</v>
      </c>
      <c r="O3542" s="1">
        <f t="shared" si="176"/>
        <v>0</v>
      </c>
    </row>
    <row r="3543" spans="1:15" x14ac:dyDescent="0.25">
      <c r="A3543" s="1" t="str">
        <v>BioLegend</v>
      </c>
      <c r="B3543" s="1">
        <v>17248</v>
      </c>
      <c r="C3543" s="1" t="str">
        <v>EED119933</v>
      </c>
      <c r="D3543" s="2">
        <v>45941</v>
      </c>
      <c r="E3543" s="2">
        <v>45948</v>
      </c>
      <c r="F3543" s="1">
        <v>300310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17248</v>
      </c>
      <c r="N3543" s="1">
        <f t="shared" si="175"/>
        <v>17248</v>
      </c>
      <c r="O3543" s="1">
        <f t="shared" si="176"/>
        <v>0</v>
      </c>
    </row>
    <row r="3544" spans="1:15" x14ac:dyDescent="0.25">
      <c r="A3544" s="1" t="str">
        <v>BioLegend</v>
      </c>
      <c r="B3544" s="1">
        <v>16508.8</v>
      </c>
      <c r="C3544" s="1" t="str">
        <v>EED119933</v>
      </c>
      <c r="D3544" s="2">
        <v>45941</v>
      </c>
      <c r="E3544" s="2">
        <v>45948</v>
      </c>
      <c r="F3544" s="1">
        <v>301028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16508.8</v>
      </c>
      <c r="N3544" s="1">
        <f t="shared" si="175"/>
        <v>16508.8</v>
      </c>
      <c r="O3544" s="1">
        <f t="shared" si="176"/>
        <v>0</v>
      </c>
    </row>
    <row r="3545" spans="1:15" x14ac:dyDescent="0.25">
      <c r="A3545" s="1" t="str">
        <v>BioLegend</v>
      </c>
      <c r="B3545" s="1">
        <v>2710.4</v>
      </c>
      <c r="C3545" s="1" t="str">
        <v>EED119933</v>
      </c>
      <c r="D3545" s="2">
        <v>45941</v>
      </c>
      <c r="E3545" s="2">
        <v>45948</v>
      </c>
      <c r="F3545" s="1">
        <v>301305</v>
      </c>
      <c r="G3545" s="1">
        <v>1</v>
      </c>
      <c r="H3545" s="1">
        <v>1</v>
      </c>
      <c r="I3545" s="1">
        <v>0</v>
      </c>
      <c r="J3545" s="1" t="str">
        <v>Sonipat</v>
      </c>
      <c r="K3545" s="1" t="str">
        <v>Deepak / Priyanka Madam</v>
      </c>
      <c r="L3545" s="1"/>
      <c r="M3545" s="1">
        <f t="shared" si="174"/>
        <v>2710.4</v>
      </c>
      <c r="N3545" s="1">
        <f t="shared" si="175"/>
        <v>2710.4</v>
      </c>
      <c r="O3545" s="1">
        <f t="shared" si="176"/>
        <v>0</v>
      </c>
    </row>
    <row r="3546" spans="1:15" x14ac:dyDescent="0.25">
      <c r="A3546" s="1" t="str">
        <v>BioLegend</v>
      </c>
      <c r="B3546" s="1">
        <v>26796</v>
      </c>
      <c r="C3546" s="1" t="str">
        <v>EED119933</v>
      </c>
      <c r="D3546" s="2">
        <v>45941</v>
      </c>
      <c r="E3546" s="2">
        <v>45948</v>
      </c>
      <c r="F3546" s="1">
        <v>301836</v>
      </c>
      <c r="G3546" s="1">
        <v>2</v>
      </c>
      <c r="H3546" s="1">
        <v>2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53592</v>
      </c>
      <c r="N3546" s="1">
        <f t="shared" si="175"/>
        <v>53592</v>
      </c>
      <c r="O3546" s="1">
        <f t="shared" si="176"/>
        <v>0</v>
      </c>
    </row>
    <row r="3547" spans="1:15" x14ac:dyDescent="0.25">
      <c r="A3547" s="1" t="str">
        <v>BioLegend</v>
      </c>
      <c r="B3547" s="1">
        <v>14907.2</v>
      </c>
      <c r="C3547" s="1" t="str">
        <v>EED119933</v>
      </c>
      <c r="D3547" s="2">
        <v>45941</v>
      </c>
      <c r="E3547" s="2">
        <v>45948</v>
      </c>
      <c r="F3547" s="1">
        <v>302008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29814.400000000001</v>
      </c>
      <c r="N3547" s="1">
        <f t="shared" si="175"/>
        <v>29814.400000000001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6468</v>
      </c>
      <c r="C3548" s="1" t="str">
        <v>EED119933</v>
      </c>
      <c r="D3548" s="2">
        <v>45941</v>
      </c>
      <c r="E3548" s="2">
        <v>45948</v>
      </c>
      <c r="F3548" s="1">
        <v>302212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6468</v>
      </c>
      <c r="N3548" s="1">
        <f t="shared" si="175"/>
        <v>6468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302216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3080</v>
      </c>
      <c r="C3550" s="1" t="str">
        <v>EED119933</v>
      </c>
      <c r="D3550" s="2">
        <v>45941</v>
      </c>
      <c r="E3550" s="2">
        <v>45948</v>
      </c>
      <c r="F3550" s="1">
        <v>302902</v>
      </c>
      <c r="G3550" s="1">
        <v>1</v>
      </c>
      <c r="H3550" s="1">
        <v>1</v>
      </c>
      <c r="I3550" s="1">
        <v>0</v>
      </c>
      <c r="J3550" s="1" t="str">
        <v>patna</v>
      </c>
      <c r="K3550" s="1">
        <v>0</v>
      </c>
      <c r="L3550" s="1"/>
      <c r="M3550" s="1">
        <f t="shared" si="174"/>
        <v>3080</v>
      </c>
      <c r="N3550" s="1">
        <f t="shared" si="175"/>
        <v>3080</v>
      </c>
      <c r="O3550" s="1">
        <f t="shared" si="176"/>
        <v>0</v>
      </c>
    </row>
    <row r="3551" spans="1:15" x14ac:dyDescent="0.25">
      <c r="A3551" s="1" t="str">
        <v>BioLegend</v>
      </c>
      <c r="B3551" s="1">
        <v>17987.2</v>
      </c>
      <c r="C3551" s="1" t="str">
        <v>EED119933</v>
      </c>
      <c r="D3551" s="2">
        <v>45941</v>
      </c>
      <c r="E3551" s="2">
        <v>45948</v>
      </c>
      <c r="F3551" s="1">
        <v>304014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35974.400000000001</v>
      </c>
      <c r="N3551" s="1">
        <f t="shared" si="175"/>
        <v>35974.400000000001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28314</v>
      </c>
      <c r="C3552" s="1" t="str">
        <v>EED119933</v>
      </c>
      <c r="D3552" s="2">
        <v>45941</v>
      </c>
      <c r="E3552" s="2">
        <v>45948</v>
      </c>
      <c r="F3552" s="1">
        <v>305034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28314</v>
      </c>
      <c r="N3552" s="1">
        <f t="shared" si="175"/>
        <v>28314</v>
      </c>
      <c r="O3552" s="1">
        <f t="shared" si="176"/>
        <v>0</v>
      </c>
    </row>
    <row r="3553" spans="1:15" x14ac:dyDescent="0.25">
      <c r="A3553" s="1" t="str">
        <v>BioLegend</v>
      </c>
      <c r="B3553" s="1">
        <v>7638.4</v>
      </c>
      <c r="C3553" s="1" t="str">
        <v>EED119933</v>
      </c>
      <c r="D3553" s="2">
        <v>45941</v>
      </c>
      <c r="E3553" s="2">
        <v>45948</v>
      </c>
      <c r="F3553" s="1">
        <v>305413</v>
      </c>
      <c r="G3553" s="1">
        <v>1</v>
      </c>
      <c r="H3553" s="1">
        <v>1</v>
      </c>
      <c r="I3553" s="1">
        <v>0</v>
      </c>
      <c r="J3553" s="1" t="str">
        <v>Sonipat</v>
      </c>
      <c r="K3553" s="1" t="str">
        <v>Deepak / Priyanka Madam</v>
      </c>
      <c r="L3553" s="1"/>
      <c r="M3553" s="1">
        <f t="shared" si="174"/>
        <v>7638.4</v>
      </c>
      <c r="N3553" s="1">
        <f t="shared" si="175"/>
        <v>7638.4</v>
      </c>
      <c r="O3553" s="1">
        <f t="shared" si="176"/>
        <v>0</v>
      </c>
    </row>
    <row r="3554" spans="1:15" x14ac:dyDescent="0.25">
      <c r="A3554" s="1" t="str">
        <v>BioLegend</v>
      </c>
      <c r="B3554" s="1">
        <v>9486.4</v>
      </c>
      <c r="C3554" s="1" t="str">
        <v>EED119933</v>
      </c>
      <c r="D3554" s="2">
        <v>45941</v>
      </c>
      <c r="E3554" s="2">
        <v>45948</v>
      </c>
      <c r="F3554" s="1">
        <v>310910</v>
      </c>
      <c r="G3554" s="1">
        <v>5</v>
      </c>
      <c r="H3554" s="1">
        <v>5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47432</v>
      </c>
      <c r="N3554" s="1">
        <f t="shared" si="175"/>
        <v>47432</v>
      </c>
      <c r="O3554" s="1">
        <f t="shared" si="176"/>
        <v>0</v>
      </c>
    </row>
    <row r="3555" spans="1:15" x14ac:dyDescent="0.25">
      <c r="A3555" s="1" t="str">
        <v>BioLegend</v>
      </c>
      <c r="B3555" s="1">
        <v>18295.2</v>
      </c>
      <c r="C3555" s="1" t="str">
        <v>EED119933</v>
      </c>
      <c r="D3555" s="2">
        <v>45941</v>
      </c>
      <c r="E3555" s="2">
        <v>45948</v>
      </c>
      <c r="F3555" s="1">
        <v>312206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18295.2</v>
      </c>
      <c r="N3555" s="1">
        <f t="shared" si="175"/>
        <v>18295.2</v>
      </c>
      <c r="O3555" s="1">
        <f t="shared" si="176"/>
        <v>0</v>
      </c>
    </row>
    <row r="3556" spans="1:15" x14ac:dyDescent="0.25">
      <c r="A3556" s="1" t="str">
        <v>BioLegend</v>
      </c>
      <c r="B3556" s="1">
        <v>3388</v>
      </c>
      <c r="C3556" s="1" t="str">
        <v>EED119933</v>
      </c>
      <c r="D3556" s="2">
        <v>45941</v>
      </c>
      <c r="E3556" s="2">
        <v>45948</v>
      </c>
      <c r="F3556" s="1">
        <v>317302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3388</v>
      </c>
      <c r="N3556" s="1">
        <f t="shared" si="175"/>
        <v>3388</v>
      </c>
      <c r="O3556" s="1">
        <f t="shared" si="176"/>
        <v>0</v>
      </c>
    </row>
    <row r="3557" spans="1:15" x14ac:dyDescent="0.25">
      <c r="A3557" s="1" t="str">
        <v>BioLegend</v>
      </c>
      <c r="B3557" s="1">
        <v>4743.2</v>
      </c>
      <c r="C3557" s="1" t="str">
        <v>EED119933</v>
      </c>
      <c r="D3557" s="2">
        <v>45941</v>
      </c>
      <c r="E3557" s="2">
        <v>45948</v>
      </c>
      <c r="F3557" s="1">
        <v>317318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4743.2</v>
      </c>
      <c r="N3557" s="1">
        <f t="shared" si="175"/>
        <v>4743.2</v>
      </c>
      <c r="O3557" s="1">
        <f t="shared" si="176"/>
        <v>0</v>
      </c>
    </row>
    <row r="3558" spans="1:15" x14ac:dyDescent="0.25">
      <c r="A3558" s="1" t="str">
        <v>BioLegend</v>
      </c>
      <c r="B3558" s="1">
        <v>3080</v>
      </c>
      <c r="C3558" s="1" t="str">
        <v>EED119933</v>
      </c>
      <c r="D3558" s="2">
        <v>45941</v>
      </c>
      <c r="E3558" s="2">
        <v>45948</v>
      </c>
      <c r="F3558" s="1">
        <v>317408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3080</v>
      </c>
      <c r="N3558" s="1">
        <f t="shared" si="175"/>
        <v>3080</v>
      </c>
      <c r="O3558" s="1">
        <f t="shared" si="176"/>
        <v>0</v>
      </c>
    </row>
    <row r="3559" spans="1:15" x14ac:dyDescent="0.25">
      <c r="A3559" s="1" t="str">
        <v>BioLegend</v>
      </c>
      <c r="B3559" s="1">
        <v>24420</v>
      </c>
      <c r="C3559" s="1" t="str">
        <v>EED119933</v>
      </c>
      <c r="D3559" s="2">
        <v>45941</v>
      </c>
      <c r="E3559" s="2">
        <v>45948</v>
      </c>
      <c r="F3559" s="1">
        <v>317434</v>
      </c>
      <c r="G3559" s="1">
        <v>1</v>
      </c>
      <c r="H3559" s="1">
        <v>1</v>
      </c>
      <c r="I3559" s="1">
        <v>0</v>
      </c>
      <c r="J3559" s="1" t="str">
        <v>Gujrat</v>
      </c>
      <c r="K3559" s="1">
        <v>0</v>
      </c>
      <c r="L3559" s="1"/>
      <c r="M3559" s="1">
        <f t="shared" si="174"/>
        <v>24420</v>
      </c>
      <c r="N3559" s="1">
        <f t="shared" si="175"/>
        <v>24420</v>
      </c>
      <c r="O3559" s="1">
        <f t="shared" si="176"/>
        <v>0</v>
      </c>
    </row>
    <row r="3560" spans="1:15" x14ac:dyDescent="0.25">
      <c r="A3560" s="1" t="str">
        <v>BioLegend</v>
      </c>
      <c r="B3560" s="1">
        <v>26862</v>
      </c>
      <c r="C3560" s="1" t="str">
        <v>EED119933</v>
      </c>
      <c r="D3560" s="2">
        <v>45941</v>
      </c>
      <c r="E3560" s="2">
        <v>45948</v>
      </c>
      <c r="F3560" s="1">
        <v>318340</v>
      </c>
      <c r="G3560" s="1">
        <v>2</v>
      </c>
      <c r="H3560" s="1">
        <v>2</v>
      </c>
      <c r="I3560" s="1">
        <v>0</v>
      </c>
      <c r="J3560" s="1" t="str">
        <v>Banglore</v>
      </c>
      <c r="K3560" s="1">
        <v>0</v>
      </c>
      <c r="L3560" s="1"/>
      <c r="M3560" s="1">
        <f t="shared" si="174"/>
        <v>53724</v>
      </c>
      <c r="N3560" s="1">
        <f t="shared" si="175"/>
        <v>53724</v>
      </c>
      <c r="O3560" s="1">
        <f t="shared" si="176"/>
        <v>0</v>
      </c>
    </row>
    <row r="3561" spans="1:15" x14ac:dyDescent="0.25">
      <c r="A3561" s="1" t="str">
        <v>BioLegend</v>
      </c>
      <c r="B3561" s="1">
        <v>19712</v>
      </c>
      <c r="C3561" s="1" t="str">
        <v>EED119933</v>
      </c>
      <c r="D3561" s="2">
        <v>45941</v>
      </c>
      <c r="E3561" s="2">
        <v>45948</v>
      </c>
      <c r="F3561" s="1">
        <v>333810</v>
      </c>
      <c r="G3561" s="1">
        <v>30</v>
      </c>
      <c r="H3561" s="1">
        <v>30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591360</v>
      </c>
      <c r="N3561" s="1">
        <f t="shared" si="175"/>
        <v>591360</v>
      </c>
      <c r="O3561" s="1">
        <f t="shared" si="176"/>
        <v>0</v>
      </c>
    </row>
    <row r="3562" spans="1:15" x14ac:dyDescent="0.25">
      <c r="A3562" s="1" t="str">
        <v>BioLegend</v>
      </c>
      <c r="B3562" s="1">
        <v>12689.599999999999</v>
      </c>
      <c r="C3562" s="1" t="str">
        <v>EED119933</v>
      </c>
      <c r="D3562" s="2">
        <v>45941</v>
      </c>
      <c r="E3562" s="2">
        <v>45948</v>
      </c>
      <c r="F3562" s="1">
        <v>333904</v>
      </c>
      <c r="G3562" s="1">
        <v>1</v>
      </c>
      <c r="H3562" s="1">
        <v>1</v>
      </c>
      <c r="I3562" s="1">
        <v>0</v>
      </c>
      <c r="J3562" s="1" t="str">
        <v>Mumbai</v>
      </c>
      <c r="K3562" s="1">
        <v>0</v>
      </c>
      <c r="L3562" s="1"/>
      <c r="M3562" s="1">
        <f t="shared" si="174"/>
        <v>12689.599999999999</v>
      </c>
      <c r="N3562" s="1">
        <f t="shared" si="175"/>
        <v>12689.599999999999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337416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337614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18048.8</v>
      </c>
      <c r="C3565" s="1" t="str">
        <v>EED119933</v>
      </c>
      <c r="D3565" s="2">
        <v>45941</v>
      </c>
      <c r="E3565" s="2">
        <v>45948</v>
      </c>
      <c r="F3565" s="1">
        <v>343512</v>
      </c>
      <c r="G3565" s="1">
        <v>1</v>
      </c>
      <c r="H3565" s="1">
        <v>1</v>
      </c>
      <c r="I3565" s="1">
        <v>0</v>
      </c>
      <c r="J3565" s="1" t="str">
        <v>Gujrat</v>
      </c>
      <c r="K3565" s="1">
        <v>0</v>
      </c>
      <c r="L3565" s="1"/>
      <c r="M3565" s="1">
        <f t="shared" si="174"/>
        <v>18048.8</v>
      </c>
      <c r="N3565" s="1">
        <f t="shared" si="175"/>
        <v>18048.8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343614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5112.8</v>
      </c>
      <c r="C3567" s="1" t="str">
        <v>EED119933</v>
      </c>
      <c r="D3567" s="2">
        <v>45941</v>
      </c>
      <c r="E3567" s="2">
        <v>45948</v>
      </c>
      <c r="F3567" s="1">
        <v>344606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51128</v>
      </c>
      <c r="N3567" s="1">
        <f t="shared" si="178"/>
        <v>51128</v>
      </c>
      <c r="O3567" s="1">
        <f t="shared" si="179"/>
        <v>0</v>
      </c>
    </row>
    <row r="3568" spans="1:15" x14ac:dyDescent="0.25">
      <c r="A3568" s="1" t="str">
        <v>BioLegend</v>
      </c>
      <c r="B3568" s="1">
        <v>20020</v>
      </c>
      <c r="C3568" s="1" t="str">
        <v>EED119933</v>
      </c>
      <c r="D3568" s="2">
        <v>45941</v>
      </c>
      <c r="E3568" s="2">
        <v>45948</v>
      </c>
      <c r="F3568" s="1">
        <v>344712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200200</v>
      </c>
      <c r="N3568" s="1">
        <f t="shared" si="178"/>
        <v>200200</v>
      </c>
      <c r="O3568" s="1">
        <f t="shared" si="179"/>
        <v>0</v>
      </c>
    </row>
    <row r="3569" spans="1:15" x14ac:dyDescent="0.25">
      <c r="A3569" s="1" t="str">
        <v>BioLegend</v>
      </c>
      <c r="B3569" s="1">
        <v>29436</v>
      </c>
      <c r="C3569" s="1" t="str">
        <v>EED119933</v>
      </c>
      <c r="D3569" s="2">
        <v>45941</v>
      </c>
      <c r="E3569" s="2">
        <v>45948</v>
      </c>
      <c r="F3569" s="1">
        <v>348232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29436</v>
      </c>
      <c r="N3569" s="1">
        <f t="shared" si="178"/>
        <v>29436</v>
      </c>
      <c r="O3569" s="1">
        <f t="shared" si="179"/>
        <v>0</v>
      </c>
    </row>
    <row r="3570" spans="1:15" x14ac:dyDescent="0.25">
      <c r="A3570" s="1" t="str">
        <v>BioLegend</v>
      </c>
      <c r="B3570" s="1">
        <v>27588</v>
      </c>
      <c r="C3570" s="1" t="str">
        <v>EED119933</v>
      </c>
      <c r="D3570" s="2">
        <v>45941</v>
      </c>
      <c r="E3570" s="2">
        <v>45948</v>
      </c>
      <c r="F3570" s="1">
        <v>350214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27588</v>
      </c>
      <c r="N3570" s="1">
        <f t="shared" si="178"/>
        <v>27588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354108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358510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15892.8</v>
      </c>
      <c r="C3573" s="1" t="str">
        <v>EED119933</v>
      </c>
      <c r="D3573" s="2">
        <v>45941</v>
      </c>
      <c r="E3573" s="2">
        <v>45948</v>
      </c>
      <c r="F3573" s="1">
        <v>362526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15892.8</v>
      </c>
      <c r="N3573" s="1">
        <f t="shared" si="178"/>
        <v>15892.8</v>
      </c>
      <c r="O3573" s="1">
        <f t="shared" si="179"/>
        <v>0</v>
      </c>
    </row>
    <row r="3574" spans="1:15" x14ac:dyDescent="0.25">
      <c r="A3574" s="1" t="str">
        <v>BioLegend</v>
      </c>
      <c r="B3574" s="1">
        <v>26532</v>
      </c>
      <c r="C3574" s="1" t="str">
        <v>EED119933</v>
      </c>
      <c r="D3574" s="2">
        <v>45941</v>
      </c>
      <c r="E3574" s="2">
        <v>45948</v>
      </c>
      <c r="F3574" s="1">
        <v>367144</v>
      </c>
      <c r="G3574" s="1">
        <v>40</v>
      </c>
      <c r="H3574" s="1">
        <v>40</v>
      </c>
      <c r="I3574" s="1">
        <v>0</v>
      </c>
      <c r="J3574" s="1" t="str">
        <v>Hyderabad</v>
      </c>
      <c r="K3574" s="1">
        <v>0</v>
      </c>
      <c r="L3574" s="1"/>
      <c r="M3574" s="1">
        <f t="shared" si="177"/>
        <v>1061280</v>
      </c>
      <c r="N3574" s="1">
        <f t="shared" si="178"/>
        <v>1061280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25080</v>
      </c>
      <c r="C3575" s="1" t="str">
        <v>EED119933</v>
      </c>
      <c r="D3575" s="2">
        <v>45941</v>
      </c>
      <c r="E3575" s="2">
        <v>45948</v>
      </c>
      <c r="F3575" s="1">
        <v>367164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25080</v>
      </c>
      <c r="N3575" s="1">
        <f t="shared" si="178"/>
        <v>25080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25317.599999999999</v>
      </c>
      <c r="C3576" s="1" t="str">
        <v>EED119933</v>
      </c>
      <c r="D3576" s="2">
        <v>45941</v>
      </c>
      <c r="E3576" s="2">
        <v>45948</v>
      </c>
      <c r="F3576" s="1">
        <v>369332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25317.599999999999</v>
      </c>
      <c r="N3576" s="1">
        <f t="shared" si="178"/>
        <v>25317.599999999999</v>
      </c>
      <c r="O3576" s="1">
        <f t="shared" si="179"/>
        <v>0</v>
      </c>
    </row>
    <row r="3577" spans="1:15" x14ac:dyDescent="0.25">
      <c r="A3577" s="1" t="str">
        <v>BioLegend</v>
      </c>
      <c r="B3577" s="1">
        <v>9424.7999999999993</v>
      </c>
      <c r="C3577" s="1" t="str">
        <v>EED119933</v>
      </c>
      <c r="D3577" s="2">
        <v>45941</v>
      </c>
      <c r="E3577" s="2">
        <v>45948</v>
      </c>
      <c r="F3577" s="1">
        <v>369703</v>
      </c>
      <c r="G3577" s="1">
        <v>1</v>
      </c>
      <c r="H3577" s="1">
        <v>1</v>
      </c>
      <c r="I3577" s="1">
        <v>0</v>
      </c>
      <c r="J3577" s="1" t="str">
        <v>Sonipat</v>
      </c>
      <c r="K3577" s="1" t="str">
        <v>Deepak / Priyanka Madam</v>
      </c>
      <c r="L3577" s="1"/>
      <c r="M3577" s="1">
        <f t="shared" si="177"/>
        <v>9424.7999999999993</v>
      </c>
      <c r="N3577" s="1">
        <f t="shared" si="178"/>
        <v>9424.7999999999993</v>
      </c>
      <c r="O3577" s="1">
        <f t="shared" si="179"/>
        <v>0</v>
      </c>
    </row>
    <row r="3578" spans="1:15" x14ac:dyDescent="0.25">
      <c r="A3578" s="1" t="str">
        <v>BioLegend</v>
      </c>
      <c r="B3578" s="1">
        <v>28314</v>
      </c>
      <c r="C3578" s="1" t="str">
        <v>EED119933</v>
      </c>
      <c r="D3578" s="2">
        <v>45941</v>
      </c>
      <c r="E3578" s="2">
        <v>45948</v>
      </c>
      <c r="F3578" s="1">
        <v>396414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28314</v>
      </c>
      <c r="N3578" s="1">
        <f t="shared" si="178"/>
        <v>28314</v>
      </c>
      <c r="O3578" s="1">
        <f t="shared" si="179"/>
        <v>0</v>
      </c>
    </row>
    <row r="3579" spans="1:15" x14ac:dyDescent="0.25">
      <c r="A3579" s="1" t="str">
        <v>BioLegend</v>
      </c>
      <c r="B3579" s="1">
        <v>12874.400000000001</v>
      </c>
      <c r="C3579" s="1" t="str">
        <v>EED119933</v>
      </c>
      <c r="D3579" s="2">
        <v>45941</v>
      </c>
      <c r="E3579" s="2">
        <v>45948</v>
      </c>
      <c r="F3579" s="1">
        <v>400129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12874.400000000001</v>
      </c>
      <c r="N3579" s="1">
        <f t="shared" si="178"/>
        <v>12874.400000000001</v>
      </c>
      <c r="O3579" s="1">
        <f t="shared" si="179"/>
        <v>0</v>
      </c>
    </row>
    <row r="3580" spans="1:15" x14ac:dyDescent="0.25">
      <c r="A3580" s="1" t="str">
        <v>BioLegend</v>
      </c>
      <c r="B3580" s="1">
        <v>10164</v>
      </c>
      <c r="C3580" s="1" t="str">
        <v>EED119933</v>
      </c>
      <c r="D3580" s="2">
        <v>45941</v>
      </c>
      <c r="E3580" s="2">
        <v>45948</v>
      </c>
      <c r="F3580" s="1">
        <v>400218</v>
      </c>
      <c r="G3580" s="1">
        <v>2</v>
      </c>
      <c r="H3580" s="1">
        <v>2</v>
      </c>
      <c r="I3580" s="1">
        <v>0</v>
      </c>
      <c r="J3580" s="1" t="str">
        <v>Gujrat</v>
      </c>
      <c r="K3580" s="1">
        <v>0</v>
      </c>
      <c r="L3580" s="1"/>
      <c r="M3580" s="1">
        <f t="shared" si="177"/>
        <v>20328</v>
      </c>
      <c r="N3580" s="1">
        <f t="shared" si="178"/>
        <v>20328</v>
      </c>
      <c r="O3580" s="1">
        <f t="shared" si="179"/>
        <v>0</v>
      </c>
    </row>
    <row r="3581" spans="1:15" x14ac:dyDescent="0.25">
      <c r="A3581" s="1" t="str">
        <v>BioLegend</v>
      </c>
      <c r="B3581" s="1">
        <v>6036.7999999999993</v>
      </c>
      <c r="C3581" s="1" t="str">
        <v>EED119933</v>
      </c>
      <c r="D3581" s="2">
        <v>45941</v>
      </c>
      <c r="E3581" s="2">
        <v>45948</v>
      </c>
      <c r="F3581" s="1">
        <v>400508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6036.7999999999993</v>
      </c>
      <c r="N3581" s="1">
        <f t="shared" si="178"/>
        <v>6036.7999999999993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400524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17820</v>
      </c>
      <c r="C3584" s="1" t="str">
        <v>EED119933</v>
      </c>
      <c r="D3584" s="2">
        <v>45941</v>
      </c>
      <c r="E3584" s="2">
        <v>45948</v>
      </c>
      <c r="F3584" s="1">
        <v>400551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17820</v>
      </c>
      <c r="N3584" s="1">
        <f t="shared" si="178"/>
        <v>17820</v>
      </c>
      <c r="O3584" s="1">
        <f t="shared" si="179"/>
        <v>0</v>
      </c>
    </row>
    <row r="3585" spans="1:15" x14ac:dyDescent="0.25">
      <c r="A3585" s="1" t="str">
        <v>BioLegend</v>
      </c>
      <c r="B3585" s="1">
        <v>14845.599999999999</v>
      </c>
      <c r="C3585" s="1" t="str">
        <v>EED119933</v>
      </c>
      <c r="D3585" s="2">
        <v>45941</v>
      </c>
      <c r="E3585" s="2">
        <v>45948</v>
      </c>
      <c r="F3585" s="1">
        <v>400932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14845.599999999999</v>
      </c>
      <c r="N3585" s="1">
        <f t="shared" si="178"/>
        <v>14845.599999999999</v>
      </c>
      <c r="O3585" s="1">
        <f t="shared" si="179"/>
        <v>0</v>
      </c>
    </row>
    <row r="3586" spans="1:15" x14ac:dyDescent="0.25">
      <c r="A3586" s="1" t="str">
        <v>BioLegend</v>
      </c>
      <c r="B3586" s="1">
        <v>11211.2</v>
      </c>
      <c r="C3586" s="1" t="str">
        <v>EED119933</v>
      </c>
      <c r="D3586" s="2">
        <v>45941</v>
      </c>
      <c r="E3586" s="2">
        <v>45948</v>
      </c>
      <c r="F3586" s="1">
        <v>405301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11211.2</v>
      </c>
      <c r="N3586" s="1">
        <f t="shared" si="178"/>
        <v>11211.2</v>
      </c>
      <c r="O3586" s="1">
        <f t="shared" si="179"/>
        <v>0</v>
      </c>
    </row>
    <row r="3587" spans="1:15" x14ac:dyDescent="0.25">
      <c r="A3587" s="1" t="str">
        <v>BioLegend</v>
      </c>
      <c r="B3587" s="1">
        <v>17987.2</v>
      </c>
      <c r="C3587" s="1" t="str">
        <v>EED119933</v>
      </c>
      <c r="D3587" s="2">
        <v>45941</v>
      </c>
      <c r="E3587" s="2">
        <v>45948</v>
      </c>
      <c r="F3587" s="1">
        <v>405706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17987.2</v>
      </c>
      <c r="N3587" s="1">
        <f t="shared" si="178"/>
        <v>17987.2</v>
      </c>
      <c r="O3587" s="1">
        <f t="shared" si="179"/>
        <v>0</v>
      </c>
    </row>
    <row r="3588" spans="1:15" x14ac:dyDescent="0.25">
      <c r="A3588" s="1" t="str">
        <v>BioLegend</v>
      </c>
      <c r="B3588" s="1">
        <v>7145.6</v>
      </c>
      <c r="C3588" s="1" t="str">
        <v>EED119933</v>
      </c>
      <c r="D3588" s="2">
        <v>45941</v>
      </c>
      <c r="E3588" s="2">
        <v>45948</v>
      </c>
      <c r="F3588" s="1">
        <v>406001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7145.6</v>
      </c>
      <c r="N3588" s="1">
        <f t="shared" si="178"/>
        <v>7145.6</v>
      </c>
      <c r="O3588" s="1">
        <f t="shared" si="179"/>
        <v>0</v>
      </c>
    </row>
    <row r="3589" spans="1:15" x14ac:dyDescent="0.25">
      <c r="A3589" s="1" t="str">
        <v>BioLegend</v>
      </c>
      <c r="B3589" s="1">
        <v>8685.6</v>
      </c>
      <c r="C3589" s="1" t="str">
        <v>EED119933</v>
      </c>
      <c r="D3589" s="2">
        <v>45941</v>
      </c>
      <c r="E3589" s="2">
        <v>45948</v>
      </c>
      <c r="F3589" s="1">
        <v>406416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8685.6</v>
      </c>
      <c r="N3589" s="1">
        <f t="shared" si="178"/>
        <v>8685.6</v>
      </c>
      <c r="O3589" s="1">
        <f t="shared" si="179"/>
        <v>0</v>
      </c>
    </row>
    <row r="3590" spans="1:15" x14ac:dyDescent="0.25">
      <c r="A3590" s="1" t="str">
        <v>BioLegend</v>
      </c>
      <c r="B3590" s="1">
        <v>16324</v>
      </c>
      <c r="C3590" s="1" t="str">
        <v>EED119933</v>
      </c>
      <c r="D3590" s="2">
        <v>45941</v>
      </c>
      <c r="E3590" s="2">
        <v>45948</v>
      </c>
      <c r="F3590" s="1">
        <v>406516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16324</v>
      </c>
      <c r="N3590" s="1">
        <f t="shared" si="178"/>
        <v>16324</v>
      </c>
      <c r="O3590" s="1">
        <f t="shared" si="179"/>
        <v>0</v>
      </c>
    </row>
    <row r="3591" spans="1:15" x14ac:dyDescent="0.25">
      <c r="A3591" s="1" t="str">
        <v>BioLegend</v>
      </c>
      <c r="B3591" s="1">
        <v>12689.599999999999</v>
      </c>
      <c r="C3591" s="1" t="str">
        <v>EED119933</v>
      </c>
      <c r="D3591" s="2">
        <v>45941</v>
      </c>
      <c r="E3591" s="2">
        <v>45948</v>
      </c>
      <c r="F3591" s="1">
        <v>406606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12689.599999999999</v>
      </c>
      <c r="N3591" s="1">
        <f t="shared" si="178"/>
        <v>12689.599999999999</v>
      </c>
      <c r="O3591" s="1">
        <f t="shared" si="179"/>
        <v>0</v>
      </c>
    </row>
    <row r="3592" spans="1:15" x14ac:dyDescent="0.25">
      <c r="A3592" s="1" t="str">
        <v>BioLegend</v>
      </c>
      <c r="B3592" s="1">
        <v>6221.6</v>
      </c>
      <c r="C3592" s="1" t="str">
        <v>EED119933</v>
      </c>
      <c r="D3592" s="2">
        <v>45941</v>
      </c>
      <c r="E3592" s="2">
        <v>45948</v>
      </c>
      <c r="F3592" s="1">
        <v>410604</v>
      </c>
      <c r="G3592" s="1">
        <v>5</v>
      </c>
      <c r="H3592" s="1">
        <v>5</v>
      </c>
      <c r="I3592" s="1">
        <v>0</v>
      </c>
      <c r="J3592" s="1" t="str">
        <v>Faridabad</v>
      </c>
      <c r="K3592" s="1" t="str">
        <v>Priyanka Madam</v>
      </c>
      <c r="L3592" s="1"/>
      <c r="M3592" s="1">
        <f t="shared" si="177"/>
        <v>31108</v>
      </c>
      <c r="N3592" s="1">
        <f t="shared" si="178"/>
        <v>31108</v>
      </c>
      <c r="O3592" s="1">
        <f t="shared" si="179"/>
        <v>0</v>
      </c>
    </row>
    <row r="3593" spans="1:15" x14ac:dyDescent="0.25">
      <c r="A3593" s="1" t="str">
        <v>BioLegend</v>
      </c>
      <c r="B3593" s="1">
        <v>5482.4</v>
      </c>
      <c r="C3593" s="1" t="str">
        <v>EED119933</v>
      </c>
      <c r="D3593" s="2">
        <v>45941</v>
      </c>
      <c r="E3593" s="2">
        <v>45948</v>
      </c>
      <c r="F3593" s="1">
        <v>420201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5482.4</v>
      </c>
      <c r="N3593" s="1">
        <f t="shared" si="178"/>
        <v>5482.4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420301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1</v>
      </c>
      <c r="H3595" s="1">
        <v>1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1848</v>
      </c>
      <c r="N3595" s="1">
        <f t="shared" si="178"/>
        <v>1848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5</v>
      </c>
      <c r="H3596" s="1">
        <v>5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9240</v>
      </c>
      <c r="N3596" s="1">
        <f t="shared" si="178"/>
        <v>9240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Kerala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1</v>
      </c>
      <c r="H3599" s="1">
        <v>1</v>
      </c>
      <c r="I3599" s="1">
        <v>0</v>
      </c>
      <c r="J3599" s="1" t="str">
        <v>Kolkata</v>
      </c>
      <c r="K3599" s="1">
        <v>0</v>
      </c>
      <c r="L3599" s="1"/>
      <c r="M3599" s="1">
        <f t="shared" si="177"/>
        <v>3326.3999999999996</v>
      </c>
      <c r="N3599" s="1">
        <f t="shared" si="178"/>
        <v>3326.3999999999996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4</v>
      </c>
      <c r="H3600" s="1">
        <v>4</v>
      </c>
      <c r="I3600" s="1">
        <v>0</v>
      </c>
      <c r="J3600" s="1" t="str">
        <v>Delhi</v>
      </c>
      <c r="K3600" s="1">
        <v>0</v>
      </c>
      <c r="L3600" s="1"/>
      <c r="M3600" s="1">
        <f t="shared" si="177"/>
        <v>13305.599999999999</v>
      </c>
      <c r="N3600" s="1">
        <f t="shared" si="178"/>
        <v>13305.599999999999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15</v>
      </c>
      <c r="H3601" s="1">
        <v>15</v>
      </c>
      <c r="I3601" s="1">
        <v>0</v>
      </c>
      <c r="J3601" s="1" t="str">
        <v>Hyderabad</v>
      </c>
      <c r="K3601" s="1">
        <v>0</v>
      </c>
      <c r="L3601" s="1"/>
      <c r="M3601" s="1">
        <f t="shared" si="177"/>
        <v>211596.00000000003</v>
      </c>
      <c r="N3601" s="1">
        <f t="shared" si="178"/>
        <v>211596.00000000003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3</v>
      </c>
      <c r="H3602" s="1">
        <v>3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42319.200000000004</v>
      </c>
      <c r="N3602" s="1">
        <f t="shared" si="178"/>
        <v>42319.200000000004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2</v>
      </c>
      <c r="H3603" s="1">
        <v>2</v>
      </c>
      <c r="I3603" s="1">
        <v>0</v>
      </c>
      <c r="J3603" s="1" t="str">
        <v>Banglore</v>
      </c>
      <c r="K3603" s="1">
        <v>0</v>
      </c>
      <c r="L3603" s="1"/>
      <c r="M3603" s="1">
        <f t="shared" si="177"/>
        <v>28212.800000000003</v>
      </c>
      <c r="N3603" s="1">
        <f t="shared" si="178"/>
        <v>28212.800000000003</v>
      </c>
      <c r="O3603" s="1">
        <f t="shared" si="179"/>
        <v>0</v>
      </c>
    </row>
    <row r="3604" spans="1:15" x14ac:dyDescent="0.25">
      <c r="A3604" s="1" t="str">
        <v>BioLegend</v>
      </c>
      <c r="B3604" s="1">
        <v>4743.2</v>
      </c>
      <c r="C3604" s="1" t="str">
        <v>EED119933</v>
      </c>
      <c r="D3604" s="2">
        <v>45941</v>
      </c>
      <c r="E3604" s="2">
        <v>45948</v>
      </c>
      <c r="F3604" s="1">
        <v>422501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4743.2</v>
      </c>
      <c r="N3604" s="1">
        <f t="shared" si="178"/>
        <v>4743.2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423101</v>
      </c>
      <c r="G3605" s="1">
        <v>5</v>
      </c>
      <c r="H3605" s="1">
        <v>5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27412</v>
      </c>
      <c r="N3605" s="1">
        <f t="shared" si="178"/>
        <v>27412</v>
      </c>
      <c r="O3605" s="1">
        <f t="shared" si="179"/>
        <v>0</v>
      </c>
    </row>
    <row r="3606" spans="1:15" x14ac:dyDescent="0.25">
      <c r="A3606" s="1" t="str">
        <v>BioLegend</v>
      </c>
      <c r="B3606" s="1">
        <v>20636</v>
      </c>
      <c r="C3606" s="1" t="str">
        <v>EED119933</v>
      </c>
      <c r="D3606" s="2">
        <v>45941</v>
      </c>
      <c r="E3606" s="2">
        <v>45948</v>
      </c>
      <c r="F3606" s="1">
        <v>423102</v>
      </c>
      <c r="G3606" s="1">
        <v>3</v>
      </c>
      <c r="H3606" s="1">
        <v>3</v>
      </c>
      <c r="I3606" s="1">
        <v>0</v>
      </c>
      <c r="J3606" s="1" t="str">
        <v>Delhi</v>
      </c>
      <c r="K3606" s="1">
        <v>0</v>
      </c>
      <c r="L3606" s="1"/>
      <c r="M3606" s="1">
        <f t="shared" si="177"/>
        <v>61908</v>
      </c>
      <c r="N3606" s="1">
        <f t="shared" si="178"/>
        <v>61908</v>
      </c>
      <c r="O3606" s="1">
        <f t="shared" si="179"/>
        <v>0</v>
      </c>
    </row>
    <row r="3607" spans="1:15" x14ac:dyDescent="0.25">
      <c r="A3607" s="1" t="str">
        <v>BioLegend</v>
      </c>
      <c r="B3607" s="1">
        <v>5482.4</v>
      </c>
      <c r="C3607" s="1" t="str">
        <v>EED119933</v>
      </c>
      <c r="D3607" s="2">
        <v>45941</v>
      </c>
      <c r="E3607" s="2">
        <v>45948</v>
      </c>
      <c r="F3607" s="1">
        <v>423105</v>
      </c>
      <c r="G3607" s="1">
        <v>2</v>
      </c>
      <c r="H3607" s="1">
        <v>2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10964.8</v>
      </c>
      <c r="N3607" s="1">
        <f t="shared" si="178"/>
        <v>10964.8</v>
      </c>
      <c r="O3607" s="1">
        <f t="shared" si="179"/>
        <v>0</v>
      </c>
    </row>
    <row r="3608" spans="1:15" x14ac:dyDescent="0.25">
      <c r="A3608" s="1" t="str">
        <v>BioLegend</v>
      </c>
      <c r="B3608" s="1">
        <v>10164</v>
      </c>
      <c r="C3608" s="1" t="str">
        <v>EED119933</v>
      </c>
      <c r="D3608" s="2">
        <v>45941</v>
      </c>
      <c r="E3608" s="2">
        <v>45948</v>
      </c>
      <c r="F3608" s="1">
        <v>424401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10164</v>
      </c>
      <c r="N3608" s="1">
        <f t="shared" si="178"/>
        <v>10164</v>
      </c>
      <c r="O3608" s="1">
        <f t="shared" si="179"/>
        <v>0</v>
      </c>
    </row>
    <row r="3609" spans="1:15" x14ac:dyDescent="0.25">
      <c r="A3609" s="1" t="str">
        <v>BioLegend</v>
      </c>
      <c r="B3609" s="1">
        <v>1478.4</v>
      </c>
      <c r="C3609" s="1" t="str">
        <v>EED119933</v>
      </c>
      <c r="D3609" s="2">
        <v>45941</v>
      </c>
      <c r="E3609" s="2">
        <v>45948</v>
      </c>
      <c r="F3609" s="1">
        <v>425501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1478.4</v>
      </c>
      <c r="N3609" s="1">
        <f t="shared" si="178"/>
        <v>1478.4</v>
      </c>
      <c r="O3609" s="1">
        <f t="shared" si="179"/>
        <v>0</v>
      </c>
    </row>
    <row r="3610" spans="1:15" x14ac:dyDescent="0.25">
      <c r="A3610" s="1" t="str">
        <v>BioLegend</v>
      </c>
      <c r="B3610" s="1">
        <v>8685.6</v>
      </c>
      <c r="C3610" s="1" t="str">
        <v>EED119933</v>
      </c>
      <c r="D3610" s="2">
        <v>45941</v>
      </c>
      <c r="E3610" s="2">
        <v>45948</v>
      </c>
      <c r="F3610" s="1">
        <v>426102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8685.6</v>
      </c>
      <c r="N3610" s="1">
        <f t="shared" si="178"/>
        <v>8685.6</v>
      </c>
      <c r="O3610" s="1">
        <f t="shared" si="179"/>
        <v>0</v>
      </c>
    </row>
    <row r="3611" spans="1:15" x14ac:dyDescent="0.25">
      <c r="A3611" s="1" t="str">
        <v>BioLegend</v>
      </c>
      <c r="B3611" s="1">
        <v>7700</v>
      </c>
      <c r="C3611" s="1" t="str">
        <v>EED119933</v>
      </c>
      <c r="D3611" s="2">
        <v>45941</v>
      </c>
      <c r="E3611" s="2">
        <v>45948</v>
      </c>
      <c r="F3611" s="1">
        <v>426105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7700</v>
      </c>
      <c r="N3611" s="1">
        <f t="shared" si="178"/>
        <v>7700</v>
      </c>
      <c r="O3611" s="1">
        <f t="shared" si="179"/>
        <v>0</v>
      </c>
    </row>
    <row r="3612" spans="1:15" x14ac:dyDescent="0.25">
      <c r="A3612" s="1" t="str">
        <v>BioLegend</v>
      </c>
      <c r="B3612" s="1">
        <v>17001.599999999999</v>
      </c>
      <c r="C3612" s="1" t="str">
        <v>EED119933</v>
      </c>
      <c r="D3612" s="2">
        <v>45941</v>
      </c>
      <c r="E3612" s="2">
        <v>45948</v>
      </c>
      <c r="F3612" s="1">
        <v>426803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17001.599999999999</v>
      </c>
      <c r="N3612" s="1">
        <f t="shared" si="178"/>
        <v>17001.599999999999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13921.599999999999</v>
      </c>
      <c r="C3613" s="1" t="str">
        <v>EED119933</v>
      </c>
      <c r="D3613" s="2">
        <v>45941</v>
      </c>
      <c r="E3613" s="2">
        <v>45948</v>
      </c>
      <c r="F3613" s="1">
        <v>505008</v>
      </c>
      <c r="G3613" s="1">
        <v>1</v>
      </c>
      <c r="H3613" s="1">
        <v>1</v>
      </c>
      <c r="I3613" s="1">
        <v>0</v>
      </c>
      <c r="J3613" s="1" t="str">
        <v>Hyderabad</v>
      </c>
      <c r="K3613" s="1">
        <v>0</v>
      </c>
      <c r="L3613" s="1"/>
      <c r="M3613" s="1">
        <f t="shared" si="177"/>
        <v>13921.599999999999</v>
      </c>
      <c r="N3613" s="1">
        <f t="shared" si="178"/>
        <v>13921.599999999999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9055.2000000000007</v>
      </c>
      <c r="C3614" s="1" t="str">
        <v>EED119933</v>
      </c>
      <c r="D3614" s="2">
        <v>45941</v>
      </c>
      <c r="E3614" s="2">
        <v>45948</v>
      </c>
      <c r="F3614" s="1">
        <v>570204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9055.2000000000007</v>
      </c>
      <c r="N3614" s="1">
        <f t="shared" si="178"/>
        <v>9055.2000000000007</v>
      </c>
      <c r="O3614" s="1">
        <f t="shared" si="179"/>
        <v>0</v>
      </c>
    </row>
    <row r="3615" spans="1:15" x14ac:dyDescent="0.25">
      <c r="A3615" s="1" t="str">
        <v>BioLegend</v>
      </c>
      <c r="B3615" s="1">
        <v>14106.400000000001</v>
      </c>
      <c r="C3615" s="1" t="str">
        <v>EED119933</v>
      </c>
      <c r="D3615" s="2">
        <v>45941</v>
      </c>
      <c r="E3615" s="2">
        <v>45948</v>
      </c>
      <c r="F3615" s="1">
        <v>575306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14106.400000000001</v>
      </c>
      <c r="N3615" s="1">
        <f t="shared" si="178"/>
        <v>14106.400000000001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22792</v>
      </c>
      <c r="C3616" s="1" t="str">
        <v>EED119933</v>
      </c>
      <c r="D3616" s="2">
        <v>45941</v>
      </c>
      <c r="E3616" s="2">
        <v>45948</v>
      </c>
      <c r="F3616" s="1">
        <v>626812</v>
      </c>
      <c r="G3616" s="1">
        <v>8</v>
      </c>
      <c r="H3616" s="1">
        <v>8</v>
      </c>
      <c r="I3616" s="1">
        <v>0</v>
      </c>
      <c r="J3616" s="1" t="str">
        <v>Banglore</v>
      </c>
      <c r="K3616" s="1">
        <v>0</v>
      </c>
      <c r="L3616" s="1"/>
      <c r="M3616" s="1">
        <f t="shared" si="177"/>
        <v>182336</v>
      </c>
      <c r="N3616" s="1">
        <f t="shared" si="178"/>
        <v>182336</v>
      </c>
      <c r="O3616" s="1">
        <f t="shared" si="179"/>
        <v>0</v>
      </c>
    </row>
    <row r="3617" spans="1:15" x14ac:dyDescent="0.25">
      <c r="A3617" s="1" t="str">
        <v>BioLegend</v>
      </c>
      <c r="B3617" s="1">
        <v>9794.4</v>
      </c>
      <c r="C3617" s="1" t="str">
        <v>EED119933</v>
      </c>
      <c r="D3617" s="2">
        <v>45941</v>
      </c>
      <c r="E3617" s="2">
        <v>45948</v>
      </c>
      <c r="F3617" s="1">
        <v>633603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9794.4</v>
      </c>
      <c r="N3617" s="1">
        <f t="shared" si="178"/>
        <v>9794.4</v>
      </c>
      <c r="O3617" s="1">
        <f t="shared" si="179"/>
        <v>0</v>
      </c>
    </row>
    <row r="3618" spans="1:15" x14ac:dyDescent="0.25">
      <c r="A3618" s="1" t="str">
        <v>BioLegend</v>
      </c>
      <c r="B3618" s="1">
        <v>11950.400000000001</v>
      </c>
      <c r="C3618" s="1" t="str">
        <v>EED119933</v>
      </c>
      <c r="D3618" s="2">
        <v>45941</v>
      </c>
      <c r="E3618" s="2">
        <v>45948</v>
      </c>
      <c r="F3618" s="1">
        <v>640906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11950.400000000001</v>
      </c>
      <c r="N3618" s="1">
        <f t="shared" si="178"/>
        <v>11950.400000000001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Gujrat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108477.6</v>
      </c>
      <c r="C3621" s="1" t="str">
        <v>EED119933</v>
      </c>
      <c r="D3621" s="2">
        <v>45941</v>
      </c>
      <c r="E3621" s="2">
        <v>45948</v>
      </c>
      <c r="F3621" s="1">
        <v>740809</v>
      </c>
      <c r="G3621" s="1">
        <v>1</v>
      </c>
      <c r="H3621" s="1">
        <v>1</v>
      </c>
      <c r="I3621" s="1">
        <v>0</v>
      </c>
      <c r="J3621" s="1" t="str">
        <v>Telangana</v>
      </c>
      <c r="K3621" s="1">
        <v>0</v>
      </c>
      <c r="L3621" s="1"/>
      <c r="M3621" s="1">
        <f t="shared" si="177"/>
        <v>108477.6</v>
      </c>
      <c r="N3621" s="1">
        <f t="shared" si="178"/>
        <v>108477.6</v>
      </c>
      <c r="O3621" s="1">
        <f t="shared" si="179"/>
        <v>0</v>
      </c>
    </row>
    <row r="3622" spans="1:15" x14ac:dyDescent="0.25">
      <c r="A3622" s="1" t="str">
        <v>BOSTER</v>
      </c>
      <c r="B3622" s="1">
        <v>32560</v>
      </c>
      <c r="C3622" s="1">
        <v>66753</v>
      </c>
      <c r="D3622" s="2">
        <v>45944</v>
      </c>
      <c r="E3622" s="2">
        <v>45948</v>
      </c>
      <c r="F3622" s="1" t="str">
        <v>M00202S232</v>
      </c>
      <c r="G3622" s="1">
        <v>2</v>
      </c>
      <c r="H3622" s="1">
        <v>2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65120</v>
      </c>
      <c r="N3622" s="1">
        <f t="shared" si="178"/>
        <v>65120</v>
      </c>
      <c r="O3622" s="1">
        <f t="shared" si="179"/>
        <v>0</v>
      </c>
    </row>
    <row r="3623" spans="1:15" x14ac:dyDescent="0.25">
      <c r="A3623" s="1" t="str">
        <v>BOSTER</v>
      </c>
      <c r="B3623" s="1">
        <v>41360</v>
      </c>
      <c r="C3623" s="1">
        <v>66753</v>
      </c>
      <c r="D3623" s="2">
        <v>45944</v>
      </c>
      <c r="E3623" s="2">
        <v>45948</v>
      </c>
      <c r="F3623" s="1" t="str">
        <v>DZ01398-1</v>
      </c>
      <c r="G3623" s="1">
        <v>1</v>
      </c>
      <c r="H3623" s="1">
        <v>1</v>
      </c>
      <c r="I3623" s="1">
        <v>0</v>
      </c>
      <c r="J3623" s="1" t="str">
        <v>Pune</v>
      </c>
      <c r="K3623" s="1">
        <v>0</v>
      </c>
      <c r="L3623" s="1"/>
      <c r="M3623" s="1">
        <f t="shared" si="177"/>
        <v>41360</v>
      </c>
      <c r="N3623" s="1">
        <f t="shared" si="178"/>
        <v>41360</v>
      </c>
      <c r="O3623" s="1">
        <f t="shared" si="179"/>
        <v>0</v>
      </c>
    </row>
    <row r="3624" spans="1:15" x14ac:dyDescent="0.25">
      <c r="A3624" s="1" t="str">
        <v>ABCEPTA</v>
      </c>
      <c r="B3624" s="1">
        <v>29700</v>
      </c>
      <c r="C3624" s="1" t="str">
        <v>IN36844</v>
      </c>
      <c r="D3624" s="2">
        <v>45947</v>
      </c>
      <c r="E3624" s="2">
        <v>45954</v>
      </c>
      <c r="F3624" s="1" t="str">
        <v>SM1000A</v>
      </c>
      <c r="G3624" s="1">
        <v>3</v>
      </c>
      <c r="H3624" s="1">
        <v>3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89100</v>
      </c>
      <c r="N3624" s="1">
        <f t="shared" si="178"/>
        <v>89100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AF6242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AF0836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AF6456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AF6319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AF6290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11000</v>
      </c>
      <c r="C3630" s="1" t="str">
        <v>251011IN-BI</v>
      </c>
      <c r="D3630" s="2">
        <v>45941</v>
      </c>
      <c r="E3630" s="2">
        <v>45954</v>
      </c>
      <c r="F3630" s="1" t="str">
        <v>AF5161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11000</v>
      </c>
      <c r="N3630" s="1">
        <f t="shared" ref="N3630:N3693" si="181">H3630*B3630</f>
        <v>11000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AF0639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AF0016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DF6148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AF2006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DF6252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DF7438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AF5103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AF6214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AF3461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AF2398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11</v>
      </c>
      <c r="H3642" s="1">
        <v>11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12100</v>
      </c>
      <c r="N3642" s="1">
        <f t="shared" si="181"/>
        <v>12100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2</v>
      </c>
      <c r="H3643" s="1">
        <v>2</v>
      </c>
      <c r="I3643" s="1">
        <v>0</v>
      </c>
      <c r="J3643" s="1" t="str">
        <v>Delhi</v>
      </c>
      <c r="K3643" s="1" t="str">
        <v>STOCK</v>
      </c>
      <c r="L3643" s="1"/>
      <c r="M3643" s="1">
        <f t="shared" si="180"/>
        <v>2200</v>
      </c>
      <c r="N3643" s="1">
        <f t="shared" si="181"/>
        <v>2200</v>
      </c>
      <c r="O3643" s="1">
        <f t="shared" si="182"/>
        <v>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1</v>
      </c>
      <c r="H3644" s="1">
        <v>0</v>
      </c>
      <c r="I3644" s="1">
        <v>1</v>
      </c>
      <c r="J3644" s="1" t="str">
        <v>STOCK</v>
      </c>
      <c r="K3644" s="1" t="str">
        <v>STOCK</v>
      </c>
      <c r="L3644" s="1"/>
      <c r="M3644" s="1">
        <f t="shared" si="180"/>
        <v>1100</v>
      </c>
      <c r="N3644" s="1">
        <f t="shared" si="181"/>
        <v>0</v>
      </c>
      <c r="O3644" s="1">
        <f t="shared" si="182"/>
        <v>1100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</v>
      </c>
      <c r="H3645" s="1">
        <v>1</v>
      </c>
      <c r="I3645" s="1">
        <v>0</v>
      </c>
      <c r="J3645" s="1" t="str">
        <v>FOR DEMO</v>
      </c>
      <c r="K3645" s="1">
        <v>0</v>
      </c>
      <c r="L3645" s="1"/>
      <c r="M3645" s="1">
        <f t="shared" si="180"/>
        <v>1100</v>
      </c>
      <c r="N3645" s="1">
        <f t="shared" si="181"/>
        <v>1100</v>
      </c>
      <c r="O3645" s="1">
        <f t="shared" si="182"/>
        <v>0</v>
      </c>
    </row>
    <row r="3646" spans="1:15" x14ac:dyDescent="0.25">
      <c r="A3646" s="1" t="str">
        <v>MP BIO</v>
      </c>
      <c r="B3646" s="1">
        <v>9550.5</v>
      </c>
      <c r="C3646" s="1" t="str">
        <v>MP/LS/25-26/1508</v>
      </c>
      <c r="D3646" s="2">
        <v>45946</v>
      </c>
      <c r="E3646" s="2">
        <v>45954</v>
      </c>
      <c r="F3646" s="1">
        <v>194825</v>
      </c>
      <c r="G3646" s="1">
        <v>2</v>
      </c>
      <c r="H3646" s="1">
        <v>2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19101</v>
      </c>
      <c r="N3646" s="1">
        <f t="shared" si="181"/>
        <v>19101</v>
      </c>
      <c r="O3646" s="1">
        <f t="shared" si="182"/>
        <v>0</v>
      </c>
    </row>
    <row r="3647" spans="1:15" x14ac:dyDescent="0.25">
      <c r="A3647" s="1" t="str">
        <v>MyBiosource</v>
      </c>
      <c r="B3647" s="1">
        <v>39644</v>
      </c>
      <c r="C3647" s="1" t="str">
        <v>922429A</v>
      </c>
      <c r="D3647" s="2">
        <v>45951</v>
      </c>
      <c r="E3647" s="2">
        <v>45954</v>
      </c>
      <c r="F3647" s="1" t="str">
        <v>MBS762108</v>
      </c>
      <c r="G3647" s="1">
        <v>1</v>
      </c>
      <c r="H3647" s="1">
        <v>1</v>
      </c>
      <c r="I3647" s="1">
        <v>0</v>
      </c>
      <c r="J3647" s="1" t="str">
        <v>JAIPUR</v>
      </c>
      <c r="K3647" s="1">
        <v>0</v>
      </c>
      <c r="L3647" s="1"/>
      <c r="M3647" s="1">
        <f t="shared" si="180"/>
        <v>39644</v>
      </c>
      <c r="N3647" s="1">
        <f t="shared" si="181"/>
        <v>39644</v>
      </c>
      <c r="O3647" s="1">
        <f t="shared" si="182"/>
        <v>0</v>
      </c>
    </row>
    <row r="3648" spans="1:15" x14ac:dyDescent="0.25">
      <c r="A3648" s="1" t="str">
        <v>MyBiosource</v>
      </c>
      <c r="B3648" s="1">
        <v>27676</v>
      </c>
      <c r="C3648" s="1">
        <v>922572</v>
      </c>
      <c r="D3648" s="2">
        <v>45951</v>
      </c>
      <c r="E3648" s="2">
        <v>45954</v>
      </c>
      <c r="F3648" s="1" t="str">
        <v>MBS8566720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27676</v>
      </c>
      <c r="N3648" s="1">
        <f t="shared" si="181"/>
        <v>27676</v>
      </c>
      <c r="O3648" s="1">
        <f t="shared" si="182"/>
        <v>0</v>
      </c>
    </row>
    <row r="3649" spans="1:15" x14ac:dyDescent="0.25">
      <c r="A3649" s="1" t="str">
        <v>MyBiosource</v>
      </c>
      <c r="B3649" s="1">
        <v>34782</v>
      </c>
      <c r="C3649" s="1">
        <v>922601</v>
      </c>
      <c r="D3649" s="2">
        <v>45951</v>
      </c>
      <c r="E3649" s="2">
        <v>45954</v>
      </c>
      <c r="F3649" s="1" t="str">
        <v>MBS2601236</v>
      </c>
      <c r="G3649" s="1">
        <v>1</v>
      </c>
      <c r="H3649" s="1">
        <v>1</v>
      </c>
      <c r="I3649" s="1">
        <v>0</v>
      </c>
      <c r="J3649" s="1" t="str">
        <v>Kolkata</v>
      </c>
      <c r="K3649" s="1">
        <v>0</v>
      </c>
      <c r="L3649" s="1"/>
      <c r="M3649" s="1">
        <f t="shared" si="180"/>
        <v>34782</v>
      </c>
      <c r="N3649" s="1">
        <f t="shared" si="181"/>
        <v>34782</v>
      </c>
      <c r="O3649" s="1">
        <f t="shared" si="182"/>
        <v>0</v>
      </c>
    </row>
    <row r="3650" spans="1:15" x14ac:dyDescent="0.25">
      <c r="A3650" s="1" t="str">
        <v>US BIOLOGICAL</v>
      </c>
      <c r="B3650" s="1">
        <v>60544</v>
      </c>
      <c r="C3650" s="1">
        <v>195821</v>
      </c>
      <c r="D3650" s="2">
        <v>45951</v>
      </c>
      <c r="E3650" s="2">
        <v>45954</v>
      </c>
      <c r="F3650" s="1" t="str">
        <v>Z1000</v>
      </c>
      <c r="G3650" s="1">
        <v>1</v>
      </c>
      <c r="H3650" s="1">
        <v>1</v>
      </c>
      <c r="I3650" s="1">
        <v>0</v>
      </c>
      <c r="J3650" s="1" t="str">
        <v>Banglore</v>
      </c>
      <c r="K3650" s="1">
        <v>0</v>
      </c>
      <c r="L3650" s="1"/>
      <c r="M3650" s="1">
        <f t="shared" si="180"/>
        <v>60544</v>
      </c>
      <c r="N3650" s="1">
        <f t="shared" si="181"/>
        <v>60544</v>
      </c>
      <c r="O3650" s="1">
        <f t="shared" si="182"/>
        <v>0</v>
      </c>
    </row>
    <row r="3651" spans="1:15" x14ac:dyDescent="0.25">
      <c r="A3651" s="1" t="str">
        <v>US BIOLOGICAL</v>
      </c>
      <c r="B3651" s="1">
        <v>7832</v>
      </c>
      <c r="C3651" s="1">
        <v>195821</v>
      </c>
      <c r="D3651" s="2">
        <v>45951</v>
      </c>
      <c r="E3651" s="2">
        <v>45954</v>
      </c>
      <c r="F3651" s="1" t="str">
        <v>E2205-01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7832</v>
      </c>
      <c r="N3651" s="1">
        <f t="shared" si="181"/>
        <v>7832</v>
      </c>
      <c r="O3651" s="1">
        <f t="shared" si="182"/>
        <v>0</v>
      </c>
    </row>
    <row r="3652" spans="1:15" x14ac:dyDescent="0.25">
      <c r="A3652" s="1" t="str">
        <v>sartorius</v>
      </c>
      <c r="B3652" s="1">
        <v>28000</v>
      </c>
      <c r="C3652" s="1" t="str">
        <v>251519302848</v>
      </c>
      <c r="D3652" s="2">
        <v>45944</v>
      </c>
      <c r="E3652" s="2">
        <v>45955</v>
      </c>
      <c r="F3652" s="1" t="str">
        <v>LH-729120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28000</v>
      </c>
      <c r="N3652" s="1">
        <f t="shared" si="181"/>
        <v>28000</v>
      </c>
      <c r="O3652" s="1">
        <f t="shared" si="182"/>
        <v>0</v>
      </c>
    </row>
    <row r="3653" spans="1:15" x14ac:dyDescent="0.25">
      <c r="A3653" s="1" t="str">
        <v>sartorius</v>
      </c>
      <c r="B3653" s="1">
        <v>28000</v>
      </c>
      <c r="C3653" s="1" t="str">
        <v>251519302848</v>
      </c>
      <c r="D3653" s="2">
        <v>45944</v>
      </c>
      <c r="E3653" s="2">
        <v>45955</v>
      </c>
      <c r="F3653" s="1" t="str">
        <v>LH-729140</v>
      </c>
      <c r="G3653" s="1">
        <v>1</v>
      </c>
      <c r="H3653" s="1">
        <v>1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28000</v>
      </c>
      <c r="N3653" s="1">
        <f t="shared" si="181"/>
        <v>28000</v>
      </c>
      <c r="O3653" s="1">
        <f t="shared" si="182"/>
        <v>0</v>
      </c>
    </row>
    <row r="3654" spans="1:15" x14ac:dyDescent="0.25">
      <c r="A3654" s="1" t="str">
        <v>BETHYL</v>
      </c>
      <c r="B3654" s="1">
        <v>7823.2000000000007</v>
      </c>
      <c r="C3654" s="1">
        <v>90233394</v>
      </c>
      <c r="D3654" s="2">
        <v>45954</v>
      </c>
      <c r="E3654" s="2">
        <v>45957</v>
      </c>
      <c r="F3654" s="1" t="str">
        <v>A60-11P</v>
      </c>
      <c r="G3654" s="1">
        <v>1</v>
      </c>
      <c r="H3654" s="1">
        <v>1</v>
      </c>
      <c r="I3654" s="1">
        <v>0</v>
      </c>
      <c r="J3654" s="1" t="str">
        <v>Bhopal</v>
      </c>
      <c r="K3654" s="1">
        <v>0</v>
      </c>
      <c r="L3654" s="1"/>
      <c r="M3654" s="1">
        <f t="shared" si="180"/>
        <v>7823.2000000000007</v>
      </c>
      <c r="N3654" s="1">
        <f t="shared" si="181"/>
        <v>7823.2000000000007</v>
      </c>
      <c r="O3654" s="1">
        <f t="shared" si="182"/>
        <v>0</v>
      </c>
    </row>
    <row r="3655" spans="1:15" x14ac:dyDescent="0.25">
      <c r="A3655" s="1" t="str">
        <v>BIOXCELL</v>
      </c>
      <c r="B3655" s="1">
        <v>26664</v>
      </c>
      <c r="C3655" s="1">
        <v>180800</v>
      </c>
      <c r="D3655" s="2">
        <v>45952</v>
      </c>
      <c r="E3655" s="2">
        <v>45957</v>
      </c>
      <c r="F3655" s="1" t="str">
        <v>BE0297</v>
      </c>
      <c r="G3655" s="1">
        <v>1</v>
      </c>
      <c r="H3655" s="1">
        <v>1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26664</v>
      </c>
      <c r="N3655" s="1">
        <f t="shared" si="181"/>
        <v>26664</v>
      </c>
      <c r="O3655" s="1">
        <f t="shared" si="182"/>
        <v>0</v>
      </c>
    </row>
    <row r="3656" spans="1:15" x14ac:dyDescent="0.25">
      <c r="A3656" s="1" t="str">
        <v>BIOXCELL</v>
      </c>
      <c r="B3656" s="1">
        <v>51392</v>
      </c>
      <c r="C3656" s="1">
        <v>180800</v>
      </c>
      <c r="D3656" s="2">
        <v>45952</v>
      </c>
      <c r="E3656" s="2">
        <v>45957</v>
      </c>
      <c r="F3656" s="1" t="str">
        <v>CP147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102784</v>
      </c>
      <c r="N3656" s="1">
        <f t="shared" si="181"/>
        <v>102784</v>
      </c>
      <c r="O3656" s="1">
        <f t="shared" si="182"/>
        <v>0</v>
      </c>
    </row>
    <row r="3657" spans="1:15" x14ac:dyDescent="0.25">
      <c r="A3657" s="1" t="str">
        <v>Cytoskeleton</v>
      </c>
      <c r="B3657" s="1">
        <v>11916.08</v>
      </c>
      <c r="C3657" s="1">
        <v>21506</v>
      </c>
      <c r="D3657" s="2">
        <v>45954</v>
      </c>
      <c r="E3657" s="2">
        <v>45957</v>
      </c>
      <c r="F3657" s="1" t="str">
        <v>ADV02-A</v>
      </c>
      <c r="G3657" s="1">
        <v>1</v>
      </c>
      <c r="H3657" s="1">
        <v>1</v>
      </c>
      <c r="I3657" s="1">
        <v>0</v>
      </c>
      <c r="J3657" s="1" t="str">
        <v>Hyderabad</v>
      </c>
      <c r="K3657" s="1">
        <v>0</v>
      </c>
      <c r="L3657" s="1"/>
      <c r="M3657" s="1">
        <f t="shared" si="180"/>
        <v>11916.08</v>
      </c>
      <c r="N3657" s="1">
        <f t="shared" si="181"/>
        <v>11916.08</v>
      </c>
      <c r="O3657" s="1">
        <f t="shared" si="182"/>
        <v>0</v>
      </c>
    </row>
    <row r="3658" spans="1:15" x14ac:dyDescent="0.25">
      <c r="A3658" s="1" t="str">
        <v>BioLegend</v>
      </c>
      <c r="B3658" s="1">
        <v>4963.2</v>
      </c>
      <c r="C3658" s="1" t="str">
        <v>EED120223</v>
      </c>
      <c r="D3658" s="2">
        <v>45951</v>
      </c>
      <c r="E3658" s="2">
        <v>45958</v>
      </c>
      <c r="F3658" s="1">
        <v>100213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9926.4</v>
      </c>
      <c r="N3658" s="1">
        <f t="shared" si="181"/>
        <v>9926.4</v>
      </c>
      <c r="O3658" s="1">
        <f t="shared" si="182"/>
        <v>0</v>
      </c>
    </row>
    <row r="3659" spans="1:15" x14ac:dyDescent="0.25">
      <c r="A3659" s="1" t="str">
        <v>BioLegend</v>
      </c>
      <c r="B3659" s="1">
        <v>1320</v>
      </c>
      <c r="C3659" s="1" t="str">
        <v>EED120223</v>
      </c>
      <c r="D3659" s="2">
        <v>45951</v>
      </c>
      <c r="E3659" s="2">
        <v>45958</v>
      </c>
      <c r="F3659" s="1">
        <v>100407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2640</v>
      </c>
      <c r="N3659" s="1">
        <f t="shared" si="181"/>
        <v>2640</v>
      </c>
      <c r="O3659" s="1">
        <f t="shared" si="182"/>
        <v>0</v>
      </c>
    </row>
    <row r="3660" spans="1:15" x14ac:dyDescent="0.25">
      <c r="A3660" s="1" t="str">
        <v>BioLegend</v>
      </c>
      <c r="B3660" s="1">
        <v>3590.3999999999996</v>
      </c>
      <c r="C3660" s="1" t="str">
        <v>EED120223</v>
      </c>
      <c r="D3660" s="2">
        <v>45951</v>
      </c>
      <c r="E3660" s="2">
        <v>45958</v>
      </c>
      <c r="F3660" s="1">
        <v>100721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7180.7999999999993</v>
      </c>
      <c r="N3660" s="1">
        <f t="shared" si="181"/>
        <v>7180.7999999999993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100729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4963.2</v>
      </c>
      <c r="N3661" s="1">
        <f t="shared" si="181"/>
        <v>4963.2</v>
      </c>
      <c r="O3661" s="1">
        <f t="shared" si="182"/>
        <v>0</v>
      </c>
    </row>
    <row r="3662" spans="1:15" x14ac:dyDescent="0.25">
      <c r="A3662" s="1" t="str">
        <v>BioLegend</v>
      </c>
      <c r="B3662" s="1">
        <v>13921.599999999999</v>
      </c>
      <c r="C3662" s="1" t="str">
        <v>EED120223</v>
      </c>
      <c r="D3662" s="2">
        <v>45951</v>
      </c>
      <c r="E3662" s="2">
        <v>45958</v>
      </c>
      <c r="F3662" s="1">
        <v>102037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13921.599999999999</v>
      </c>
      <c r="N3662" s="1">
        <f t="shared" si="181"/>
        <v>13921.599999999999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7444.7999999999993</v>
      </c>
      <c r="C3663" s="1" t="str">
        <v>EED120223</v>
      </c>
      <c r="D3663" s="2">
        <v>45951</v>
      </c>
      <c r="E3663" s="2">
        <v>45958</v>
      </c>
      <c r="F3663" s="1">
        <v>135223</v>
      </c>
      <c r="G3663" s="1">
        <v>1</v>
      </c>
      <c r="H3663" s="1">
        <v>1</v>
      </c>
      <c r="I3663" s="1">
        <v>0</v>
      </c>
      <c r="J3663" s="1" t="str">
        <v>Noida</v>
      </c>
      <c r="K3663" s="1">
        <v>0</v>
      </c>
      <c r="L3663" s="1"/>
      <c r="M3663" s="1">
        <f t="shared" si="180"/>
        <v>7444.7999999999993</v>
      </c>
      <c r="N3663" s="1">
        <f t="shared" si="181"/>
        <v>7444.7999999999993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19034.400000000001</v>
      </c>
      <c r="C3664" s="1" t="str">
        <v>EED120223</v>
      </c>
      <c r="D3664" s="2">
        <v>45951</v>
      </c>
      <c r="E3664" s="2">
        <v>45958</v>
      </c>
      <c r="F3664" s="1">
        <v>138421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19034.400000000001</v>
      </c>
      <c r="N3664" s="1">
        <f t="shared" si="181"/>
        <v>19034.400000000001</v>
      </c>
      <c r="O3664" s="1">
        <f t="shared" si="182"/>
        <v>0</v>
      </c>
    </row>
    <row r="3665" spans="1:15" x14ac:dyDescent="0.25">
      <c r="A3665" s="1" t="str">
        <v>BioLegend</v>
      </c>
      <c r="B3665" s="1">
        <v>13041.599999999999</v>
      </c>
      <c r="C3665" s="1" t="str">
        <v>EED120223</v>
      </c>
      <c r="D3665" s="2">
        <v>45951</v>
      </c>
      <c r="E3665" s="2">
        <v>45958</v>
      </c>
      <c r="F3665" s="1">
        <v>164204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13041.599999999999</v>
      </c>
      <c r="N3665" s="1">
        <f t="shared" si="181"/>
        <v>13041.599999999999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18321.599999999999</v>
      </c>
      <c r="C3666" s="1" t="str">
        <v>EED120223</v>
      </c>
      <c r="D3666" s="2">
        <v>45951</v>
      </c>
      <c r="E3666" s="2">
        <v>45958</v>
      </c>
      <c r="F3666" s="1">
        <v>202220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18321.599999999999</v>
      </c>
      <c r="N3666" s="1">
        <f t="shared" si="181"/>
        <v>18321.599999999999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11299.2</v>
      </c>
      <c r="C3667" s="1" t="str">
        <v>EED120223</v>
      </c>
      <c r="D3667" s="2">
        <v>45951</v>
      </c>
      <c r="E3667" s="2">
        <v>45958</v>
      </c>
      <c r="F3667" s="1">
        <v>202812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11299.2</v>
      </c>
      <c r="N3667" s="1">
        <f t="shared" si="181"/>
        <v>11299.2</v>
      </c>
      <c r="O3667" s="1">
        <f t="shared" si="182"/>
        <v>0</v>
      </c>
    </row>
    <row r="3668" spans="1:15" x14ac:dyDescent="0.25">
      <c r="A3668" s="1" t="str">
        <v>BioLegend</v>
      </c>
      <c r="B3668" s="1">
        <v>12249.599999999999</v>
      </c>
      <c r="C3668" s="1" t="str">
        <v>EED120223</v>
      </c>
      <c r="D3668" s="2">
        <v>45951</v>
      </c>
      <c r="E3668" s="2">
        <v>45958</v>
      </c>
      <c r="F3668" s="1">
        <v>205606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12249.599999999999</v>
      </c>
      <c r="N3668" s="1">
        <f t="shared" si="181"/>
        <v>12249.599999999999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3801.6000000000004</v>
      </c>
      <c r="C3669" s="1" t="str">
        <v>EED120223</v>
      </c>
      <c r="D3669" s="2">
        <v>45951</v>
      </c>
      <c r="E3669" s="2">
        <v>45958</v>
      </c>
      <c r="F3669" s="1">
        <v>300412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7603.2000000000007</v>
      </c>
      <c r="N3669" s="1">
        <f t="shared" si="181"/>
        <v>7603.2000000000007</v>
      </c>
      <c r="O3669" s="1">
        <f t="shared" si="182"/>
        <v>0</v>
      </c>
    </row>
    <row r="3670" spans="1:15" x14ac:dyDescent="0.25">
      <c r="A3670" s="1" t="str">
        <v>BioLegend</v>
      </c>
      <c r="B3670" s="1">
        <v>13305.599999999999</v>
      </c>
      <c r="C3670" s="1" t="str">
        <v>EED120223</v>
      </c>
      <c r="D3670" s="2">
        <v>45951</v>
      </c>
      <c r="E3670" s="2">
        <v>45958</v>
      </c>
      <c r="F3670" s="1">
        <v>300424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26611.199999999997</v>
      </c>
      <c r="N3670" s="1">
        <f t="shared" si="181"/>
        <v>26611.199999999997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300472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51497.600000000006</v>
      </c>
      <c r="N3671" s="1">
        <f t="shared" si="181"/>
        <v>51497.600000000006</v>
      </c>
      <c r="O3671" s="1">
        <f t="shared" si="182"/>
        <v>0</v>
      </c>
    </row>
    <row r="3672" spans="1:15" x14ac:dyDescent="0.25">
      <c r="A3672" s="1" t="str">
        <v>BioLegend</v>
      </c>
      <c r="B3672" s="1">
        <v>15417.599999999999</v>
      </c>
      <c r="C3672" s="1" t="str">
        <v>EED120223</v>
      </c>
      <c r="D3672" s="2">
        <v>45951</v>
      </c>
      <c r="E3672" s="2">
        <v>45958</v>
      </c>
      <c r="F3672" s="1">
        <v>300512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30835.199999999997</v>
      </c>
      <c r="N3672" s="1">
        <f t="shared" si="181"/>
        <v>30835.199999999997</v>
      </c>
      <c r="O3672" s="1">
        <f t="shared" si="182"/>
        <v>0</v>
      </c>
    </row>
    <row r="3673" spans="1:15" x14ac:dyDescent="0.25">
      <c r="A3673" s="1" t="str">
        <v>BioLegend</v>
      </c>
      <c r="B3673" s="1">
        <v>26796</v>
      </c>
      <c r="C3673" s="1" t="str">
        <v>EED120223</v>
      </c>
      <c r="D3673" s="2">
        <v>45951</v>
      </c>
      <c r="E3673" s="2">
        <v>45958</v>
      </c>
      <c r="F3673" s="1">
        <v>300536</v>
      </c>
      <c r="G3673" s="1">
        <v>1</v>
      </c>
      <c r="H3673" s="1">
        <v>1</v>
      </c>
      <c r="I3673" s="1">
        <v>0</v>
      </c>
      <c r="J3673" s="1" t="str">
        <v>Banglore</v>
      </c>
      <c r="K3673" s="1">
        <v>0</v>
      </c>
      <c r="L3673" s="1"/>
      <c r="M3673" s="1">
        <f t="shared" si="180"/>
        <v>26796</v>
      </c>
      <c r="N3673" s="1">
        <f t="shared" si="181"/>
        <v>26796</v>
      </c>
      <c r="O3673" s="1">
        <f t="shared" si="182"/>
        <v>0</v>
      </c>
    </row>
    <row r="3674" spans="1:15" x14ac:dyDescent="0.25">
      <c r="A3674" s="1" t="str">
        <v>BioLegend</v>
      </c>
      <c r="B3674" s="1">
        <v>18532.8</v>
      </c>
      <c r="C3674" s="1" t="str">
        <v>EED120223</v>
      </c>
      <c r="D3674" s="2">
        <v>45951</v>
      </c>
      <c r="E3674" s="2">
        <v>45958</v>
      </c>
      <c r="F3674" s="1">
        <v>300548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18532.8</v>
      </c>
      <c r="N3674" s="1">
        <f t="shared" si="181"/>
        <v>18532.8</v>
      </c>
      <c r="O3674" s="1">
        <f t="shared" si="182"/>
        <v>0</v>
      </c>
    </row>
    <row r="3675" spans="1:15" x14ac:dyDescent="0.25">
      <c r="A3675" s="1" t="str">
        <v>BioLegend</v>
      </c>
      <c r="B3675" s="1">
        <v>25748.800000000003</v>
      </c>
      <c r="C3675" s="1" t="str">
        <v>EED120223</v>
      </c>
      <c r="D3675" s="2">
        <v>45951</v>
      </c>
      <c r="E3675" s="2">
        <v>45958</v>
      </c>
      <c r="F3675" s="1">
        <v>300554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25748.800000000003</v>
      </c>
      <c r="N3675" s="1">
        <f t="shared" si="181"/>
        <v>25748.800000000003</v>
      </c>
      <c r="O3675" s="1">
        <f t="shared" si="182"/>
        <v>0</v>
      </c>
    </row>
    <row r="3676" spans="1:15" x14ac:dyDescent="0.25">
      <c r="A3676" s="1" t="str">
        <v>BioLegend</v>
      </c>
      <c r="B3676" s="1">
        <v>25009.599999999999</v>
      </c>
      <c r="C3676" s="1" t="str">
        <v>EED120223</v>
      </c>
      <c r="D3676" s="2">
        <v>45951</v>
      </c>
      <c r="E3676" s="2">
        <v>45958</v>
      </c>
      <c r="F3676" s="1">
        <v>300556</v>
      </c>
      <c r="G3676" s="1">
        <v>4</v>
      </c>
      <c r="H3676" s="1">
        <v>4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100038.39999999999</v>
      </c>
      <c r="N3676" s="1">
        <f t="shared" si="181"/>
        <v>100038.39999999999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2640</v>
      </c>
      <c r="C3677" s="1" t="str">
        <v>EED120223</v>
      </c>
      <c r="D3677" s="2">
        <v>45951</v>
      </c>
      <c r="E3677" s="2">
        <v>45958</v>
      </c>
      <c r="F3677" s="1">
        <v>301006</v>
      </c>
      <c r="G3677" s="1">
        <v>2</v>
      </c>
      <c r="H3677" s="1">
        <v>2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5280</v>
      </c>
      <c r="N3677" s="1">
        <f t="shared" si="181"/>
        <v>5280</v>
      </c>
      <c r="O3677" s="1">
        <f t="shared" si="182"/>
        <v>0</v>
      </c>
    </row>
    <row r="3678" spans="1:15" x14ac:dyDescent="0.25">
      <c r="A3678" s="1" t="str">
        <v>BioLegend</v>
      </c>
      <c r="B3678" s="1">
        <v>15417.599999999999</v>
      </c>
      <c r="C3678" s="1" t="str">
        <v>EED120223</v>
      </c>
      <c r="D3678" s="2">
        <v>45951</v>
      </c>
      <c r="E3678" s="2">
        <v>45958</v>
      </c>
      <c r="F3678" s="1">
        <v>301012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46252.799999999996</v>
      </c>
      <c r="N3678" s="1">
        <f t="shared" si="181"/>
        <v>46252.799999999996</v>
      </c>
      <c r="O3678" s="1">
        <f t="shared" si="182"/>
        <v>0</v>
      </c>
    </row>
    <row r="3679" spans="1:15" x14ac:dyDescent="0.25">
      <c r="A3679" s="1" t="str">
        <v>BioLegend</v>
      </c>
      <c r="B3679" s="1">
        <v>14150.400000000001</v>
      </c>
      <c r="C3679" s="1" t="str">
        <v>EED120223</v>
      </c>
      <c r="D3679" s="2">
        <v>45951</v>
      </c>
      <c r="E3679" s="2">
        <v>45958</v>
      </c>
      <c r="F3679" s="1">
        <v>301028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14150.400000000001</v>
      </c>
      <c r="N3679" s="1">
        <f t="shared" si="181"/>
        <v>14150.400000000001</v>
      </c>
      <c r="O3679" s="1">
        <f t="shared" si="182"/>
        <v>0</v>
      </c>
    </row>
    <row r="3680" spans="1:15" x14ac:dyDescent="0.25">
      <c r="A3680" s="1" t="str">
        <v>BioLegend</v>
      </c>
      <c r="B3680" s="1">
        <v>24393.599999999999</v>
      </c>
      <c r="C3680" s="1" t="str">
        <v>EED120223</v>
      </c>
      <c r="D3680" s="2">
        <v>45951</v>
      </c>
      <c r="E3680" s="2">
        <v>45958</v>
      </c>
      <c r="F3680" s="1">
        <v>301046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24393.599999999999</v>
      </c>
      <c r="N3680" s="1">
        <f t="shared" si="181"/>
        <v>24393.599999999999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26796</v>
      </c>
      <c r="C3681" s="1" t="str">
        <v>EED120223</v>
      </c>
      <c r="D3681" s="2">
        <v>45951</v>
      </c>
      <c r="E3681" s="2">
        <v>45958</v>
      </c>
      <c r="F3681" s="1">
        <v>301334</v>
      </c>
      <c r="G3681" s="1">
        <v>1</v>
      </c>
      <c r="H3681" s="1">
        <v>1</v>
      </c>
      <c r="I3681" s="1">
        <v>0</v>
      </c>
      <c r="J3681" s="1" t="str">
        <v>Hyderabad</v>
      </c>
      <c r="K3681" s="1">
        <v>0</v>
      </c>
      <c r="L3681" s="1"/>
      <c r="M3681" s="1">
        <f t="shared" si="180"/>
        <v>26796</v>
      </c>
      <c r="N3681" s="1">
        <f t="shared" si="181"/>
        <v>26796</v>
      </c>
      <c r="O3681" s="1">
        <f t="shared" si="182"/>
        <v>0</v>
      </c>
    </row>
    <row r="3682" spans="1:15" x14ac:dyDescent="0.25">
      <c r="A3682" s="1" t="str">
        <v>BioLegend</v>
      </c>
      <c r="B3682" s="1">
        <v>24763.199999999997</v>
      </c>
      <c r="C3682" s="1" t="str">
        <v>EED120223</v>
      </c>
      <c r="D3682" s="2">
        <v>45951</v>
      </c>
      <c r="E3682" s="2">
        <v>45958</v>
      </c>
      <c r="F3682" s="1">
        <v>301830</v>
      </c>
      <c r="G3682" s="1">
        <v>3</v>
      </c>
      <c r="H3682" s="1">
        <v>3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74289.599999999991</v>
      </c>
      <c r="N3682" s="1">
        <f t="shared" si="181"/>
        <v>74289.599999999991</v>
      </c>
      <c r="O3682" s="1">
        <f t="shared" si="182"/>
        <v>0</v>
      </c>
    </row>
    <row r="3683" spans="1:15" x14ac:dyDescent="0.25">
      <c r="A3683" s="1" t="str">
        <v>BioLegend</v>
      </c>
      <c r="B3683" s="1">
        <v>20169.599999999999</v>
      </c>
      <c r="C3683" s="1" t="str">
        <v>EED120223</v>
      </c>
      <c r="D3683" s="2">
        <v>45951</v>
      </c>
      <c r="E3683" s="2">
        <v>45958</v>
      </c>
      <c r="F3683" s="1">
        <v>302028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20169.599999999999</v>
      </c>
      <c r="N3683" s="1">
        <f t="shared" si="181"/>
        <v>20169.599999999999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3484.8</v>
      </c>
      <c r="C3684" s="1" t="str">
        <v>EED120223</v>
      </c>
      <c r="D3684" s="2">
        <v>45951</v>
      </c>
      <c r="E3684" s="2">
        <v>45958</v>
      </c>
      <c r="F3684" s="1">
        <v>302208</v>
      </c>
      <c r="G3684" s="1">
        <v>4</v>
      </c>
      <c r="H3684" s="1">
        <v>4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13939.2</v>
      </c>
      <c r="N3684" s="1">
        <f t="shared" si="181"/>
        <v>13939.2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23408</v>
      </c>
      <c r="C3685" s="1" t="str">
        <v>EED120223</v>
      </c>
      <c r="D3685" s="2">
        <v>45951</v>
      </c>
      <c r="E3685" s="2">
        <v>45958</v>
      </c>
      <c r="F3685" s="1">
        <v>302340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23408</v>
      </c>
      <c r="N3685" s="1">
        <f t="shared" si="181"/>
        <v>23408</v>
      </c>
      <c r="O3685" s="1">
        <f t="shared" si="182"/>
        <v>0</v>
      </c>
    </row>
    <row r="3686" spans="1:15" x14ac:dyDescent="0.25">
      <c r="A3686" s="1" t="str">
        <v>BioLegend</v>
      </c>
      <c r="B3686" s="1">
        <v>26796</v>
      </c>
      <c r="C3686" s="1" t="str">
        <v>EED120223</v>
      </c>
      <c r="D3686" s="2">
        <v>45951</v>
      </c>
      <c r="E3686" s="2">
        <v>45958</v>
      </c>
      <c r="F3686" s="1">
        <v>302356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53592</v>
      </c>
      <c r="N3686" s="1">
        <f t="shared" si="181"/>
        <v>53592</v>
      </c>
      <c r="O3686" s="1">
        <f t="shared" si="182"/>
        <v>0</v>
      </c>
    </row>
    <row r="3687" spans="1:15" x14ac:dyDescent="0.25">
      <c r="A3687" s="1" t="str">
        <v>BioLegend</v>
      </c>
      <c r="B3687" s="1">
        <v>25009.599999999999</v>
      </c>
      <c r="C3687" s="1" t="str">
        <v>EED120223</v>
      </c>
      <c r="D3687" s="2">
        <v>45951</v>
      </c>
      <c r="E3687" s="2">
        <v>45958</v>
      </c>
      <c r="F3687" s="1">
        <v>302632</v>
      </c>
      <c r="G3687" s="1">
        <v>1</v>
      </c>
      <c r="H3687" s="1">
        <v>1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25009.599999999999</v>
      </c>
      <c r="N3687" s="1">
        <f t="shared" si="181"/>
        <v>25009.599999999999</v>
      </c>
      <c r="O3687" s="1">
        <f t="shared" si="182"/>
        <v>0</v>
      </c>
    </row>
    <row r="3688" spans="1:15" x14ac:dyDescent="0.25">
      <c r="A3688" s="1" t="str">
        <v>BioLegend</v>
      </c>
      <c r="B3688" s="1">
        <v>14599.2</v>
      </c>
      <c r="C3688" s="1" t="str">
        <v>EED120223</v>
      </c>
      <c r="D3688" s="2">
        <v>45951</v>
      </c>
      <c r="E3688" s="2">
        <v>45958</v>
      </c>
      <c r="F3688" s="1">
        <v>302637</v>
      </c>
      <c r="G3688" s="1">
        <v>1</v>
      </c>
      <c r="H3688" s="1">
        <v>1</v>
      </c>
      <c r="I3688" s="1">
        <v>0</v>
      </c>
      <c r="J3688" s="1" t="str">
        <v>Kolkata</v>
      </c>
      <c r="K3688" s="1">
        <v>0</v>
      </c>
      <c r="L3688" s="1"/>
      <c r="M3688" s="1">
        <f t="shared" si="180"/>
        <v>14599.2</v>
      </c>
      <c r="N3688" s="1">
        <f t="shared" si="181"/>
        <v>14599.2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302830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7867.2000000000007</v>
      </c>
      <c r="C3690" s="1" t="str">
        <v>EED120223</v>
      </c>
      <c r="D3690" s="2">
        <v>45951</v>
      </c>
      <c r="E3690" s="2">
        <v>45958</v>
      </c>
      <c r="F3690" s="1">
        <v>302934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15734.400000000001</v>
      </c>
      <c r="N3690" s="1">
        <f t="shared" si="181"/>
        <v>15734.400000000001</v>
      </c>
      <c r="O3690" s="1">
        <f t="shared" si="182"/>
        <v>0</v>
      </c>
    </row>
    <row r="3691" spans="1:15" x14ac:dyDescent="0.25">
      <c r="A3691" s="1" t="str">
        <v>BioLegend</v>
      </c>
      <c r="B3691" s="1">
        <v>5649.6</v>
      </c>
      <c r="C3691" s="1" t="str">
        <v>EED120223</v>
      </c>
      <c r="D3691" s="2">
        <v>45951</v>
      </c>
      <c r="E3691" s="2">
        <v>45958</v>
      </c>
      <c r="F3691" s="1">
        <v>303105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5649.6</v>
      </c>
      <c r="N3691" s="1">
        <f t="shared" si="181"/>
        <v>5649.6</v>
      </c>
      <c r="O3691" s="1">
        <f t="shared" si="182"/>
        <v>0</v>
      </c>
    </row>
    <row r="3692" spans="1:15" x14ac:dyDescent="0.25">
      <c r="A3692" s="1" t="str">
        <v>BioLegend</v>
      </c>
      <c r="B3692" s="1">
        <v>16579.2</v>
      </c>
      <c r="C3692" s="1" t="str">
        <v>EED120223</v>
      </c>
      <c r="D3692" s="2">
        <v>45951</v>
      </c>
      <c r="E3692" s="2">
        <v>45958</v>
      </c>
      <c r="F3692" s="1">
        <v>303208</v>
      </c>
      <c r="G3692" s="1">
        <v>1</v>
      </c>
      <c r="H3692" s="1">
        <v>1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16579.2</v>
      </c>
      <c r="N3692" s="1">
        <f t="shared" si="181"/>
        <v>16579.2</v>
      </c>
      <c r="O3692" s="1">
        <f t="shared" si="182"/>
        <v>0</v>
      </c>
    </row>
    <row r="3693" spans="1:15" x14ac:dyDescent="0.25">
      <c r="A3693" s="1" t="str">
        <v>BioLegend</v>
      </c>
      <c r="B3693" s="1">
        <v>24393.599999999999</v>
      </c>
      <c r="C3693" s="1" t="str">
        <v>EED120223</v>
      </c>
      <c r="D3693" s="2">
        <v>45951</v>
      </c>
      <c r="E3693" s="2">
        <v>45958</v>
      </c>
      <c r="F3693" s="1">
        <v>303528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48787.199999999997</v>
      </c>
      <c r="N3693" s="1">
        <f t="shared" si="181"/>
        <v>48787.199999999997</v>
      </c>
      <c r="O3693" s="1">
        <f t="shared" si="182"/>
        <v>0</v>
      </c>
    </row>
    <row r="3694" spans="1:15" x14ac:dyDescent="0.25">
      <c r="A3694" s="1" t="str">
        <v>BioLegend</v>
      </c>
      <c r="B3694" s="1">
        <v>25071.199999999997</v>
      </c>
      <c r="C3694" s="1" t="str">
        <v>EED120223</v>
      </c>
      <c r="D3694" s="2">
        <v>45951</v>
      </c>
      <c r="E3694" s="2">
        <v>45958</v>
      </c>
      <c r="F3694" s="1">
        <v>303540</v>
      </c>
      <c r="G3694" s="1">
        <v>3</v>
      </c>
      <c r="H3694" s="1">
        <v>3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75213.599999999991</v>
      </c>
      <c r="N3694" s="1">
        <f t="shared" ref="N3694:N3757" si="184">H3694*B3694</f>
        <v>75213.599999999991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1478.4</v>
      </c>
      <c r="C3695" s="1" t="str">
        <v>EED120223</v>
      </c>
      <c r="D3695" s="2">
        <v>45951</v>
      </c>
      <c r="E3695" s="2">
        <v>45958</v>
      </c>
      <c r="F3695" s="1">
        <v>304007</v>
      </c>
      <c r="G3695" s="1">
        <v>1</v>
      </c>
      <c r="H3695" s="1">
        <v>1</v>
      </c>
      <c r="I3695" s="1">
        <v>0</v>
      </c>
      <c r="J3695" s="1" t="str">
        <v>Chandigarh</v>
      </c>
      <c r="K3695" s="1">
        <v>0</v>
      </c>
      <c r="L3695" s="1"/>
      <c r="M3695" s="1">
        <f t="shared" si="183"/>
        <v>1478.4</v>
      </c>
      <c r="N3695" s="1">
        <f t="shared" si="184"/>
        <v>1478.4</v>
      </c>
      <c r="O3695" s="1">
        <f t="shared" si="185"/>
        <v>0</v>
      </c>
    </row>
    <row r="3696" spans="1:15" x14ac:dyDescent="0.25">
      <c r="A3696" s="1" t="str">
        <v>BioLegend</v>
      </c>
      <c r="B3696" s="1">
        <v>13992</v>
      </c>
      <c r="C3696" s="1" t="str">
        <v>EED120223</v>
      </c>
      <c r="D3696" s="2">
        <v>45951</v>
      </c>
      <c r="E3696" s="2">
        <v>45958</v>
      </c>
      <c r="F3696" s="1">
        <v>304024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27984</v>
      </c>
      <c r="N3696" s="1">
        <f t="shared" si="184"/>
        <v>27984</v>
      </c>
      <c r="O3696" s="1">
        <f t="shared" si="185"/>
        <v>0</v>
      </c>
    </row>
    <row r="3697" spans="1:15" x14ac:dyDescent="0.25">
      <c r="A3697" s="1" t="str">
        <v>BioLegend</v>
      </c>
      <c r="B3697" s="1">
        <v>17952</v>
      </c>
      <c r="C3697" s="1" t="str">
        <v>EED120223</v>
      </c>
      <c r="D3697" s="2">
        <v>45951</v>
      </c>
      <c r="E3697" s="2">
        <v>45958</v>
      </c>
      <c r="F3697" s="1">
        <v>304028</v>
      </c>
      <c r="G3697" s="1">
        <v>4</v>
      </c>
      <c r="H3697" s="1">
        <v>4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71808</v>
      </c>
      <c r="N3697" s="1">
        <f t="shared" si="184"/>
        <v>71808</v>
      </c>
      <c r="O3697" s="1">
        <f t="shared" si="185"/>
        <v>0</v>
      </c>
    </row>
    <row r="3698" spans="1:15" x14ac:dyDescent="0.25">
      <c r="A3698" s="1" t="str">
        <v>BioLegend</v>
      </c>
      <c r="B3698" s="1">
        <v>24393.599999999999</v>
      </c>
      <c r="C3698" s="1" t="str">
        <v>EED120223</v>
      </c>
      <c r="D3698" s="2">
        <v>45951</v>
      </c>
      <c r="E3698" s="2">
        <v>45958</v>
      </c>
      <c r="F3698" s="1">
        <v>304050</v>
      </c>
      <c r="G3698" s="1">
        <v>1</v>
      </c>
      <c r="H3698" s="1">
        <v>1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24393.599999999999</v>
      </c>
      <c r="N3698" s="1">
        <f t="shared" si="184"/>
        <v>24393.599999999999</v>
      </c>
      <c r="O3698" s="1">
        <f t="shared" si="185"/>
        <v>0</v>
      </c>
    </row>
    <row r="3699" spans="1:15" x14ac:dyDescent="0.25">
      <c r="A3699" s="1" t="str">
        <v>BioLegend</v>
      </c>
      <c r="B3699" s="1">
        <v>17740.8</v>
      </c>
      <c r="C3699" s="1" t="str">
        <v>EED120223</v>
      </c>
      <c r="D3699" s="2">
        <v>45951</v>
      </c>
      <c r="E3699" s="2">
        <v>45958</v>
      </c>
      <c r="F3699" s="1">
        <v>304128</v>
      </c>
      <c r="G3699" s="1">
        <v>2</v>
      </c>
      <c r="H3699" s="1">
        <v>2</v>
      </c>
      <c r="I3699" s="1">
        <v>0</v>
      </c>
      <c r="J3699" s="1" t="str">
        <v>Banglore</v>
      </c>
      <c r="K3699" s="1">
        <v>0</v>
      </c>
      <c r="L3699" s="1"/>
      <c r="M3699" s="1">
        <f t="shared" si="183"/>
        <v>35481.599999999999</v>
      </c>
      <c r="N3699" s="1">
        <f t="shared" si="184"/>
        <v>35481.599999999999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2640</v>
      </c>
      <c r="C3700" s="1" t="str">
        <v>EED120223</v>
      </c>
      <c r="D3700" s="2">
        <v>45951</v>
      </c>
      <c r="E3700" s="2">
        <v>45958</v>
      </c>
      <c r="F3700" s="1">
        <v>304205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2640</v>
      </c>
      <c r="N3700" s="1">
        <f t="shared" si="184"/>
        <v>2640</v>
      </c>
      <c r="O3700" s="1">
        <f t="shared" si="185"/>
        <v>0</v>
      </c>
    </row>
    <row r="3701" spans="1:15" x14ac:dyDescent="0.25">
      <c r="A3701" s="1" t="str">
        <v>BioLegend</v>
      </c>
      <c r="B3701" s="1">
        <v>35428.800000000003</v>
      </c>
      <c r="C3701" s="1" t="str">
        <v>EED120223</v>
      </c>
      <c r="D3701" s="2">
        <v>45951</v>
      </c>
      <c r="E3701" s="2">
        <v>45958</v>
      </c>
      <c r="F3701" s="1">
        <v>304340</v>
      </c>
      <c r="G3701" s="1">
        <v>2</v>
      </c>
      <c r="H3701" s="1">
        <v>2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70857.600000000006</v>
      </c>
      <c r="N3701" s="1">
        <f t="shared" si="184"/>
        <v>70857.600000000006</v>
      </c>
      <c r="O3701" s="1">
        <f t="shared" si="185"/>
        <v>0</v>
      </c>
    </row>
    <row r="3702" spans="1:15" x14ac:dyDescent="0.25">
      <c r="A3702" s="1" t="str">
        <v>BioLegend</v>
      </c>
      <c r="B3702" s="1">
        <v>4435.2</v>
      </c>
      <c r="C3702" s="1" t="str">
        <v>EED120223</v>
      </c>
      <c r="D3702" s="2">
        <v>45951</v>
      </c>
      <c r="E3702" s="2">
        <v>45958</v>
      </c>
      <c r="F3702" s="1">
        <v>304803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4435.2</v>
      </c>
      <c r="N3702" s="1">
        <f t="shared" si="184"/>
        <v>4435.2</v>
      </c>
      <c r="O3702" s="1">
        <f t="shared" si="185"/>
        <v>0</v>
      </c>
    </row>
    <row r="3703" spans="1:15" x14ac:dyDescent="0.25">
      <c r="A3703" s="1" t="str">
        <v>BioLegend</v>
      </c>
      <c r="B3703" s="1">
        <v>6547.2000000000007</v>
      </c>
      <c r="C3703" s="1" t="str">
        <v>EED120223</v>
      </c>
      <c r="D3703" s="2">
        <v>45951</v>
      </c>
      <c r="E3703" s="2">
        <v>45958</v>
      </c>
      <c r="F3703" s="1">
        <v>304825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6547.2000000000007</v>
      </c>
      <c r="N3703" s="1">
        <f t="shared" si="184"/>
        <v>6547.2000000000007</v>
      </c>
      <c r="O3703" s="1">
        <f t="shared" si="185"/>
        <v>0</v>
      </c>
    </row>
    <row r="3704" spans="1:15" x14ac:dyDescent="0.25">
      <c r="A3704" s="1" t="str">
        <v>BioLegend</v>
      </c>
      <c r="B3704" s="1">
        <v>18321.599999999999</v>
      </c>
      <c r="C3704" s="1" t="str">
        <v>EED120223</v>
      </c>
      <c r="D3704" s="2">
        <v>45951</v>
      </c>
      <c r="E3704" s="2">
        <v>45958</v>
      </c>
      <c r="F3704" s="1">
        <v>305022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36643.199999999997</v>
      </c>
      <c r="N3704" s="1">
        <f t="shared" si="184"/>
        <v>36643.199999999997</v>
      </c>
      <c r="O3704" s="1">
        <f t="shared" si="185"/>
        <v>0</v>
      </c>
    </row>
    <row r="3705" spans="1:15" x14ac:dyDescent="0.25">
      <c r="A3705" s="1" t="str">
        <v>BioLegend</v>
      </c>
      <c r="B3705" s="1">
        <v>11704</v>
      </c>
      <c r="C3705" s="1" t="str">
        <v>EED120223</v>
      </c>
      <c r="D3705" s="2">
        <v>45951</v>
      </c>
      <c r="E3705" s="2">
        <v>45958</v>
      </c>
      <c r="F3705" s="1">
        <v>306517</v>
      </c>
      <c r="G3705" s="1">
        <v>1</v>
      </c>
      <c r="H3705" s="1">
        <v>1</v>
      </c>
      <c r="I3705" s="1">
        <v>0</v>
      </c>
      <c r="J3705" s="1" t="str">
        <v>Chandigarh</v>
      </c>
      <c r="K3705" s="1">
        <v>0</v>
      </c>
      <c r="L3705" s="1"/>
      <c r="M3705" s="1">
        <f t="shared" si="183"/>
        <v>11704</v>
      </c>
      <c r="N3705" s="1">
        <f t="shared" si="184"/>
        <v>11704</v>
      </c>
      <c r="O3705" s="1">
        <f t="shared" si="185"/>
        <v>0</v>
      </c>
    </row>
    <row r="3706" spans="1:15" x14ac:dyDescent="0.25">
      <c r="A3706" s="1" t="str">
        <v>BioLegend</v>
      </c>
      <c r="B3706" s="1">
        <v>24085.599999999999</v>
      </c>
      <c r="C3706" s="1" t="str">
        <v>EED120223</v>
      </c>
      <c r="D3706" s="2">
        <v>45951</v>
      </c>
      <c r="E3706" s="2">
        <v>45958</v>
      </c>
      <c r="F3706" s="1">
        <v>309218</v>
      </c>
      <c r="G3706" s="1">
        <v>1</v>
      </c>
      <c r="H3706" s="1">
        <v>1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24085.599999999999</v>
      </c>
      <c r="N3706" s="1">
        <f t="shared" si="184"/>
        <v>24085.599999999999</v>
      </c>
      <c r="O3706" s="1">
        <f t="shared" si="185"/>
        <v>0</v>
      </c>
    </row>
    <row r="3707" spans="1:15" x14ac:dyDescent="0.25">
      <c r="A3707" s="1" t="str">
        <v>BioLegend</v>
      </c>
      <c r="B3707" s="1">
        <v>26796</v>
      </c>
      <c r="C3707" s="1" t="str">
        <v>EED120223</v>
      </c>
      <c r="D3707" s="2">
        <v>45951</v>
      </c>
      <c r="E3707" s="2">
        <v>45958</v>
      </c>
      <c r="F3707" s="1">
        <v>309850</v>
      </c>
      <c r="G3707" s="1">
        <v>5</v>
      </c>
      <c r="H3707" s="1">
        <v>5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133980</v>
      </c>
      <c r="N3707" s="1">
        <f t="shared" si="184"/>
        <v>133980</v>
      </c>
      <c r="O3707" s="1">
        <f t="shared" si="185"/>
        <v>0</v>
      </c>
    </row>
    <row r="3708" spans="1:15" x14ac:dyDescent="0.25">
      <c r="A3708" s="1" t="str">
        <v>BioLegend</v>
      </c>
      <c r="B3708" s="1">
        <v>23469.599999999999</v>
      </c>
      <c r="C3708" s="1" t="str">
        <v>EED120223</v>
      </c>
      <c r="D3708" s="2">
        <v>45951</v>
      </c>
      <c r="E3708" s="2">
        <v>45958</v>
      </c>
      <c r="F3708" s="1">
        <v>310930</v>
      </c>
      <c r="G3708" s="1">
        <v>3</v>
      </c>
      <c r="H3708" s="1">
        <v>3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70408.799999999988</v>
      </c>
      <c r="N3708" s="1">
        <f t="shared" si="184"/>
        <v>70408.799999999988</v>
      </c>
      <c r="O3708" s="1">
        <f t="shared" si="185"/>
        <v>0</v>
      </c>
    </row>
    <row r="3709" spans="1:15" x14ac:dyDescent="0.25">
      <c r="A3709" s="1" t="str">
        <v>BioLegend</v>
      </c>
      <c r="B3709" s="1">
        <v>6019.2000000000007</v>
      </c>
      <c r="C3709" s="1" t="str">
        <v>EED120223</v>
      </c>
      <c r="D3709" s="2">
        <v>45951</v>
      </c>
      <c r="E3709" s="2">
        <v>45958</v>
      </c>
      <c r="F3709" s="1">
        <v>315802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6019.2000000000007</v>
      </c>
      <c r="N3709" s="1">
        <f t="shared" si="184"/>
        <v>6019.2000000000007</v>
      </c>
      <c r="O3709" s="1">
        <f t="shared" si="185"/>
        <v>0</v>
      </c>
    </row>
    <row r="3710" spans="1:15" x14ac:dyDescent="0.25">
      <c r="A3710" s="1" t="str">
        <v>BioLegend</v>
      </c>
      <c r="B3710" s="1">
        <v>1584</v>
      </c>
      <c r="C3710" s="1" t="str">
        <v>EED120223</v>
      </c>
      <c r="D3710" s="2">
        <v>45951</v>
      </c>
      <c r="E3710" s="2">
        <v>45958</v>
      </c>
      <c r="F3710" s="1">
        <v>317301</v>
      </c>
      <c r="G3710" s="1">
        <v>1</v>
      </c>
      <c r="H3710" s="1">
        <v>1</v>
      </c>
      <c r="I3710" s="1">
        <v>0</v>
      </c>
      <c r="J3710" s="1" t="str">
        <v>Noida</v>
      </c>
      <c r="K3710" s="1">
        <v>0</v>
      </c>
      <c r="L3710" s="1"/>
      <c r="M3710" s="1">
        <f t="shared" si="183"/>
        <v>1584</v>
      </c>
      <c r="N3710" s="1">
        <f t="shared" si="184"/>
        <v>1584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317307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6547.2000000000007</v>
      </c>
      <c r="C3712" s="1" t="str">
        <v>EED120223</v>
      </c>
      <c r="D3712" s="2">
        <v>45951</v>
      </c>
      <c r="E3712" s="2">
        <v>45958</v>
      </c>
      <c r="F3712" s="1">
        <v>317313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6547.2000000000007</v>
      </c>
      <c r="N3712" s="1">
        <f t="shared" si="184"/>
        <v>6547.2000000000007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1478.4</v>
      </c>
      <c r="C3713" s="1" t="str">
        <v>EED120223</v>
      </c>
      <c r="D3713" s="2">
        <v>45951</v>
      </c>
      <c r="E3713" s="2">
        <v>45958</v>
      </c>
      <c r="F3713" s="1">
        <v>317409</v>
      </c>
      <c r="G3713" s="1">
        <v>1</v>
      </c>
      <c r="H3713" s="1">
        <v>1</v>
      </c>
      <c r="I3713" s="1">
        <v>0</v>
      </c>
      <c r="J3713" s="1" t="str">
        <v>Kolkata</v>
      </c>
      <c r="K3713" s="1">
        <v>0</v>
      </c>
      <c r="L3713" s="1"/>
      <c r="M3713" s="1">
        <f t="shared" si="183"/>
        <v>1478.4</v>
      </c>
      <c r="N3713" s="1">
        <f t="shared" si="184"/>
        <v>1478.4</v>
      </c>
      <c r="O3713" s="1">
        <f t="shared" si="185"/>
        <v>0</v>
      </c>
    </row>
    <row r="3714" spans="1:15" x14ac:dyDescent="0.25">
      <c r="A3714" s="1" t="str">
        <v>BioLegend</v>
      </c>
      <c r="B3714" s="1">
        <v>13992</v>
      </c>
      <c r="C3714" s="1" t="str">
        <v>EED120223</v>
      </c>
      <c r="D3714" s="2">
        <v>45951</v>
      </c>
      <c r="E3714" s="2">
        <v>45958</v>
      </c>
      <c r="F3714" s="1">
        <v>317426</v>
      </c>
      <c r="G3714" s="1">
        <v>1</v>
      </c>
      <c r="H3714" s="1">
        <v>1</v>
      </c>
      <c r="I3714" s="1">
        <v>0</v>
      </c>
      <c r="J3714" s="1" t="str">
        <v>Delhi</v>
      </c>
      <c r="K3714" s="1">
        <v>0</v>
      </c>
      <c r="L3714" s="1"/>
      <c r="M3714" s="1">
        <f t="shared" si="183"/>
        <v>13992</v>
      </c>
      <c r="N3714" s="1">
        <f t="shared" si="184"/>
        <v>13992</v>
      </c>
      <c r="O3714" s="1">
        <f t="shared" si="185"/>
        <v>0</v>
      </c>
    </row>
    <row r="3715" spans="1:15" x14ac:dyDescent="0.25">
      <c r="A3715" s="1" t="str">
        <v>BioLegend</v>
      </c>
      <c r="B3715" s="1">
        <v>26118.400000000001</v>
      </c>
      <c r="C3715" s="1" t="str">
        <v>EED120223</v>
      </c>
      <c r="D3715" s="2">
        <v>45951</v>
      </c>
      <c r="E3715" s="2">
        <v>45958</v>
      </c>
      <c r="F3715" s="1">
        <v>318344</v>
      </c>
      <c r="G3715" s="1">
        <v>1</v>
      </c>
      <c r="H3715" s="1">
        <v>1</v>
      </c>
      <c r="I3715" s="1">
        <v>0</v>
      </c>
      <c r="J3715" s="1" t="str">
        <v>Delhi</v>
      </c>
      <c r="K3715" s="1">
        <v>0</v>
      </c>
      <c r="L3715" s="1"/>
      <c r="M3715" s="1">
        <f t="shared" si="183"/>
        <v>26118.400000000001</v>
      </c>
      <c r="N3715" s="1">
        <f t="shared" si="184"/>
        <v>26118.400000000001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14150.400000000001</v>
      </c>
      <c r="C3716" s="1" t="str">
        <v>EED120223</v>
      </c>
      <c r="D3716" s="2">
        <v>45951</v>
      </c>
      <c r="E3716" s="2">
        <v>45958</v>
      </c>
      <c r="F3716" s="1">
        <v>326506</v>
      </c>
      <c r="G3716" s="1">
        <v>1</v>
      </c>
      <c r="H3716" s="1">
        <v>1</v>
      </c>
      <c r="I3716" s="1">
        <v>0</v>
      </c>
      <c r="J3716" s="1" t="str">
        <v>Hyderabad</v>
      </c>
      <c r="K3716" s="1">
        <v>0</v>
      </c>
      <c r="L3716" s="1"/>
      <c r="M3716" s="1">
        <f t="shared" si="183"/>
        <v>14150.400000000001</v>
      </c>
      <c r="N3716" s="1">
        <f t="shared" si="184"/>
        <v>14150.400000000001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18902.400000000001</v>
      </c>
      <c r="C3717" s="1" t="str">
        <v>EED120223</v>
      </c>
      <c r="D3717" s="2">
        <v>45951</v>
      </c>
      <c r="E3717" s="2">
        <v>45958</v>
      </c>
      <c r="F3717" s="1">
        <v>328630</v>
      </c>
      <c r="G3717" s="1">
        <v>1</v>
      </c>
      <c r="H3717" s="1">
        <v>1</v>
      </c>
      <c r="I3717" s="1">
        <v>0</v>
      </c>
      <c r="J3717" s="1" t="str">
        <v>Kerala</v>
      </c>
      <c r="K3717" s="1">
        <v>0</v>
      </c>
      <c r="L3717" s="1"/>
      <c r="M3717" s="1">
        <f t="shared" si="183"/>
        <v>18902.400000000001</v>
      </c>
      <c r="N3717" s="1">
        <f t="shared" si="184"/>
        <v>18902.400000000001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13886.400000000001</v>
      </c>
      <c r="C3718" s="1" t="str">
        <v>EED120223</v>
      </c>
      <c r="D3718" s="2">
        <v>45951</v>
      </c>
      <c r="E3718" s="2">
        <v>45958</v>
      </c>
      <c r="F3718" s="1">
        <v>329706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13886.400000000001</v>
      </c>
      <c r="N3718" s="1">
        <f t="shared" si="184"/>
        <v>13886.400000000001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9292.7999999999993</v>
      </c>
      <c r="C3719" s="1" t="str">
        <v>EED120223</v>
      </c>
      <c r="D3719" s="2">
        <v>45951</v>
      </c>
      <c r="E3719" s="2">
        <v>45958</v>
      </c>
      <c r="F3719" s="1">
        <v>329913</v>
      </c>
      <c r="G3719" s="1">
        <v>1</v>
      </c>
      <c r="H3719" s="1">
        <v>1</v>
      </c>
      <c r="I3719" s="1">
        <v>0</v>
      </c>
      <c r="J3719" s="1" t="str">
        <v>Kolkata</v>
      </c>
      <c r="K3719" s="1">
        <v>0</v>
      </c>
      <c r="L3719" s="1"/>
      <c r="M3719" s="1">
        <f t="shared" si="183"/>
        <v>9292.7999999999993</v>
      </c>
      <c r="N3719" s="1">
        <f t="shared" si="184"/>
        <v>9292.7999999999993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329928</v>
      </c>
      <c r="G3720" s="1">
        <v>3</v>
      </c>
      <c r="H3720" s="1">
        <v>3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82420.799999999988</v>
      </c>
      <c r="N3720" s="1">
        <f t="shared" si="184"/>
        <v>82420.799999999988</v>
      </c>
      <c r="O3720" s="1">
        <f t="shared" si="185"/>
        <v>0</v>
      </c>
    </row>
    <row r="3721" spans="1:15" x14ac:dyDescent="0.25">
      <c r="A3721" s="1" t="str">
        <v>BioLegend</v>
      </c>
      <c r="B3721" s="1">
        <v>24763.199999999997</v>
      </c>
      <c r="C3721" s="1" t="str">
        <v>EED120223</v>
      </c>
      <c r="D3721" s="2">
        <v>45951</v>
      </c>
      <c r="E3721" s="2">
        <v>45958</v>
      </c>
      <c r="F3721" s="1">
        <v>329932</v>
      </c>
      <c r="G3721" s="1">
        <v>2</v>
      </c>
      <c r="H3721" s="1">
        <v>2</v>
      </c>
      <c r="I3721" s="1">
        <v>0</v>
      </c>
      <c r="J3721" s="1" t="str">
        <v>Banglore</v>
      </c>
      <c r="K3721" s="1">
        <v>0</v>
      </c>
      <c r="L3721" s="1"/>
      <c r="M3721" s="1">
        <f t="shared" si="183"/>
        <v>49526.399999999994</v>
      </c>
      <c r="N3721" s="1">
        <f t="shared" si="184"/>
        <v>49526.399999999994</v>
      </c>
      <c r="O3721" s="1">
        <f t="shared" si="185"/>
        <v>0</v>
      </c>
    </row>
    <row r="3722" spans="1:15" x14ac:dyDescent="0.25">
      <c r="A3722" s="1" t="str">
        <v>BioLegend</v>
      </c>
      <c r="B3722" s="1">
        <v>22017.599999999999</v>
      </c>
      <c r="C3722" s="1" t="str">
        <v>EED120223</v>
      </c>
      <c r="D3722" s="2">
        <v>45951</v>
      </c>
      <c r="E3722" s="2">
        <v>45958</v>
      </c>
      <c r="F3722" s="1">
        <v>331328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22017.599999999999</v>
      </c>
      <c r="N3722" s="1">
        <f t="shared" si="184"/>
        <v>22017.599999999999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14150.400000000001</v>
      </c>
      <c r="C3723" s="1" t="str">
        <v>EED120223</v>
      </c>
      <c r="D3723" s="2">
        <v>45951</v>
      </c>
      <c r="E3723" s="2">
        <v>45958</v>
      </c>
      <c r="F3723" s="1">
        <v>331408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14150.400000000001</v>
      </c>
      <c r="N3723" s="1">
        <f t="shared" si="184"/>
        <v>14150.400000000001</v>
      </c>
      <c r="O3723" s="1">
        <f t="shared" si="185"/>
        <v>0</v>
      </c>
    </row>
    <row r="3724" spans="1:15" x14ac:dyDescent="0.25">
      <c r="A3724" s="1" t="str">
        <v>BioLegend</v>
      </c>
      <c r="B3724" s="1">
        <v>27473.599999999999</v>
      </c>
      <c r="C3724" s="1" t="str">
        <v>EED120223</v>
      </c>
      <c r="D3724" s="2">
        <v>45951</v>
      </c>
      <c r="E3724" s="2">
        <v>45958</v>
      </c>
      <c r="F3724" s="1">
        <v>331926</v>
      </c>
      <c r="G3724" s="1">
        <v>1</v>
      </c>
      <c r="H3724" s="1">
        <v>1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27473.599999999999</v>
      </c>
      <c r="N3724" s="1">
        <f t="shared" si="184"/>
        <v>27473.599999999999</v>
      </c>
      <c r="O3724" s="1">
        <f t="shared" si="185"/>
        <v>0</v>
      </c>
    </row>
    <row r="3725" spans="1:15" x14ac:dyDescent="0.25">
      <c r="A3725" s="1" t="str">
        <v>BioLegend</v>
      </c>
      <c r="B3725" s="1">
        <v>16896</v>
      </c>
      <c r="C3725" s="1" t="str">
        <v>EED120223</v>
      </c>
      <c r="D3725" s="2">
        <v>45951</v>
      </c>
      <c r="E3725" s="2">
        <v>45958</v>
      </c>
      <c r="F3725" s="1">
        <v>333810</v>
      </c>
      <c r="G3725" s="1">
        <v>1</v>
      </c>
      <c r="H3725" s="1">
        <v>1</v>
      </c>
      <c r="I3725" s="1">
        <v>0</v>
      </c>
      <c r="J3725" s="1" t="str">
        <v>Hyderabad</v>
      </c>
      <c r="K3725" s="1">
        <v>0</v>
      </c>
      <c r="L3725" s="1"/>
      <c r="M3725" s="1">
        <f t="shared" si="183"/>
        <v>16896</v>
      </c>
      <c r="N3725" s="1">
        <f t="shared" si="184"/>
        <v>16896</v>
      </c>
      <c r="O3725" s="1">
        <f t="shared" si="185"/>
        <v>0</v>
      </c>
    </row>
    <row r="3726" spans="1:15" x14ac:dyDescent="0.25">
      <c r="A3726" s="1" t="str">
        <v>BioLegend</v>
      </c>
      <c r="B3726" s="1">
        <v>12091.2</v>
      </c>
      <c r="C3726" s="1" t="str">
        <v>EED120223</v>
      </c>
      <c r="D3726" s="2">
        <v>45951</v>
      </c>
      <c r="E3726" s="2">
        <v>45958</v>
      </c>
      <c r="F3726" s="1">
        <v>336706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24182.400000000001</v>
      </c>
      <c r="N3726" s="1">
        <f t="shared" si="184"/>
        <v>24182.400000000001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15364.8</v>
      </c>
      <c r="C3727" s="1" t="str">
        <v>EED120223</v>
      </c>
      <c r="D3727" s="2">
        <v>45951</v>
      </c>
      <c r="E3727" s="2">
        <v>45958</v>
      </c>
      <c r="F3727" s="1">
        <v>337208</v>
      </c>
      <c r="G3727" s="1">
        <v>1</v>
      </c>
      <c r="H3727" s="1">
        <v>1</v>
      </c>
      <c r="I3727" s="1">
        <v>0</v>
      </c>
      <c r="J3727" s="1" t="str">
        <v>Kerala</v>
      </c>
      <c r="K3727" s="1">
        <v>0</v>
      </c>
      <c r="L3727" s="1"/>
      <c r="M3727" s="1">
        <f t="shared" si="183"/>
        <v>15364.8</v>
      </c>
      <c r="N3727" s="1">
        <f t="shared" si="184"/>
        <v>15364.8</v>
      </c>
      <c r="O3727" s="1">
        <f t="shared" si="185"/>
        <v>0</v>
      </c>
    </row>
    <row r="3728" spans="1:15" x14ac:dyDescent="0.25">
      <c r="A3728" s="1" t="str">
        <v>BioLegend</v>
      </c>
      <c r="B3728" s="1">
        <v>25071.199999999997</v>
      </c>
      <c r="C3728" s="1" t="str">
        <v>EED120223</v>
      </c>
      <c r="D3728" s="2">
        <v>45951</v>
      </c>
      <c r="E3728" s="2">
        <v>45958</v>
      </c>
      <c r="F3728" s="1">
        <v>339914</v>
      </c>
      <c r="G3728" s="1">
        <v>2</v>
      </c>
      <c r="H3728" s="1">
        <v>2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50142.399999999994</v>
      </c>
      <c r="N3728" s="1">
        <f t="shared" si="184"/>
        <v>50142.399999999994</v>
      </c>
      <c r="O3728" s="1">
        <f t="shared" si="185"/>
        <v>0</v>
      </c>
    </row>
    <row r="3729" spans="1:15" x14ac:dyDescent="0.25">
      <c r="A3729" s="1" t="str">
        <v>BioLegend</v>
      </c>
      <c r="B3729" s="1">
        <v>6494.4</v>
      </c>
      <c r="C3729" s="1" t="str">
        <v>EED120223</v>
      </c>
      <c r="D3729" s="2">
        <v>45951</v>
      </c>
      <c r="E3729" s="2">
        <v>45958</v>
      </c>
      <c r="F3729" s="1">
        <v>343505</v>
      </c>
      <c r="G3729" s="1">
        <v>1</v>
      </c>
      <c r="H3729" s="1">
        <v>1</v>
      </c>
      <c r="I3729" s="1">
        <v>0</v>
      </c>
      <c r="J3729" s="1" t="str">
        <v>Chandigarh</v>
      </c>
      <c r="K3729" s="1">
        <v>0</v>
      </c>
      <c r="L3729" s="1"/>
      <c r="M3729" s="1">
        <f t="shared" si="183"/>
        <v>6494.4</v>
      </c>
      <c r="N3729" s="1">
        <f t="shared" si="184"/>
        <v>6494.4</v>
      </c>
      <c r="O3729" s="1">
        <f t="shared" si="185"/>
        <v>0</v>
      </c>
    </row>
    <row r="3730" spans="1:15" x14ac:dyDescent="0.25">
      <c r="A3730" s="1" t="str">
        <v>BioLegend</v>
      </c>
      <c r="B3730" s="1">
        <v>18216</v>
      </c>
      <c r="C3730" s="1" t="str">
        <v>EED120223</v>
      </c>
      <c r="D3730" s="2">
        <v>45951</v>
      </c>
      <c r="E3730" s="2">
        <v>45958</v>
      </c>
      <c r="F3730" s="1">
        <v>344614</v>
      </c>
      <c r="G3730" s="1">
        <v>1</v>
      </c>
      <c r="H3730" s="1">
        <v>1</v>
      </c>
      <c r="I3730" s="1">
        <v>0</v>
      </c>
      <c r="J3730" s="1" t="str">
        <v>Hyderabad</v>
      </c>
      <c r="K3730" s="1">
        <v>0</v>
      </c>
      <c r="L3730" s="1"/>
      <c r="M3730" s="1">
        <f t="shared" si="183"/>
        <v>18216</v>
      </c>
      <c r="N3730" s="1">
        <f t="shared" si="184"/>
        <v>18216</v>
      </c>
      <c r="O3730" s="1">
        <f t="shared" si="185"/>
        <v>0</v>
      </c>
    </row>
    <row r="3731" spans="1:15" x14ac:dyDescent="0.25">
      <c r="A3731" s="1" t="str">
        <v>BioLegend</v>
      </c>
      <c r="B3731" s="1">
        <v>6388.7999999999993</v>
      </c>
      <c r="C3731" s="1" t="str">
        <v>EED120223</v>
      </c>
      <c r="D3731" s="2">
        <v>45951</v>
      </c>
      <c r="E3731" s="2">
        <v>45958</v>
      </c>
      <c r="F3731" s="1">
        <v>344703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6388.7999999999993</v>
      </c>
      <c r="N3731" s="1">
        <f t="shared" si="184"/>
        <v>6388.7999999999993</v>
      </c>
      <c r="O3731" s="1">
        <f t="shared" si="185"/>
        <v>0</v>
      </c>
    </row>
    <row r="3732" spans="1:15" x14ac:dyDescent="0.25">
      <c r="A3732" s="1" t="str">
        <v>BioLegend</v>
      </c>
      <c r="B3732" s="1">
        <v>14256</v>
      </c>
      <c r="C3732" s="1" t="str">
        <v>EED120223</v>
      </c>
      <c r="D3732" s="2">
        <v>45951</v>
      </c>
      <c r="E3732" s="2">
        <v>45958</v>
      </c>
      <c r="F3732" s="1">
        <v>344718</v>
      </c>
      <c r="G3732" s="1">
        <v>1</v>
      </c>
      <c r="H3732" s="1">
        <v>1</v>
      </c>
      <c r="I3732" s="1">
        <v>0</v>
      </c>
      <c r="J3732" s="1" t="str">
        <v>Kerala</v>
      </c>
      <c r="K3732" s="1">
        <v>0</v>
      </c>
      <c r="L3732" s="1"/>
      <c r="M3732" s="1">
        <f t="shared" si="183"/>
        <v>14256</v>
      </c>
      <c r="N3732" s="1">
        <f t="shared" si="184"/>
        <v>14256</v>
      </c>
      <c r="O3732" s="1">
        <f t="shared" si="185"/>
        <v>0</v>
      </c>
    </row>
    <row r="3733" spans="1:15" x14ac:dyDescent="0.25">
      <c r="A3733" s="1" t="str">
        <v>BioLegend</v>
      </c>
      <c r="B3733" s="1">
        <v>11888.8</v>
      </c>
      <c r="C3733" s="1" t="str">
        <v>EED120223</v>
      </c>
      <c r="D3733" s="2">
        <v>45951</v>
      </c>
      <c r="E3733" s="2">
        <v>45958</v>
      </c>
      <c r="F3733" s="1">
        <v>344747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11888.8</v>
      </c>
      <c r="N3733" s="1">
        <f t="shared" si="184"/>
        <v>11888.8</v>
      </c>
      <c r="O3733" s="1">
        <f t="shared" si="185"/>
        <v>0</v>
      </c>
    </row>
    <row r="3734" spans="1:15" x14ac:dyDescent="0.25">
      <c r="A3734" s="1" t="str">
        <v>BioLegend</v>
      </c>
      <c r="B3734" s="1">
        <v>15417.599999999999</v>
      </c>
      <c r="C3734" s="1" t="str">
        <v>EED120223</v>
      </c>
      <c r="D3734" s="2">
        <v>45951</v>
      </c>
      <c r="E3734" s="2">
        <v>45958</v>
      </c>
      <c r="F3734" s="1">
        <v>344818</v>
      </c>
      <c r="G3734" s="1">
        <v>2</v>
      </c>
      <c r="H3734" s="1">
        <v>2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30835.199999999997</v>
      </c>
      <c r="N3734" s="1">
        <f t="shared" si="184"/>
        <v>30835.199999999997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8395.2000000000007</v>
      </c>
      <c r="C3735" s="1" t="str">
        <v>EED120223</v>
      </c>
      <c r="D3735" s="2">
        <v>45951</v>
      </c>
      <c r="E3735" s="2">
        <v>45958</v>
      </c>
      <c r="F3735" s="1">
        <v>345025</v>
      </c>
      <c r="G3735" s="1">
        <v>1</v>
      </c>
      <c r="H3735" s="1">
        <v>1</v>
      </c>
      <c r="I3735" s="1">
        <v>0</v>
      </c>
      <c r="J3735" s="1" t="str">
        <v>Kolkata</v>
      </c>
      <c r="K3735" s="1">
        <v>0</v>
      </c>
      <c r="L3735" s="1"/>
      <c r="M3735" s="1">
        <f t="shared" si="183"/>
        <v>8395.2000000000007</v>
      </c>
      <c r="N3735" s="1">
        <f t="shared" si="184"/>
        <v>8395.2000000000007</v>
      </c>
      <c r="O3735" s="1">
        <f t="shared" si="185"/>
        <v>0</v>
      </c>
    </row>
    <row r="3736" spans="1:15" x14ac:dyDescent="0.25">
      <c r="A3736" s="1" t="str">
        <v>BioLegend</v>
      </c>
      <c r="B3736" s="1">
        <v>13305.599999999999</v>
      </c>
      <c r="C3736" s="1" t="str">
        <v>EED120223</v>
      </c>
      <c r="D3736" s="2">
        <v>45951</v>
      </c>
      <c r="E3736" s="2">
        <v>45958</v>
      </c>
      <c r="F3736" s="1">
        <v>348206</v>
      </c>
      <c r="G3736" s="1">
        <v>1</v>
      </c>
      <c r="H3736" s="1">
        <v>1</v>
      </c>
      <c r="I3736" s="1">
        <v>0</v>
      </c>
      <c r="J3736" s="1" t="str">
        <v>Chennai</v>
      </c>
      <c r="K3736" s="1">
        <v>0</v>
      </c>
      <c r="L3736" s="1"/>
      <c r="M3736" s="1">
        <f t="shared" si="183"/>
        <v>13305.599999999999</v>
      </c>
      <c r="N3736" s="1">
        <f t="shared" si="184"/>
        <v>13305.599999999999</v>
      </c>
      <c r="O3736" s="1">
        <f t="shared" si="185"/>
        <v>0</v>
      </c>
    </row>
    <row r="3737" spans="1:15" x14ac:dyDescent="0.25">
      <c r="A3737" s="1" t="str">
        <v>BioLegend</v>
      </c>
      <c r="B3737" s="1">
        <v>33739.199999999997</v>
      </c>
      <c r="C3737" s="1" t="str">
        <v>EED120223</v>
      </c>
      <c r="D3737" s="2">
        <v>45951</v>
      </c>
      <c r="E3737" s="2">
        <v>45958</v>
      </c>
      <c r="F3737" s="1">
        <v>348801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33739.199999999997</v>
      </c>
      <c r="N3737" s="1">
        <f t="shared" si="184"/>
        <v>33739.199999999997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16420.8</v>
      </c>
      <c r="C3738" s="1" t="str">
        <v>EED120223</v>
      </c>
      <c r="D3738" s="2">
        <v>45951</v>
      </c>
      <c r="E3738" s="2">
        <v>45958</v>
      </c>
      <c r="F3738" s="1">
        <v>351706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16420.8</v>
      </c>
      <c r="N3738" s="1">
        <f t="shared" si="184"/>
        <v>16420.8</v>
      </c>
      <c r="O3738" s="1">
        <f t="shared" si="185"/>
        <v>0</v>
      </c>
    </row>
    <row r="3739" spans="1:15" x14ac:dyDescent="0.25">
      <c r="A3739" s="1" t="str">
        <v>BioLegend</v>
      </c>
      <c r="B3739" s="1">
        <v>17846.400000000001</v>
      </c>
      <c r="C3739" s="1" t="str">
        <v>EED120223</v>
      </c>
      <c r="D3739" s="2">
        <v>45951</v>
      </c>
      <c r="E3739" s="2">
        <v>45958</v>
      </c>
      <c r="F3739" s="1">
        <v>353214</v>
      </c>
      <c r="G3739" s="1">
        <v>4</v>
      </c>
      <c r="H3739" s="1">
        <v>4</v>
      </c>
      <c r="I3739" s="1">
        <v>0</v>
      </c>
      <c r="J3739" s="1" t="str">
        <v>Banglore</v>
      </c>
      <c r="K3739" s="1">
        <v>0</v>
      </c>
      <c r="L3739" s="1"/>
      <c r="M3739" s="1">
        <f t="shared" si="183"/>
        <v>71385.600000000006</v>
      </c>
      <c r="N3739" s="1">
        <f t="shared" si="184"/>
        <v>71385.600000000006</v>
      </c>
      <c r="O3739" s="1">
        <f t="shared" si="185"/>
        <v>0</v>
      </c>
    </row>
    <row r="3740" spans="1:15" x14ac:dyDescent="0.25">
      <c r="A3740" s="1" t="str">
        <v>BioLegend</v>
      </c>
      <c r="B3740" s="1">
        <v>17688</v>
      </c>
      <c r="C3740" s="1" t="str">
        <v>EED120223</v>
      </c>
      <c r="D3740" s="2">
        <v>45951</v>
      </c>
      <c r="E3740" s="2">
        <v>45958</v>
      </c>
      <c r="F3740" s="1">
        <v>353242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17688</v>
      </c>
      <c r="N3740" s="1">
        <f t="shared" si="184"/>
        <v>17688</v>
      </c>
      <c r="O3740" s="1">
        <f t="shared" si="185"/>
        <v>0</v>
      </c>
    </row>
    <row r="3741" spans="1:15" x14ac:dyDescent="0.25">
      <c r="A3741" s="1" t="str">
        <v>BioLegend</v>
      </c>
      <c r="B3741" s="1">
        <v>20644.8</v>
      </c>
      <c r="C3741" s="1" t="str">
        <v>EED120223</v>
      </c>
      <c r="D3741" s="2">
        <v>45951</v>
      </c>
      <c r="E3741" s="2">
        <v>45958</v>
      </c>
      <c r="F3741" s="1">
        <v>353272</v>
      </c>
      <c r="G3741" s="1">
        <v>4</v>
      </c>
      <c r="H3741" s="1">
        <v>4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82579.199999999997</v>
      </c>
      <c r="N3741" s="1">
        <f t="shared" si="184"/>
        <v>82579.199999999997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5438.4</v>
      </c>
      <c r="C3742" s="1" t="str">
        <v>EED120223</v>
      </c>
      <c r="D3742" s="2">
        <v>45951</v>
      </c>
      <c r="E3742" s="2">
        <v>45958</v>
      </c>
      <c r="F3742" s="1">
        <v>356106</v>
      </c>
      <c r="G3742" s="1">
        <v>1</v>
      </c>
      <c r="H3742" s="1">
        <v>1</v>
      </c>
      <c r="I3742" s="1">
        <v>0</v>
      </c>
      <c r="J3742" s="1" t="str">
        <v>Hyderabad</v>
      </c>
      <c r="K3742" s="1">
        <v>0</v>
      </c>
      <c r="L3742" s="1"/>
      <c r="M3742" s="1">
        <f t="shared" si="183"/>
        <v>5438.4</v>
      </c>
      <c r="N3742" s="1">
        <f t="shared" si="184"/>
        <v>5438.4</v>
      </c>
      <c r="O3742" s="1">
        <f t="shared" si="185"/>
        <v>0</v>
      </c>
    </row>
    <row r="3743" spans="1:15" x14ac:dyDescent="0.25">
      <c r="A3743" s="1" t="str">
        <v>BioLegend</v>
      </c>
      <c r="B3743" s="1">
        <v>16843.2</v>
      </c>
      <c r="C3743" s="1" t="str">
        <v>EED120223</v>
      </c>
      <c r="D3743" s="2">
        <v>45951</v>
      </c>
      <c r="E3743" s="2">
        <v>45958</v>
      </c>
      <c r="F3743" s="1">
        <v>356108</v>
      </c>
      <c r="G3743" s="1">
        <v>2</v>
      </c>
      <c r="H3743" s="1">
        <v>2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33686.400000000001</v>
      </c>
      <c r="N3743" s="1">
        <f t="shared" si="184"/>
        <v>33686.400000000001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25071.199999999997</v>
      </c>
      <c r="C3744" s="1" t="str">
        <v>EED120223</v>
      </c>
      <c r="D3744" s="2">
        <v>45951</v>
      </c>
      <c r="E3744" s="2">
        <v>45958</v>
      </c>
      <c r="F3744" s="1">
        <v>357326</v>
      </c>
      <c r="G3744" s="1">
        <v>1</v>
      </c>
      <c r="H3744" s="1">
        <v>1</v>
      </c>
      <c r="I3744" s="1">
        <v>0</v>
      </c>
      <c r="J3744" s="1" t="str">
        <v>Banglore</v>
      </c>
      <c r="K3744" s="1">
        <v>0</v>
      </c>
      <c r="L3744" s="1"/>
      <c r="M3744" s="1">
        <f t="shared" si="183"/>
        <v>25071.199999999997</v>
      </c>
      <c r="N3744" s="1">
        <f t="shared" si="184"/>
        <v>25071.199999999997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6547.2000000000007</v>
      </c>
      <c r="C3745" s="1" t="str">
        <v>EED120223</v>
      </c>
      <c r="D3745" s="2">
        <v>45951</v>
      </c>
      <c r="E3745" s="2">
        <v>45958</v>
      </c>
      <c r="F3745" s="1">
        <v>357415</v>
      </c>
      <c r="G3745" s="1">
        <v>1</v>
      </c>
      <c r="H3745" s="1">
        <v>1</v>
      </c>
      <c r="I3745" s="1">
        <v>0</v>
      </c>
      <c r="J3745" s="1" t="str">
        <v>Kolkata</v>
      </c>
      <c r="K3745" s="1">
        <v>0</v>
      </c>
      <c r="L3745" s="1"/>
      <c r="M3745" s="1">
        <f t="shared" si="183"/>
        <v>6547.2000000000007</v>
      </c>
      <c r="N3745" s="1">
        <f t="shared" si="184"/>
        <v>6547.2000000000007</v>
      </c>
      <c r="O3745" s="1">
        <f t="shared" si="185"/>
        <v>0</v>
      </c>
    </row>
    <row r="3746" spans="1:15" x14ac:dyDescent="0.25">
      <c r="A3746" s="1" t="str">
        <v>BioLegend</v>
      </c>
      <c r="B3746" s="1">
        <v>19008</v>
      </c>
      <c r="C3746" s="1" t="str">
        <v>EED120223</v>
      </c>
      <c r="D3746" s="2">
        <v>45951</v>
      </c>
      <c r="E3746" s="2">
        <v>45958</v>
      </c>
      <c r="F3746" s="1">
        <v>357504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19008</v>
      </c>
      <c r="N3746" s="1">
        <f t="shared" si="184"/>
        <v>19008</v>
      </c>
      <c r="O3746" s="1">
        <f t="shared" si="185"/>
        <v>0</v>
      </c>
    </row>
    <row r="3747" spans="1:15" x14ac:dyDescent="0.25">
      <c r="A3747" s="1" t="str">
        <v>BioLegend</v>
      </c>
      <c r="B3747" s="1">
        <v>12566.400000000001</v>
      </c>
      <c r="C3747" s="1" t="str">
        <v>EED120223</v>
      </c>
      <c r="D3747" s="2">
        <v>45951</v>
      </c>
      <c r="E3747" s="2">
        <v>45958</v>
      </c>
      <c r="F3747" s="1">
        <v>358609</v>
      </c>
      <c r="G3747" s="1">
        <v>1</v>
      </c>
      <c r="H3747" s="1">
        <v>1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12566.400000000001</v>
      </c>
      <c r="N3747" s="1">
        <f t="shared" si="184"/>
        <v>12566.400000000001</v>
      </c>
      <c r="O3747" s="1">
        <f t="shared" si="185"/>
        <v>0</v>
      </c>
    </row>
    <row r="3748" spans="1:15" x14ac:dyDescent="0.25">
      <c r="A3748" s="1" t="str">
        <v>BioLegend</v>
      </c>
      <c r="B3748" s="1">
        <v>7180.7999999999993</v>
      </c>
      <c r="C3748" s="1" t="str">
        <v>EED120223</v>
      </c>
      <c r="D3748" s="2">
        <v>45951</v>
      </c>
      <c r="E3748" s="2">
        <v>45958</v>
      </c>
      <c r="F3748" s="1">
        <v>364007</v>
      </c>
      <c r="G3748" s="1">
        <v>1</v>
      </c>
      <c r="H3748" s="1">
        <v>1</v>
      </c>
      <c r="I3748" s="1">
        <v>0</v>
      </c>
      <c r="J3748" s="1" t="str">
        <v>Mumbai</v>
      </c>
      <c r="K3748" s="1">
        <v>0</v>
      </c>
      <c r="L3748" s="1"/>
      <c r="M3748" s="1">
        <f t="shared" si="183"/>
        <v>7180.7999999999993</v>
      </c>
      <c r="N3748" s="1">
        <f t="shared" si="184"/>
        <v>7180.7999999999993</v>
      </c>
      <c r="O3748" s="1">
        <f t="shared" si="185"/>
        <v>0</v>
      </c>
    </row>
    <row r="3749" spans="1:15" x14ac:dyDescent="0.25">
      <c r="A3749" s="1" t="str">
        <v>BioLegend</v>
      </c>
      <c r="B3749" s="1">
        <v>19905.599999999999</v>
      </c>
      <c r="C3749" s="1" t="str">
        <v>EED120223</v>
      </c>
      <c r="D3749" s="2">
        <v>45951</v>
      </c>
      <c r="E3749" s="2">
        <v>45958</v>
      </c>
      <c r="F3749" s="1">
        <v>364704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19905.599999999999</v>
      </c>
      <c r="N3749" s="1">
        <f t="shared" si="184"/>
        <v>19905.599999999999</v>
      </c>
      <c r="O3749" s="1">
        <f t="shared" si="185"/>
        <v>0</v>
      </c>
    </row>
    <row r="3750" spans="1:15" x14ac:dyDescent="0.25">
      <c r="A3750" s="1" t="str">
        <v>BioLegend</v>
      </c>
      <c r="B3750" s="1">
        <v>24332</v>
      </c>
      <c r="C3750" s="1" t="str">
        <v>EED120223</v>
      </c>
      <c r="D3750" s="2">
        <v>45951</v>
      </c>
      <c r="E3750" s="2">
        <v>45958</v>
      </c>
      <c r="F3750" s="1">
        <v>364808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48664</v>
      </c>
      <c r="N3750" s="1">
        <f t="shared" si="184"/>
        <v>48664</v>
      </c>
      <c r="O3750" s="1">
        <f t="shared" si="185"/>
        <v>0</v>
      </c>
    </row>
    <row r="3751" spans="1:15" x14ac:dyDescent="0.25">
      <c r="A3751" s="1" t="str">
        <v>BioLegend</v>
      </c>
      <c r="B3751" s="1">
        <v>7286.4</v>
      </c>
      <c r="C3751" s="1" t="str">
        <v>EED120223</v>
      </c>
      <c r="D3751" s="2">
        <v>45951</v>
      </c>
      <c r="E3751" s="2">
        <v>45958</v>
      </c>
      <c r="F3751" s="1">
        <v>368508</v>
      </c>
      <c r="G3751" s="1">
        <v>2</v>
      </c>
      <c r="H3751" s="1">
        <v>2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14572.8</v>
      </c>
      <c r="N3751" s="1">
        <f t="shared" si="184"/>
        <v>14572.8</v>
      </c>
      <c r="O3751" s="1">
        <f t="shared" si="185"/>
        <v>0</v>
      </c>
    </row>
    <row r="3752" spans="1:15" x14ac:dyDescent="0.25">
      <c r="A3752" s="1" t="str">
        <v>BioLegend</v>
      </c>
      <c r="B3752" s="1">
        <v>25440.800000000003</v>
      </c>
      <c r="C3752" s="1" t="str">
        <v>EED120223</v>
      </c>
      <c r="D3752" s="2">
        <v>45951</v>
      </c>
      <c r="E3752" s="2">
        <v>45958</v>
      </c>
      <c r="F3752" s="1">
        <v>369324</v>
      </c>
      <c r="G3752" s="1">
        <v>2</v>
      </c>
      <c r="H3752" s="1">
        <v>2</v>
      </c>
      <c r="I3752" s="1">
        <v>0</v>
      </c>
      <c r="J3752" s="1" t="str">
        <v>Banglore</v>
      </c>
      <c r="K3752" s="1">
        <v>0</v>
      </c>
      <c r="L3752" s="1"/>
      <c r="M3752" s="1">
        <f t="shared" si="183"/>
        <v>50881.600000000006</v>
      </c>
      <c r="N3752" s="1">
        <f t="shared" si="184"/>
        <v>50881.600000000006</v>
      </c>
      <c r="O3752" s="1">
        <f t="shared" si="185"/>
        <v>0</v>
      </c>
    </row>
    <row r="3753" spans="1:15" x14ac:dyDescent="0.25">
      <c r="A3753" s="1" t="str">
        <v>BioLegend</v>
      </c>
      <c r="B3753" s="1">
        <v>9662.4</v>
      </c>
      <c r="C3753" s="1" t="str">
        <v>EED120223</v>
      </c>
      <c r="D3753" s="2">
        <v>45951</v>
      </c>
      <c r="E3753" s="2">
        <v>45958</v>
      </c>
      <c r="F3753" s="1">
        <v>375406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9662.4</v>
      </c>
      <c r="N3753" s="1">
        <f t="shared" si="184"/>
        <v>9662.4</v>
      </c>
      <c r="O3753" s="1">
        <f t="shared" si="185"/>
        <v>0</v>
      </c>
    </row>
    <row r="3754" spans="1:15" x14ac:dyDescent="0.25">
      <c r="A3754" s="1" t="str">
        <v>BioLegend</v>
      </c>
      <c r="B3754" s="1">
        <v>5808</v>
      </c>
      <c r="C3754" s="1" t="str">
        <v>EED120223</v>
      </c>
      <c r="D3754" s="2">
        <v>45951</v>
      </c>
      <c r="E3754" s="2">
        <v>45958</v>
      </c>
      <c r="F3754" s="1">
        <v>377203</v>
      </c>
      <c r="G3754" s="1">
        <v>1</v>
      </c>
      <c r="H3754" s="1">
        <v>1</v>
      </c>
      <c r="I3754" s="1">
        <v>0</v>
      </c>
      <c r="J3754" s="1" t="str">
        <v>Noida</v>
      </c>
      <c r="K3754" s="1">
        <v>0</v>
      </c>
      <c r="L3754" s="1"/>
      <c r="M3754" s="1">
        <f t="shared" si="183"/>
        <v>5808</v>
      </c>
      <c r="N3754" s="1">
        <f t="shared" si="184"/>
        <v>5808</v>
      </c>
      <c r="O3754" s="1">
        <f t="shared" si="185"/>
        <v>0</v>
      </c>
    </row>
    <row r="3755" spans="1:15" x14ac:dyDescent="0.25">
      <c r="A3755" s="1" t="str">
        <v>BioLegend</v>
      </c>
      <c r="B3755" s="1">
        <v>14256</v>
      </c>
      <c r="C3755" s="1" t="str">
        <v>EED120223</v>
      </c>
      <c r="D3755" s="2">
        <v>45951</v>
      </c>
      <c r="E3755" s="2">
        <v>45958</v>
      </c>
      <c r="F3755" s="1">
        <v>379210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14256</v>
      </c>
      <c r="N3755" s="1">
        <f t="shared" si="184"/>
        <v>14256</v>
      </c>
      <c r="O3755" s="1">
        <f t="shared" si="185"/>
        <v>0</v>
      </c>
    </row>
    <row r="3756" spans="1:15" x14ac:dyDescent="0.25">
      <c r="A3756" s="1" t="str">
        <v>BioLegend</v>
      </c>
      <c r="B3756" s="1">
        <v>10824</v>
      </c>
      <c r="C3756" s="1" t="str">
        <v>EED120223</v>
      </c>
      <c r="D3756" s="2">
        <v>45951</v>
      </c>
      <c r="E3756" s="2">
        <v>45958</v>
      </c>
      <c r="F3756" s="1">
        <v>389804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10824</v>
      </c>
      <c r="N3756" s="1">
        <f t="shared" si="184"/>
        <v>10824</v>
      </c>
      <c r="O3756" s="1">
        <f t="shared" si="185"/>
        <v>0</v>
      </c>
    </row>
    <row r="3757" spans="1:15" x14ac:dyDescent="0.25">
      <c r="A3757" s="1" t="str">
        <v>BioLegend</v>
      </c>
      <c r="B3757" s="1">
        <v>15417.599999999999</v>
      </c>
      <c r="C3757" s="1" t="str">
        <v>EED120223</v>
      </c>
      <c r="D3757" s="2">
        <v>45951</v>
      </c>
      <c r="E3757" s="2">
        <v>45958</v>
      </c>
      <c r="F3757" s="1">
        <v>392404</v>
      </c>
      <c r="G3757" s="1">
        <v>1</v>
      </c>
      <c r="H3757" s="1">
        <v>1</v>
      </c>
      <c r="I3757" s="1">
        <v>0</v>
      </c>
      <c r="J3757" s="1" t="str">
        <v>Kerala</v>
      </c>
      <c r="K3757" s="1">
        <v>0</v>
      </c>
      <c r="L3757" s="1"/>
      <c r="M3757" s="1">
        <f t="shared" si="183"/>
        <v>15417.599999999999</v>
      </c>
      <c r="N3757" s="1">
        <f t="shared" si="184"/>
        <v>15417.599999999999</v>
      </c>
      <c r="O3757" s="1">
        <f t="shared" si="185"/>
        <v>0</v>
      </c>
    </row>
    <row r="3758" spans="1:15" x14ac:dyDescent="0.25">
      <c r="A3758" s="1" t="str">
        <v>BioLegend</v>
      </c>
      <c r="B3758" s="1">
        <v>16104</v>
      </c>
      <c r="C3758" s="1" t="str">
        <v>EED120223</v>
      </c>
      <c r="D3758" s="2">
        <v>45951</v>
      </c>
      <c r="E3758" s="2">
        <v>45958</v>
      </c>
      <c r="F3758" s="1">
        <v>393606</v>
      </c>
      <c r="G3758" s="1">
        <v>1</v>
      </c>
      <c r="H3758" s="1">
        <v>1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16104</v>
      </c>
      <c r="N3758" s="1">
        <f t="shared" ref="N3758:N3821" si="187">H3758*B3758</f>
        <v>16104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8712</v>
      </c>
      <c r="C3759" s="1" t="str">
        <v>EED120223</v>
      </c>
      <c r="D3759" s="2">
        <v>45951</v>
      </c>
      <c r="E3759" s="2">
        <v>45958</v>
      </c>
      <c r="F3759" s="1">
        <v>397518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8712</v>
      </c>
      <c r="N3759" s="1">
        <f t="shared" si="187"/>
        <v>8712</v>
      </c>
      <c r="O3759" s="1">
        <f t="shared" si="188"/>
        <v>0</v>
      </c>
    </row>
    <row r="3760" spans="1:15" x14ac:dyDescent="0.25">
      <c r="A3760" s="1" t="str">
        <v>BioLegend</v>
      </c>
      <c r="B3760" s="1">
        <v>16324</v>
      </c>
      <c r="C3760" s="1" t="str">
        <v>EED120223</v>
      </c>
      <c r="D3760" s="2">
        <v>45951</v>
      </c>
      <c r="E3760" s="2">
        <v>45958</v>
      </c>
      <c r="F3760" s="1">
        <v>405334</v>
      </c>
      <c r="G3760" s="1">
        <v>2</v>
      </c>
      <c r="H3760" s="1">
        <v>2</v>
      </c>
      <c r="I3760" s="1">
        <v>0</v>
      </c>
      <c r="J3760" s="1" t="str">
        <v>Mumbai</v>
      </c>
      <c r="K3760" s="1">
        <v>0</v>
      </c>
      <c r="L3760" s="1"/>
      <c r="M3760" s="1">
        <f t="shared" si="186"/>
        <v>32648</v>
      </c>
      <c r="N3760" s="1">
        <f t="shared" si="187"/>
        <v>32648</v>
      </c>
      <c r="O3760" s="1">
        <f t="shared" si="188"/>
        <v>0</v>
      </c>
    </row>
    <row r="3761" spans="1:15" x14ac:dyDescent="0.25">
      <c r="A3761" s="1" t="str">
        <v>BioLegend</v>
      </c>
      <c r="B3761" s="1">
        <v>1584</v>
      </c>
      <c r="C3761" s="1" t="str">
        <v>EED120223</v>
      </c>
      <c r="D3761" s="2">
        <v>45951</v>
      </c>
      <c r="E3761" s="2">
        <v>45958</v>
      </c>
      <c r="F3761" s="1">
        <v>420403</v>
      </c>
      <c r="G3761" s="1">
        <v>2</v>
      </c>
      <c r="H3761" s="1">
        <v>2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3168</v>
      </c>
      <c r="N3761" s="1">
        <f t="shared" si="187"/>
        <v>3168</v>
      </c>
      <c r="O3761" s="1">
        <f t="shared" si="188"/>
        <v>0</v>
      </c>
    </row>
    <row r="3762" spans="1:15" x14ac:dyDescent="0.25">
      <c r="A3762" s="1" t="str">
        <v>BioLegend</v>
      </c>
      <c r="B3762" s="1">
        <v>8685.6</v>
      </c>
      <c r="C3762" s="1" t="str">
        <v>EED120223</v>
      </c>
      <c r="D3762" s="2">
        <v>45951</v>
      </c>
      <c r="E3762" s="2">
        <v>45958</v>
      </c>
      <c r="F3762" s="1">
        <v>421601</v>
      </c>
      <c r="G3762" s="1">
        <v>2</v>
      </c>
      <c r="H3762" s="1">
        <v>2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17371.2</v>
      </c>
      <c r="N3762" s="1">
        <f t="shared" si="187"/>
        <v>17371.2</v>
      </c>
      <c r="O3762" s="1">
        <f t="shared" si="188"/>
        <v>0</v>
      </c>
    </row>
    <row r="3763" spans="1:15" x14ac:dyDescent="0.25">
      <c r="A3763" s="1" t="str">
        <v>BioLegend</v>
      </c>
      <c r="B3763" s="1">
        <v>4699.2</v>
      </c>
      <c r="C3763" s="1" t="str">
        <v>EED120223</v>
      </c>
      <c r="D3763" s="2">
        <v>45951</v>
      </c>
      <c r="E3763" s="2">
        <v>45958</v>
      </c>
      <c r="F3763" s="1">
        <v>423101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4699.2</v>
      </c>
      <c r="N3763" s="1">
        <f t="shared" si="187"/>
        <v>4699.2</v>
      </c>
      <c r="O3763" s="1">
        <f t="shared" si="188"/>
        <v>0</v>
      </c>
    </row>
    <row r="3764" spans="1:15" x14ac:dyDescent="0.25">
      <c r="A3764" s="1" t="str">
        <v>BioLegend</v>
      </c>
      <c r="B3764" s="1">
        <v>6666</v>
      </c>
      <c r="C3764" s="1" t="str">
        <v>EED120223</v>
      </c>
      <c r="D3764" s="2">
        <v>45951</v>
      </c>
      <c r="E3764" s="2">
        <v>45958</v>
      </c>
      <c r="F3764" s="1">
        <v>423801</v>
      </c>
      <c r="G3764" s="1">
        <v>1</v>
      </c>
      <c r="H3764" s="1">
        <v>1</v>
      </c>
      <c r="I3764" s="1">
        <v>0</v>
      </c>
      <c r="J3764" s="1" t="str">
        <v>Noida</v>
      </c>
      <c r="K3764" s="1">
        <v>0</v>
      </c>
      <c r="L3764" s="1"/>
      <c r="M3764" s="1">
        <f t="shared" si="186"/>
        <v>6666</v>
      </c>
      <c r="N3764" s="1">
        <f t="shared" si="187"/>
        <v>6666</v>
      </c>
      <c r="O3764" s="1">
        <f t="shared" si="188"/>
        <v>0</v>
      </c>
    </row>
    <row r="3765" spans="1:15" x14ac:dyDescent="0.25">
      <c r="A3765" s="1" t="str">
        <v>BioLegend</v>
      </c>
      <c r="B3765" s="1">
        <v>6666</v>
      </c>
      <c r="C3765" s="1" t="str">
        <v>EED120223</v>
      </c>
      <c r="D3765" s="2">
        <v>45951</v>
      </c>
      <c r="E3765" s="2">
        <v>45958</v>
      </c>
      <c r="F3765" s="1">
        <v>423801</v>
      </c>
      <c r="G3765" s="1">
        <v>1</v>
      </c>
      <c r="H3765" s="1">
        <v>1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6666</v>
      </c>
      <c r="N3765" s="1">
        <f t="shared" si="187"/>
        <v>6666</v>
      </c>
      <c r="O3765" s="1">
        <f t="shared" si="188"/>
        <v>0</v>
      </c>
    </row>
    <row r="3766" spans="1:15" x14ac:dyDescent="0.25">
      <c r="A3766" s="1" t="str">
        <v>BioLegend</v>
      </c>
      <c r="B3766" s="1">
        <v>11510.400000000001</v>
      </c>
      <c r="C3766" s="1" t="str">
        <v>EED120223</v>
      </c>
      <c r="D3766" s="2">
        <v>45951</v>
      </c>
      <c r="E3766" s="2">
        <v>45958</v>
      </c>
      <c r="F3766" s="1">
        <v>424101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11510.400000000001</v>
      </c>
      <c r="N3766" s="1">
        <f t="shared" si="187"/>
        <v>11510.400000000001</v>
      </c>
      <c r="O3766" s="1">
        <f t="shared" si="188"/>
        <v>0</v>
      </c>
    </row>
    <row r="3767" spans="1:15" x14ac:dyDescent="0.25">
      <c r="A3767" s="1" t="str">
        <v>BioLegend</v>
      </c>
      <c r="B3767" s="1">
        <v>16104</v>
      </c>
      <c r="C3767" s="1" t="str">
        <v>EED120223</v>
      </c>
      <c r="D3767" s="2">
        <v>45951</v>
      </c>
      <c r="E3767" s="2">
        <v>45958</v>
      </c>
      <c r="F3767" s="1">
        <v>432404</v>
      </c>
      <c r="G3767" s="1">
        <v>1</v>
      </c>
      <c r="H3767" s="1">
        <v>1</v>
      </c>
      <c r="I3767" s="1">
        <v>0</v>
      </c>
      <c r="J3767" s="1" t="str">
        <v>Gujrat</v>
      </c>
      <c r="K3767" s="1">
        <v>0</v>
      </c>
      <c r="L3767" s="1"/>
      <c r="M3767" s="1">
        <f t="shared" si="186"/>
        <v>16104</v>
      </c>
      <c r="N3767" s="1">
        <f t="shared" si="187"/>
        <v>16104</v>
      </c>
      <c r="O3767" s="1">
        <f t="shared" si="188"/>
        <v>0</v>
      </c>
    </row>
    <row r="3768" spans="1:15" x14ac:dyDescent="0.25">
      <c r="A3768" s="1" t="str">
        <v>BioLegend</v>
      </c>
      <c r="B3768" s="1">
        <v>22176</v>
      </c>
      <c r="C3768" s="1" t="str">
        <v>EED120223</v>
      </c>
      <c r="D3768" s="2">
        <v>45951</v>
      </c>
      <c r="E3768" s="2">
        <v>45958</v>
      </c>
      <c r="F3768" s="1">
        <v>479604</v>
      </c>
      <c r="G3768" s="1">
        <v>1</v>
      </c>
      <c r="H3768" s="1">
        <v>1</v>
      </c>
      <c r="I3768" s="1">
        <v>0</v>
      </c>
      <c r="J3768" s="1" t="str">
        <v>Gujrat</v>
      </c>
      <c r="K3768" s="1">
        <v>0</v>
      </c>
      <c r="L3768" s="1"/>
      <c r="M3768" s="1">
        <f t="shared" si="186"/>
        <v>22176</v>
      </c>
      <c r="N3768" s="1">
        <f t="shared" si="187"/>
        <v>22176</v>
      </c>
      <c r="O3768" s="1">
        <f t="shared" si="188"/>
        <v>0</v>
      </c>
    </row>
    <row r="3769" spans="1:15" x14ac:dyDescent="0.25">
      <c r="A3769" s="1" t="str">
        <v>BioLegend</v>
      </c>
      <c r="B3769" s="1">
        <v>13068</v>
      </c>
      <c r="C3769" s="1" t="str">
        <v>EED120223</v>
      </c>
      <c r="D3769" s="2">
        <v>45951</v>
      </c>
      <c r="E3769" s="2">
        <v>45958</v>
      </c>
      <c r="F3769" s="1">
        <v>480011</v>
      </c>
      <c r="G3769" s="1">
        <v>1</v>
      </c>
      <c r="H3769" s="1">
        <v>1</v>
      </c>
      <c r="I3769" s="1">
        <v>0</v>
      </c>
      <c r="J3769" s="1" t="str">
        <v>Noida</v>
      </c>
      <c r="K3769" s="1">
        <v>0</v>
      </c>
      <c r="L3769" s="1"/>
      <c r="M3769" s="1">
        <f t="shared" si="186"/>
        <v>13068</v>
      </c>
      <c r="N3769" s="1">
        <f t="shared" si="187"/>
        <v>13068</v>
      </c>
      <c r="O3769" s="1">
        <f t="shared" si="188"/>
        <v>0</v>
      </c>
    </row>
    <row r="3770" spans="1:15" x14ac:dyDescent="0.25">
      <c r="A3770" s="1" t="str">
        <v>BioLegend</v>
      </c>
      <c r="B3770" s="1">
        <v>7761.6</v>
      </c>
      <c r="C3770" s="1" t="str">
        <v>EED120223</v>
      </c>
      <c r="D3770" s="2">
        <v>45951</v>
      </c>
      <c r="E3770" s="2">
        <v>45958</v>
      </c>
      <c r="F3770" s="1">
        <v>500341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7761.6</v>
      </c>
      <c r="N3770" s="1">
        <f t="shared" si="187"/>
        <v>7761.6</v>
      </c>
      <c r="O3770" s="1">
        <f t="shared" si="188"/>
        <v>0</v>
      </c>
    </row>
    <row r="3771" spans="1:15" x14ac:dyDescent="0.25">
      <c r="A3771" s="1" t="str">
        <v>BioLegend</v>
      </c>
      <c r="B3771" s="1">
        <v>13992</v>
      </c>
      <c r="C3771" s="1" t="str">
        <v>EED120223</v>
      </c>
      <c r="D3771" s="2">
        <v>45951</v>
      </c>
      <c r="E3771" s="2">
        <v>45958</v>
      </c>
      <c r="F3771" s="1">
        <v>502516</v>
      </c>
      <c r="G3771" s="1">
        <v>1</v>
      </c>
      <c r="H3771" s="1">
        <v>1</v>
      </c>
      <c r="I3771" s="1">
        <v>0</v>
      </c>
      <c r="J3771" s="1" t="str">
        <v>Kerala</v>
      </c>
      <c r="K3771" s="1">
        <v>0</v>
      </c>
      <c r="L3771" s="1"/>
      <c r="M3771" s="1">
        <f t="shared" si="186"/>
        <v>13992</v>
      </c>
      <c r="N3771" s="1">
        <f t="shared" si="187"/>
        <v>13992</v>
      </c>
      <c r="O3771" s="1">
        <f t="shared" si="188"/>
        <v>0</v>
      </c>
    </row>
    <row r="3772" spans="1:15" x14ac:dyDescent="0.25">
      <c r="A3772" s="1" t="str">
        <v>BioLegend</v>
      </c>
      <c r="B3772" s="1">
        <v>6547.2000000000007</v>
      </c>
      <c r="C3772" s="1" t="str">
        <v>EED120223</v>
      </c>
      <c r="D3772" s="2">
        <v>45951</v>
      </c>
      <c r="E3772" s="2">
        <v>45958</v>
      </c>
      <c r="F3772" s="1">
        <v>502521</v>
      </c>
      <c r="G3772" s="1">
        <v>1</v>
      </c>
      <c r="H3772" s="1">
        <v>1</v>
      </c>
      <c r="I3772" s="1">
        <v>0</v>
      </c>
      <c r="J3772" s="1" t="str">
        <v>Kolkata</v>
      </c>
      <c r="K3772" s="1">
        <v>0</v>
      </c>
      <c r="L3772" s="1"/>
      <c r="M3772" s="1">
        <f t="shared" si="186"/>
        <v>6547.2000000000007</v>
      </c>
      <c r="N3772" s="1">
        <f t="shared" si="187"/>
        <v>6547.2000000000007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6811.2000000000007</v>
      </c>
      <c r="C3773" s="1" t="str">
        <v>EED120223</v>
      </c>
      <c r="D3773" s="2">
        <v>45951</v>
      </c>
      <c r="E3773" s="2">
        <v>45958</v>
      </c>
      <c r="F3773" s="1">
        <v>502929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6811.2000000000007</v>
      </c>
      <c r="N3773" s="1">
        <f t="shared" si="187"/>
        <v>6811.2000000000007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503818</v>
      </c>
      <c r="G3774" s="1">
        <v>1</v>
      </c>
      <c r="H3774" s="1">
        <v>1</v>
      </c>
      <c r="I3774" s="1">
        <v>0</v>
      </c>
      <c r="J3774" s="1" t="str">
        <v>Noida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5913.6</v>
      </c>
      <c r="C3775" s="1" t="str">
        <v>EED120223</v>
      </c>
      <c r="D3775" s="2">
        <v>45951</v>
      </c>
      <c r="E3775" s="2">
        <v>45958</v>
      </c>
      <c r="F3775" s="1">
        <v>505816</v>
      </c>
      <c r="G3775" s="1">
        <v>1</v>
      </c>
      <c r="H3775" s="1">
        <v>1</v>
      </c>
      <c r="I3775" s="1">
        <v>0</v>
      </c>
      <c r="J3775" s="1" t="str">
        <v>Noida</v>
      </c>
      <c r="K3775" s="1">
        <v>0</v>
      </c>
      <c r="L3775" s="1"/>
      <c r="M3775" s="1">
        <f t="shared" si="186"/>
        <v>5913.6</v>
      </c>
      <c r="N3775" s="1">
        <f t="shared" si="187"/>
        <v>5913.6</v>
      </c>
      <c r="O3775" s="1">
        <f t="shared" si="188"/>
        <v>0</v>
      </c>
    </row>
    <row r="3776" spans="1:15" x14ac:dyDescent="0.25">
      <c r="A3776" s="1" t="str">
        <v>BioLegend</v>
      </c>
      <c r="B3776" s="1">
        <v>7075.2000000000007</v>
      </c>
      <c r="C3776" s="1" t="str">
        <v>EED120223</v>
      </c>
      <c r="D3776" s="2">
        <v>45951</v>
      </c>
      <c r="E3776" s="2">
        <v>45958</v>
      </c>
      <c r="F3776" s="1">
        <v>515403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6"/>
        <v>7075.2000000000007</v>
      </c>
      <c r="N3776" s="1">
        <f t="shared" si="187"/>
        <v>7075.2000000000007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8078.4</v>
      </c>
      <c r="C3777" s="1" t="str">
        <v>EED120223</v>
      </c>
      <c r="D3777" s="2">
        <v>45951</v>
      </c>
      <c r="E3777" s="2">
        <v>45958</v>
      </c>
      <c r="F3777" s="1">
        <v>576404</v>
      </c>
      <c r="G3777" s="1">
        <v>1</v>
      </c>
      <c r="H3777" s="1">
        <v>1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8078.4</v>
      </c>
      <c r="N3777" s="1">
        <f t="shared" si="187"/>
        <v>8078.4</v>
      </c>
      <c r="O3777" s="1">
        <f t="shared" si="188"/>
        <v>0</v>
      </c>
    </row>
    <row r="3778" spans="1:15" x14ac:dyDescent="0.25">
      <c r="A3778" s="1" t="str">
        <v>BioLegend</v>
      </c>
      <c r="B3778" s="1">
        <v>13358.400000000001</v>
      </c>
      <c r="C3778" s="1" t="str">
        <v>EED120223</v>
      </c>
      <c r="D3778" s="2">
        <v>45951</v>
      </c>
      <c r="E3778" s="2">
        <v>45958</v>
      </c>
      <c r="F3778" s="1">
        <v>583504</v>
      </c>
      <c r="G3778" s="1">
        <v>1</v>
      </c>
      <c r="H3778" s="1">
        <v>1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13358.400000000001</v>
      </c>
      <c r="N3778" s="1">
        <f t="shared" si="187"/>
        <v>13358.400000000001</v>
      </c>
      <c r="O3778" s="1">
        <f t="shared" si="188"/>
        <v>0</v>
      </c>
    </row>
    <row r="3779" spans="1:15" x14ac:dyDescent="0.25">
      <c r="A3779" s="1" t="str">
        <v>BioLegend</v>
      </c>
      <c r="B3779" s="1">
        <v>20169.599999999999</v>
      </c>
      <c r="C3779" s="1" t="str">
        <v>EED120223</v>
      </c>
      <c r="D3779" s="2">
        <v>45951</v>
      </c>
      <c r="E3779" s="2">
        <v>45958</v>
      </c>
      <c r="F3779" s="1">
        <v>626810</v>
      </c>
      <c r="G3779" s="1">
        <v>2</v>
      </c>
      <c r="H3779" s="1">
        <v>2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40339.199999999997</v>
      </c>
      <c r="N3779" s="1">
        <f t="shared" si="187"/>
        <v>40339.199999999997</v>
      </c>
      <c r="O3779" s="1">
        <f t="shared" si="188"/>
        <v>0</v>
      </c>
    </row>
    <row r="3780" spans="1:15" x14ac:dyDescent="0.25">
      <c r="A3780" s="1" t="str">
        <v>BioLegend</v>
      </c>
      <c r="B3780" s="1">
        <v>8395.2000000000007</v>
      </c>
      <c r="C3780" s="1" t="str">
        <v>EED120223</v>
      </c>
      <c r="D3780" s="2">
        <v>45951</v>
      </c>
      <c r="E3780" s="2">
        <v>45958</v>
      </c>
      <c r="F3780" s="1">
        <v>655203</v>
      </c>
      <c r="G3780" s="1">
        <v>1</v>
      </c>
      <c r="H3780" s="1">
        <v>1</v>
      </c>
      <c r="I3780" s="1">
        <v>0</v>
      </c>
      <c r="J3780" s="1" t="str">
        <v>Kolkata</v>
      </c>
      <c r="K3780" s="1">
        <v>0</v>
      </c>
      <c r="L3780" s="1"/>
      <c r="M3780" s="1">
        <f t="shared" si="186"/>
        <v>8395.2000000000007</v>
      </c>
      <c r="N3780" s="1">
        <f t="shared" si="187"/>
        <v>8395.2000000000007</v>
      </c>
      <c r="O3780" s="1">
        <f t="shared" si="188"/>
        <v>0</v>
      </c>
    </row>
    <row r="3781" spans="1:15" x14ac:dyDescent="0.25">
      <c r="A3781" s="1" t="str">
        <v>BioLegend</v>
      </c>
      <c r="B3781" s="1">
        <v>9662.4</v>
      </c>
      <c r="C3781" s="1" t="str">
        <v>EED120223</v>
      </c>
      <c r="D3781" s="2">
        <v>45951</v>
      </c>
      <c r="E3781" s="2">
        <v>45958</v>
      </c>
      <c r="F3781" s="1">
        <v>686403</v>
      </c>
      <c r="G3781" s="1">
        <v>1</v>
      </c>
      <c r="H3781" s="1">
        <v>1</v>
      </c>
      <c r="I3781" s="1">
        <v>0</v>
      </c>
      <c r="J3781" s="1" t="str">
        <v>Kerala</v>
      </c>
      <c r="K3781" s="1">
        <v>0</v>
      </c>
      <c r="L3781" s="1"/>
      <c r="M3781" s="1">
        <f t="shared" si="186"/>
        <v>9662.4</v>
      </c>
      <c r="N3781" s="1">
        <f t="shared" si="187"/>
        <v>9662.4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164</v>
      </c>
      <c r="H3782" s="1">
        <v>0</v>
      </c>
      <c r="I3782" s="1">
        <v>164</v>
      </c>
      <c r="J3782" s="1" t="str">
        <v>STOCK</v>
      </c>
      <c r="K3782" s="1" t="str">
        <v>Stock</v>
      </c>
      <c r="L3782" s="1"/>
      <c r="M3782" s="1">
        <f t="shared" si="186"/>
        <v>60614.400000000001</v>
      </c>
      <c r="N3782" s="1">
        <f t="shared" si="187"/>
        <v>0</v>
      </c>
      <c r="O3782" s="1">
        <f t="shared" si="188"/>
        <v>60614.400000000001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Delhi</v>
      </c>
      <c r="K3783" s="1" t="str">
        <v>Stock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Faridabad</v>
      </c>
      <c r="K3784" s="1" t="str">
        <v>Stock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15</v>
      </c>
      <c r="H3785" s="1">
        <v>15</v>
      </c>
      <c r="I3785" s="1">
        <v>0</v>
      </c>
      <c r="J3785" s="1" t="str">
        <v>Banglore</v>
      </c>
      <c r="K3785" s="1" t="str">
        <v>Stock</v>
      </c>
      <c r="L3785" s="1"/>
      <c r="M3785" s="1">
        <f t="shared" si="186"/>
        <v>5544</v>
      </c>
      <c r="N3785" s="1">
        <f t="shared" si="187"/>
        <v>5544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15</v>
      </c>
      <c r="H3786" s="1">
        <v>15</v>
      </c>
      <c r="I3786" s="1">
        <v>0</v>
      </c>
      <c r="J3786" s="1" t="str">
        <v>Banglore</v>
      </c>
      <c r="K3786" s="1">
        <v>0</v>
      </c>
      <c r="L3786" s="1"/>
      <c r="M3786" s="1">
        <f t="shared" si="186"/>
        <v>5544</v>
      </c>
      <c r="N3786" s="1">
        <f t="shared" si="187"/>
        <v>5544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4</v>
      </c>
      <c r="H3787" s="1">
        <v>4</v>
      </c>
      <c r="I3787" s="1">
        <v>0</v>
      </c>
      <c r="J3787" s="1" t="str">
        <v>Pune</v>
      </c>
      <c r="K3787" s="1">
        <v>0</v>
      </c>
      <c r="L3787" s="1"/>
      <c r="M3787" s="1">
        <f t="shared" si="186"/>
        <v>1478.4</v>
      </c>
      <c r="N3787" s="1">
        <f t="shared" si="187"/>
        <v>1478.4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369.6</v>
      </c>
      <c r="N3788" s="1">
        <f t="shared" si="187"/>
        <v>369.6</v>
      </c>
      <c r="O3788" s="1">
        <f t="shared" si="188"/>
        <v>0</v>
      </c>
    </row>
    <row r="3789" spans="1:15" x14ac:dyDescent="0.25">
      <c r="A3789" s="1" t="str">
        <v>BioLegend</v>
      </c>
      <c r="B3789" s="1">
        <v>18110.400000000001</v>
      </c>
      <c r="C3789" s="1" t="str">
        <v>EED120223</v>
      </c>
      <c r="D3789" s="2">
        <v>45951</v>
      </c>
      <c r="E3789" s="2">
        <v>45958</v>
      </c>
      <c r="F3789" s="1">
        <v>741399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18110.400000000001</v>
      </c>
      <c r="N3789" s="1">
        <f t="shared" si="187"/>
        <v>18110.400000000001</v>
      </c>
      <c r="O3789" s="1">
        <f t="shared" si="188"/>
        <v>0</v>
      </c>
    </row>
    <row r="3790" spans="1:15" x14ac:dyDescent="0.25">
      <c r="A3790" s="1" t="str">
        <v>BioLegend</v>
      </c>
      <c r="B3790" s="1">
        <v>3634.3999999999996</v>
      </c>
      <c r="C3790" s="1" t="str">
        <v>EED120223</v>
      </c>
      <c r="D3790" s="2">
        <v>45951</v>
      </c>
      <c r="E3790" s="2">
        <v>45958</v>
      </c>
      <c r="F3790" s="1">
        <v>741400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3634.3999999999996</v>
      </c>
      <c r="N3790" s="1">
        <f t="shared" si="187"/>
        <v>3634.3999999999996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741404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741407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741408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741409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741411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741446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7180.7999999999993</v>
      </c>
      <c r="C3797" s="1" t="str">
        <v>EED120223</v>
      </c>
      <c r="D3797" s="2">
        <v>45951</v>
      </c>
      <c r="E3797" s="2">
        <v>45958</v>
      </c>
      <c r="F3797" s="1">
        <v>901302</v>
      </c>
      <c r="G3797" s="1">
        <v>1</v>
      </c>
      <c r="H3797" s="1">
        <v>1</v>
      </c>
      <c r="I3797" s="1">
        <v>0</v>
      </c>
      <c r="J3797" s="1" t="str">
        <v>Pune</v>
      </c>
      <c r="K3797" s="1">
        <v>0</v>
      </c>
      <c r="L3797" s="1"/>
      <c r="M3797" s="1">
        <f t="shared" si="186"/>
        <v>7180.7999999999993</v>
      </c>
      <c r="N3797" s="1">
        <f t="shared" si="187"/>
        <v>7180.7999999999993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5913.6</v>
      </c>
      <c r="C3798" s="1" t="str">
        <v>Invoice Not Received</v>
      </c>
      <c r="D3798" s="2" t="str">
        <v>Invoice Not Received</v>
      </c>
      <c r="E3798" s="2">
        <v>45958</v>
      </c>
      <c r="F3798" s="1">
        <v>367402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5913.6</v>
      </c>
      <c r="N3798" s="1">
        <f t="shared" si="187"/>
        <v>5913.6</v>
      </c>
      <c r="O3798" s="1">
        <f t="shared" si="188"/>
        <v>0</v>
      </c>
    </row>
    <row r="3799" spans="1:15" x14ac:dyDescent="0.25">
      <c r="A3799" s="1" t="str">
        <v>BIOLEGEND</v>
      </c>
      <c r="B3799" s="1">
        <v>15206.400000000001</v>
      </c>
      <c r="C3799" s="1" t="str">
        <v>Invoice Not Received</v>
      </c>
      <c r="D3799" s="2" t="str">
        <v>Invoice Not Received</v>
      </c>
      <c r="E3799" s="2">
        <v>45958</v>
      </c>
      <c r="F3799" s="1">
        <v>353704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15206.400000000001</v>
      </c>
      <c r="N3799" s="1">
        <f t="shared" si="187"/>
        <v>15206.400000000001</v>
      </c>
      <c r="O3799" s="1">
        <f t="shared" si="188"/>
        <v>0</v>
      </c>
    </row>
    <row r="3800" spans="1:15" x14ac:dyDescent="0.25">
      <c r="A3800" s="1" t="str">
        <v>BIOLEGEND</v>
      </c>
      <c r="B3800" s="1">
        <v>19272</v>
      </c>
      <c r="C3800" s="1" t="str">
        <v>Invoice Not Received</v>
      </c>
      <c r="D3800" s="2" t="str">
        <v>Invoice Not Received</v>
      </c>
      <c r="E3800" s="2">
        <v>45958</v>
      </c>
      <c r="F3800" s="1">
        <v>355704</v>
      </c>
      <c r="G3800" s="1">
        <v>1</v>
      </c>
      <c r="H3800" s="1">
        <v>1</v>
      </c>
      <c r="I3800" s="1">
        <v>0</v>
      </c>
      <c r="J3800" s="1" t="str">
        <v>Kerala</v>
      </c>
      <c r="K3800" s="1">
        <v>0</v>
      </c>
      <c r="L3800" s="1"/>
      <c r="M3800" s="1">
        <f t="shared" si="186"/>
        <v>19272</v>
      </c>
      <c r="N3800" s="1">
        <f t="shared" si="187"/>
        <v>19272</v>
      </c>
      <c r="O3800" s="1">
        <f t="shared" si="188"/>
        <v>0</v>
      </c>
    </row>
    <row r="3801" spans="1:15" x14ac:dyDescent="0.25">
      <c r="A3801" s="1" t="str">
        <v>BIOLEGEND</v>
      </c>
      <c r="B3801" s="1">
        <v>35692.800000000003</v>
      </c>
      <c r="C3801" s="1" t="str">
        <v>Invoice Not Received</v>
      </c>
      <c r="D3801" s="2" t="str">
        <v>Invoice Not Received</v>
      </c>
      <c r="E3801" s="2">
        <v>45958</v>
      </c>
      <c r="F3801" s="1">
        <v>353606</v>
      </c>
      <c r="G3801" s="1">
        <v>2</v>
      </c>
      <c r="H3801" s="1">
        <v>2</v>
      </c>
      <c r="I3801" s="1">
        <v>0</v>
      </c>
      <c r="J3801" s="1" t="str">
        <v>Mumbai</v>
      </c>
      <c r="K3801" s="1">
        <v>0</v>
      </c>
      <c r="L3801" s="1"/>
      <c r="M3801" s="1">
        <f t="shared" si="186"/>
        <v>71385.600000000006</v>
      </c>
      <c r="N3801" s="1">
        <f t="shared" si="187"/>
        <v>71385.600000000006</v>
      </c>
      <c r="O3801" s="1">
        <f t="shared" si="188"/>
        <v>0</v>
      </c>
    </row>
    <row r="3802" spans="1:15" x14ac:dyDescent="0.25">
      <c r="A3802" s="1" t="str">
        <v>BIOLEGEND</v>
      </c>
      <c r="B3802" s="1">
        <v>53592</v>
      </c>
      <c r="C3802" s="1" t="str">
        <v>Invoice Not Received</v>
      </c>
      <c r="D3802" s="2" t="str">
        <v>Invoice Not Received</v>
      </c>
      <c r="E3802" s="2">
        <v>45958</v>
      </c>
      <c r="F3802" s="1">
        <v>313238</v>
      </c>
      <c r="G3802" s="1">
        <v>2</v>
      </c>
      <c r="H3802" s="1">
        <v>2</v>
      </c>
      <c r="I3802" s="1">
        <v>0</v>
      </c>
      <c r="J3802" s="1" t="str">
        <v>Mumbai</v>
      </c>
      <c r="K3802" s="1">
        <v>0</v>
      </c>
      <c r="L3802" s="1"/>
      <c r="M3802" s="1">
        <f t="shared" si="186"/>
        <v>107184</v>
      </c>
      <c r="N3802" s="1">
        <f t="shared" si="187"/>
        <v>107184</v>
      </c>
      <c r="O3802" s="1">
        <f t="shared" si="188"/>
        <v>0</v>
      </c>
    </row>
    <row r="3803" spans="1:15" x14ac:dyDescent="0.25">
      <c r="A3803" s="1" t="str">
        <v>BIOLEGEND</v>
      </c>
      <c r="B3803" s="1">
        <v>17688</v>
      </c>
      <c r="C3803" s="1" t="str">
        <v>Invoice Not Received</v>
      </c>
      <c r="D3803" s="2" t="str">
        <v>Invoice Not Received</v>
      </c>
      <c r="E3803" s="2">
        <v>45958</v>
      </c>
      <c r="F3803" s="1">
        <v>372208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17688</v>
      </c>
      <c r="N3803" s="1">
        <f t="shared" si="187"/>
        <v>17688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344740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19536</v>
      </c>
      <c r="C3805" s="1" t="str">
        <v>Invoice Not Received</v>
      </c>
      <c r="D3805" s="2" t="str">
        <v>Invoice Not Received</v>
      </c>
      <c r="E3805" s="2">
        <v>45958</v>
      </c>
      <c r="F3805" s="1">
        <v>621616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19536</v>
      </c>
      <c r="N3805" s="1">
        <f t="shared" si="187"/>
        <v>19536</v>
      </c>
      <c r="O3805" s="1">
        <f t="shared" si="188"/>
        <v>0</v>
      </c>
    </row>
    <row r="3806" spans="1:15" x14ac:dyDescent="0.25">
      <c r="A3806" s="1" t="str">
        <v>BIOLEGEND</v>
      </c>
      <c r="B3806" s="1">
        <v>7497.6</v>
      </c>
      <c r="C3806" s="1" t="str">
        <v>Invoice Not Received</v>
      </c>
      <c r="D3806" s="2" t="str">
        <v>Invoice Not Received</v>
      </c>
      <c r="E3806" s="2">
        <v>45958</v>
      </c>
      <c r="F3806" s="1">
        <v>134609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7497.6</v>
      </c>
      <c r="N3806" s="1">
        <f t="shared" si="187"/>
        <v>7497.6</v>
      </c>
      <c r="O3806" s="1">
        <f t="shared" si="188"/>
        <v>0</v>
      </c>
    </row>
    <row r="3807" spans="1:15" x14ac:dyDescent="0.25">
      <c r="A3807" s="1" t="str">
        <v>BIOLEGEND</v>
      </c>
      <c r="B3807" s="1">
        <v>8395.2000000000007</v>
      </c>
      <c r="C3807" s="1" t="str">
        <v>Invoice Not Received</v>
      </c>
      <c r="D3807" s="2" t="str">
        <v>Invoice Not Received</v>
      </c>
      <c r="E3807" s="2">
        <v>45958</v>
      </c>
      <c r="F3807" s="1">
        <v>425401</v>
      </c>
      <c r="G3807" s="1">
        <v>1</v>
      </c>
      <c r="H3807" s="1">
        <v>1</v>
      </c>
      <c r="I3807" s="1">
        <v>0</v>
      </c>
      <c r="J3807" s="1" t="str">
        <v>DELHI</v>
      </c>
      <c r="K3807" s="1">
        <v>0</v>
      </c>
      <c r="L3807" s="1"/>
      <c r="M3807" s="1">
        <f t="shared" si="186"/>
        <v>8395.2000000000007</v>
      </c>
      <c r="N3807" s="1">
        <f t="shared" si="187"/>
        <v>8395.2000000000007</v>
      </c>
      <c r="O3807" s="1">
        <f t="shared" si="188"/>
        <v>0</v>
      </c>
    </row>
    <row r="3808" spans="1:15" x14ac:dyDescent="0.25">
      <c r="A3808" s="1" t="str">
        <v>BIOLEGEND</v>
      </c>
      <c r="B3808" s="1">
        <v>7444.7999999999993</v>
      </c>
      <c r="C3808" s="1" t="str">
        <v>Invoice Not Received</v>
      </c>
      <c r="D3808" s="2" t="str">
        <v>Invoice Not Received</v>
      </c>
      <c r="E3808" s="2">
        <v>45958</v>
      </c>
      <c r="F3808" s="1">
        <v>422401</v>
      </c>
      <c r="G3808" s="1">
        <v>1</v>
      </c>
      <c r="H3808" s="1">
        <v>1</v>
      </c>
      <c r="I3808" s="1">
        <v>0</v>
      </c>
      <c r="J3808" s="1" t="str">
        <v>DELHI</v>
      </c>
      <c r="K3808" s="1">
        <v>0</v>
      </c>
      <c r="L3808" s="1"/>
      <c r="M3808" s="1">
        <f t="shared" si="186"/>
        <v>7444.7999999999993</v>
      </c>
      <c r="N3808" s="1">
        <f t="shared" si="187"/>
        <v>7444.7999999999993</v>
      </c>
      <c r="O3808" s="1">
        <f t="shared" si="188"/>
        <v>0</v>
      </c>
    </row>
    <row r="3809" spans="1:15" x14ac:dyDescent="0.25">
      <c r="A3809" s="1" t="str">
        <v>BIOLEGEND</v>
      </c>
      <c r="B3809" s="1">
        <v>24182.400000000001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422302</v>
      </c>
      <c r="G3809" s="1">
        <v>2</v>
      </c>
      <c r="H3809" s="1">
        <v>2</v>
      </c>
      <c r="I3809" s="1">
        <v>0</v>
      </c>
      <c r="J3809" s="1" t="str">
        <v>Banglore</v>
      </c>
      <c r="K3809" s="1">
        <v>0</v>
      </c>
      <c r="L3809" s="1"/>
      <c r="M3809" s="1">
        <f t="shared" si="186"/>
        <v>48364.800000000003</v>
      </c>
      <c r="N3809" s="1">
        <f t="shared" si="187"/>
        <v>48364.800000000003</v>
      </c>
      <c r="O3809" s="1">
        <f t="shared" si="188"/>
        <v>0</v>
      </c>
    </row>
    <row r="3810" spans="1:15" x14ac:dyDescent="0.25">
      <c r="A3810" s="1" t="str">
        <v>BIOLEGEND</v>
      </c>
      <c r="B3810" s="1">
        <v>2481.6</v>
      </c>
      <c r="C3810" s="1" t="str">
        <v>Invoice Not Received</v>
      </c>
      <c r="D3810" s="2" t="str">
        <v>Invoice Not Received</v>
      </c>
      <c r="E3810" s="2">
        <v>45958</v>
      </c>
      <c r="F3810" s="1">
        <v>400405</v>
      </c>
      <c r="G3810" s="1">
        <v>1</v>
      </c>
      <c r="H3810" s="1">
        <v>1</v>
      </c>
      <c r="I3810" s="1">
        <v>0</v>
      </c>
      <c r="J3810" s="1" t="str">
        <v>Hyderabad</v>
      </c>
      <c r="K3810" s="1">
        <v>0</v>
      </c>
      <c r="L3810" s="1"/>
      <c r="M3810" s="1">
        <f t="shared" si="186"/>
        <v>2481.6</v>
      </c>
      <c r="N3810" s="1">
        <f t="shared" si="187"/>
        <v>2481.6</v>
      </c>
      <c r="O3810" s="1">
        <f t="shared" si="188"/>
        <v>0</v>
      </c>
    </row>
    <row r="3811" spans="1:15" x14ac:dyDescent="0.25">
      <c r="A3811" s="1" t="str">
        <v>BIOLEGEND</v>
      </c>
      <c r="B3811" s="1">
        <v>25748.800000000003</v>
      </c>
      <c r="C3811" s="1" t="str">
        <v>Invoice Not Received</v>
      </c>
      <c r="D3811" s="2" t="str">
        <v>Invoice Not Received</v>
      </c>
      <c r="E3811" s="2">
        <v>45958</v>
      </c>
      <c r="F3811" s="1">
        <v>300554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25748.800000000003</v>
      </c>
      <c r="N3811" s="1">
        <f t="shared" si="187"/>
        <v>25748.800000000003</v>
      </c>
      <c r="O3811" s="1">
        <f t="shared" si="188"/>
        <v>0</v>
      </c>
    </row>
    <row r="3812" spans="1:15" x14ac:dyDescent="0.25">
      <c r="A3812" s="1" t="str">
        <v>BIOLEGEND</v>
      </c>
      <c r="B3812" s="1">
        <v>13992</v>
      </c>
      <c r="C3812" s="1" t="str">
        <v>Invoice Not Received</v>
      </c>
      <c r="D3812" s="2" t="str">
        <v>Invoice Not Received</v>
      </c>
      <c r="E3812" s="2">
        <v>45958</v>
      </c>
      <c r="F3812" s="1">
        <v>502516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13992</v>
      </c>
      <c r="N3812" s="1">
        <f t="shared" si="187"/>
        <v>13992</v>
      </c>
      <c r="O3812" s="1">
        <f t="shared" si="188"/>
        <v>0</v>
      </c>
    </row>
    <row r="3813" spans="1:15" x14ac:dyDescent="0.25">
      <c r="A3813" s="1" t="str">
        <v>BIOLEGEND</v>
      </c>
      <c r="B3813" s="1">
        <v>14256</v>
      </c>
      <c r="C3813" s="1" t="str">
        <v>Invoice Not Received</v>
      </c>
      <c r="D3813" s="2" t="str">
        <v>Invoice Not Received</v>
      </c>
      <c r="E3813" s="2">
        <v>45958</v>
      </c>
      <c r="F3813" s="1">
        <v>379210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14256</v>
      </c>
      <c r="N3813" s="1">
        <f t="shared" si="187"/>
        <v>14256</v>
      </c>
      <c r="O3813" s="1">
        <f t="shared" si="188"/>
        <v>0</v>
      </c>
    </row>
    <row r="3814" spans="1:15" x14ac:dyDescent="0.25">
      <c r="A3814" s="1" t="str">
        <v>BIOLEGEND</v>
      </c>
      <c r="B3814" s="1">
        <v>18902.400000000001</v>
      </c>
      <c r="C3814" s="1" t="str">
        <v>Invoice Not Received</v>
      </c>
      <c r="D3814" s="2" t="str">
        <v>Invoice Not Received</v>
      </c>
      <c r="E3814" s="2">
        <v>45958</v>
      </c>
      <c r="F3814" s="1">
        <v>328630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18902.400000000001</v>
      </c>
      <c r="N3814" s="1">
        <f t="shared" si="187"/>
        <v>18902.400000000001</v>
      </c>
      <c r="O3814" s="1">
        <f t="shared" si="188"/>
        <v>0</v>
      </c>
    </row>
    <row r="3815" spans="1:15" x14ac:dyDescent="0.25">
      <c r="A3815" s="1" t="str">
        <v>BIOLEGEND</v>
      </c>
      <c r="B3815" s="1">
        <v>22017.599999999999</v>
      </c>
      <c r="C3815" s="1" t="str">
        <v>Invoice Not Received</v>
      </c>
      <c r="D3815" s="2" t="str">
        <v>Invoice Not Received</v>
      </c>
      <c r="E3815" s="2">
        <v>45958</v>
      </c>
      <c r="F3815" s="1">
        <v>331328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22017.599999999999</v>
      </c>
      <c r="N3815" s="1">
        <f t="shared" si="187"/>
        <v>22017.599999999999</v>
      </c>
      <c r="O3815" s="1">
        <f t="shared" si="188"/>
        <v>0</v>
      </c>
    </row>
    <row r="3816" spans="1:15" x14ac:dyDescent="0.25">
      <c r="A3816" s="1" t="str">
        <v>BIOLEGEND</v>
      </c>
      <c r="B3816" s="1">
        <v>14150.400000000001</v>
      </c>
      <c r="C3816" s="1" t="str">
        <v>Invoice Not Received</v>
      </c>
      <c r="D3816" s="2" t="str">
        <v>Invoice Not Received</v>
      </c>
      <c r="E3816" s="2">
        <v>45958</v>
      </c>
      <c r="F3816" s="1">
        <v>331408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14150.400000000001</v>
      </c>
      <c r="N3816" s="1">
        <f t="shared" si="187"/>
        <v>14150.400000000001</v>
      </c>
      <c r="O3816" s="1">
        <f t="shared" si="188"/>
        <v>0</v>
      </c>
    </row>
    <row r="3817" spans="1:15" x14ac:dyDescent="0.25">
      <c r="A3817" s="1" t="str">
        <v>BPS</v>
      </c>
      <c r="B3817" s="1">
        <v>55176</v>
      </c>
      <c r="C3817" s="1" t="str">
        <v>INV8150</v>
      </c>
      <c r="D3817" s="2">
        <v>45954</v>
      </c>
      <c r="E3817" s="2">
        <v>45958</v>
      </c>
      <c r="F3817" s="1" t="str">
        <v>60690-2</v>
      </c>
      <c r="G3817" s="1">
        <v>1</v>
      </c>
      <c r="H3817" s="1">
        <v>1</v>
      </c>
      <c r="I3817" s="1">
        <v>0</v>
      </c>
      <c r="J3817" s="1" t="str">
        <v>Chandigarh</v>
      </c>
      <c r="K3817" s="1">
        <v>0</v>
      </c>
      <c r="L3817" s="1"/>
      <c r="M3817" s="1">
        <f t="shared" si="186"/>
        <v>55176</v>
      </c>
      <c r="N3817" s="1">
        <f t="shared" si="187"/>
        <v>55176</v>
      </c>
      <c r="O3817" s="1">
        <f t="shared" si="188"/>
        <v>0</v>
      </c>
    </row>
    <row r="3818" spans="1:15" x14ac:dyDescent="0.25">
      <c r="A3818" s="1" t="str">
        <v>BPS</v>
      </c>
      <c r="B3818" s="1">
        <v>8184</v>
      </c>
      <c r="C3818" s="1" t="str">
        <v>INV8150</v>
      </c>
      <c r="D3818" s="2">
        <v>45954</v>
      </c>
      <c r="E3818" s="2">
        <v>45958</v>
      </c>
      <c r="F3818" s="1" t="str">
        <v>60185-1</v>
      </c>
      <c r="G3818" s="1">
        <v>1</v>
      </c>
      <c r="H3818" s="1">
        <v>1</v>
      </c>
      <c r="I3818" s="1">
        <v>0</v>
      </c>
      <c r="J3818" s="1" t="str">
        <v>Chandigarh</v>
      </c>
      <c r="K3818" s="1">
        <v>0</v>
      </c>
      <c r="L3818" s="1"/>
      <c r="M3818" s="1">
        <f t="shared" si="186"/>
        <v>8184</v>
      </c>
      <c r="N3818" s="1">
        <f t="shared" si="187"/>
        <v>8184</v>
      </c>
      <c r="O3818" s="1">
        <f t="shared" si="188"/>
        <v>0</v>
      </c>
    </row>
    <row r="3819" spans="1:15" x14ac:dyDescent="0.25">
      <c r="A3819" s="1" t="str">
        <v>Dharmacon</v>
      </c>
      <c r="B3819" s="1">
        <v>51656</v>
      </c>
      <c r="C3819" s="1" t="str">
        <v>O102025IN3328176G</v>
      </c>
      <c r="D3819" s="2">
        <v>45951</v>
      </c>
      <c r="E3819" s="2">
        <v>45958</v>
      </c>
      <c r="F3819" s="1" t="str">
        <v>L-006585-00-0010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51656</v>
      </c>
      <c r="N3819" s="1">
        <f t="shared" si="187"/>
        <v>51656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L-042659-00-0005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L-065332-00-0005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L-004374-00-0005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L-012092-00-0005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6336</v>
      </c>
      <c r="C3824" s="1" t="str">
        <v>O102025IN3328176G</v>
      </c>
      <c r="D3824" s="2">
        <v>45951</v>
      </c>
      <c r="E3824" s="2">
        <v>45958</v>
      </c>
      <c r="F3824" s="1" t="str">
        <v>OEC4987-200829605</v>
      </c>
      <c r="G3824" s="1">
        <v>1</v>
      </c>
      <c r="H3824" s="1">
        <v>1</v>
      </c>
      <c r="I3824" s="1">
        <v>0</v>
      </c>
      <c r="J3824" s="1" t="str">
        <v>Bhopal</v>
      </c>
      <c r="K3824" s="1">
        <v>0</v>
      </c>
      <c r="L3824" s="1"/>
      <c r="M3824" s="1">
        <f t="shared" si="189"/>
        <v>6336</v>
      </c>
      <c r="N3824" s="1">
        <f t="shared" si="190"/>
        <v>6336</v>
      </c>
      <c r="O3824" s="1">
        <f t="shared" si="191"/>
        <v>0</v>
      </c>
    </row>
    <row r="3825" spans="1:15" x14ac:dyDescent="0.25">
      <c r="A3825" s="1" t="str">
        <v>Dharmacon</v>
      </c>
      <c r="B3825" s="1">
        <v>20856</v>
      </c>
      <c r="C3825" s="1" t="str">
        <v>O102025IN3328176G</v>
      </c>
      <c r="D3825" s="2">
        <v>45951</v>
      </c>
      <c r="E3825" s="2">
        <v>45958</v>
      </c>
      <c r="F3825" s="1" t="str">
        <v>T-2002-02</v>
      </c>
      <c r="G3825" s="1">
        <v>1</v>
      </c>
      <c r="H3825" s="1">
        <v>1</v>
      </c>
      <c r="I3825" s="1">
        <v>0</v>
      </c>
      <c r="J3825" s="1" t="str">
        <v>BANGLORE</v>
      </c>
      <c r="K3825" s="1">
        <v>0</v>
      </c>
      <c r="L3825" s="1"/>
      <c r="M3825" s="1">
        <f t="shared" si="189"/>
        <v>20856</v>
      </c>
      <c r="N3825" s="1">
        <f t="shared" si="190"/>
        <v>20856</v>
      </c>
      <c r="O3825" s="1">
        <f t="shared" si="191"/>
        <v>0</v>
      </c>
    </row>
    <row r="3826" spans="1:15" x14ac:dyDescent="0.25">
      <c r="A3826" s="1" t="str">
        <v>Dharmacon</v>
      </c>
      <c r="B3826" s="1">
        <v>34584</v>
      </c>
      <c r="C3826" s="1" t="str">
        <v>O102025IN3328176G</v>
      </c>
      <c r="D3826" s="2">
        <v>45951</v>
      </c>
      <c r="E3826" s="2">
        <v>45958</v>
      </c>
      <c r="F3826" s="1" t="str">
        <v>T-2002-03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34584</v>
      </c>
      <c r="N3826" s="1">
        <f t="shared" si="190"/>
        <v>34584</v>
      </c>
      <c r="O3826" s="1">
        <f t="shared" si="191"/>
        <v>0</v>
      </c>
    </row>
    <row r="3827" spans="1:15" x14ac:dyDescent="0.25">
      <c r="A3827" s="1" t="str">
        <v>Dharmacon</v>
      </c>
      <c r="B3827" s="1">
        <v>34584</v>
      </c>
      <c r="C3827" s="1" t="str">
        <v>O102025IN3328176G</v>
      </c>
      <c r="D3827" s="2">
        <v>45951</v>
      </c>
      <c r="E3827" s="2">
        <v>45958</v>
      </c>
      <c r="F3827" s="1" t="str">
        <v>T-2003-03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34584</v>
      </c>
      <c r="N3827" s="1">
        <f t="shared" si="190"/>
        <v>34584</v>
      </c>
      <c r="O3827" s="1">
        <f t="shared" si="191"/>
        <v>0</v>
      </c>
    </row>
    <row r="3828" spans="1:15" x14ac:dyDescent="0.25">
      <c r="A3828" s="1" t="str">
        <v>TargetMol</v>
      </c>
      <c r="B3828" s="1">
        <v>1584</v>
      </c>
      <c r="C3828" s="1" t="str">
        <v>INV251024-066</v>
      </c>
      <c r="D3828" s="2">
        <v>45954</v>
      </c>
      <c r="E3828" s="2">
        <v>45958</v>
      </c>
      <c r="F3828" s="1" t="str">
        <v>T7991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1584</v>
      </c>
      <c r="N3828" s="1">
        <f t="shared" si="190"/>
        <v>1584</v>
      </c>
      <c r="O3828" s="1">
        <f t="shared" si="191"/>
        <v>0</v>
      </c>
    </row>
    <row r="3829" spans="1:15" x14ac:dyDescent="0.25">
      <c r="A3829" s="1" t="str">
        <v>TargetMol</v>
      </c>
      <c r="B3829" s="1">
        <v>9134.4</v>
      </c>
      <c r="C3829" s="1" t="str">
        <v>INV251024-066</v>
      </c>
      <c r="D3829" s="2">
        <v>45954</v>
      </c>
      <c r="E3829" s="2">
        <v>45958</v>
      </c>
      <c r="F3829" s="1" t="str">
        <v>TN3575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9134.4</v>
      </c>
      <c r="N3829" s="1">
        <f t="shared" si="190"/>
        <v>9134.4</v>
      </c>
      <c r="O3829" s="1">
        <f t="shared" si="191"/>
        <v>0</v>
      </c>
    </row>
    <row r="3830" spans="1:15" x14ac:dyDescent="0.25">
      <c r="A3830" s="1" t="str">
        <v>TargetMol</v>
      </c>
      <c r="B3830" s="1">
        <v>3854.3999999999996</v>
      </c>
      <c r="C3830" s="1" t="str">
        <v>INV251024-066</v>
      </c>
      <c r="D3830" s="2">
        <v>45954</v>
      </c>
      <c r="E3830" s="2">
        <v>45958</v>
      </c>
      <c r="F3830" s="1" t="str">
        <v>T19528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3854.3999999999996</v>
      </c>
      <c r="N3830" s="1">
        <f t="shared" si="190"/>
        <v>3854.3999999999996</v>
      </c>
      <c r="O3830" s="1">
        <f t="shared" si="191"/>
        <v>0</v>
      </c>
    </row>
    <row r="3831" spans="1:15" x14ac:dyDescent="0.25">
      <c r="A3831" s="1" t="str">
        <v>TargetMol</v>
      </c>
      <c r="B3831" s="1">
        <v>1636.8000000000002</v>
      </c>
      <c r="C3831" s="1" t="str">
        <v>INV251024-066</v>
      </c>
      <c r="D3831" s="2">
        <v>45954</v>
      </c>
      <c r="E3831" s="2">
        <v>45958</v>
      </c>
      <c r="F3831" s="1" t="str">
        <v>T19418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1636.8000000000002</v>
      </c>
      <c r="N3831" s="1">
        <f t="shared" si="190"/>
        <v>1636.8000000000002</v>
      </c>
      <c r="O3831" s="1">
        <f t="shared" si="191"/>
        <v>0</v>
      </c>
    </row>
    <row r="3832" spans="1:15" x14ac:dyDescent="0.25">
      <c r="A3832" s="1" t="str">
        <v>TargetMol</v>
      </c>
      <c r="B3832" s="1">
        <v>1531.1999999999998</v>
      </c>
      <c r="C3832" s="1" t="str">
        <v>INV251024-066</v>
      </c>
      <c r="D3832" s="2">
        <v>45954</v>
      </c>
      <c r="E3832" s="2">
        <v>45958</v>
      </c>
      <c r="F3832" s="1" t="str">
        <v>Fr14273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1531.1999999999998</v>
      </c>
      <c r="N3832" s="1">
        <f t="shared" si="190"/>
        <v>1531.1999999999998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10401.6</v>
      </c>
      <c r="C3833" s="1" t="str">
        <v>INV251024-066</v>
      </c>
      <c r="D3833" s="2">
        <v>45954</v>
      </c>
      <c r="E3833" s="2">
        <v>45958</v>
      </c>
      <c r="F3833" s="1" t="str">
        <v>T37170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10401.6</v>
      </c>
      <c r="N3833" s="1">
        <f t="shared" si="190"/>
        <v>10401.6</v>
      </c>
      <c r="O3833" s="1">
        <f t="shared" si="191"/>
        <v>0</v>
      </c>
    </row>
    <row r="3834" spans="1:15" x14ac:dyDescent="0.25">
      <c r="A3834" s="1" t="str">
        <v>TargetMol</v>
      </c>
      <c r="B3834" s="1">
        <v>11721.599999999999</v>
      </c>
      <c r="C3834" s="1" t="str">
        <v>INV251024-067</v>
      </c>
      <c r="D3834" s="2">
        <v>45954</v>
      </c>
      <c r="E3834" s="2">
        <v>45958</v>
      </c>
      <c r="F3834" s="1" t="str">
        <v>TMAB-01533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11721.599999999999</v>
      </c>
      <c r="N3834" s="1">
        <f t="shared" si="190"/>
        <v>11721.599999999999</v>
      </c>
      <c r="O3834" s="1">
        <f t="shared" si="191"/>
        <v>0</v>
      </c>
    </row>
    <row r="3835" spans="1:15" x14ac:dyDescent="0.25">
      <c r="A3835" s="1" t="str">
        <v>TargetMol</v>
      </c>
      <c r="B3835" s="1">
        <v>1848</v>
      </c>
      <c r="C3835" s="1" t="str">
        <v>INV251024-065</v>
      </c>
      <c r="D3835" s="2">
        <v>45954</v>
      </c>
      <c r="E3835" s="2">
        <v>45958</v>
      </c>
      <c r="F3835" s="1" t="str">
        <v>T12617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1848</v>
      </c>
      <c r="N3835" s="1">
        <f t="shared" si="190"/>
        <v>1848</v>
      </c>
      <c r="O3835" s="1">
        <f t="shared" si="191"/>
        <v>0</v>
      </c>
    </row>
    <row r="3836" spans="1:15" x14ac:dyDescent="0.25">
      <c r="A3836" s="1" t="str">
        <v>TargetMol</v>
      </c>
      <c r="B3836" s="1">
        <v>2745.6</v>
      </c>
      <c r="C3836" s="1" t="str">
        <v>INV251024-065</v>
      </c>
      <c r="D3836" s="2">
        <v>45954</v>
      </c>
      <c r="E3836" s="2">
        <v>45958</v>
      </c>
      <c r="F3836" s="1" t="str">
        <v>T1778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2745.6</v>
      </c>
      <c r="N3836" s="1">
        <f t="shared" si="190"/>
        <v>2745.6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T2032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1742.4</v>
      </c>
      <c r="C3838" s="1" t="str">
        <v>INV251024-065</v>
      </c>
      <c r="D3838" s="2">
        <v>45954</v>
      </c>
      <c r="E3838" s="2">
        <v>45958</v>
      </c>
      <c r="F3838" s="1" t="str">
        <v>T2059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1742.4</v>
      </c>
      <c r="N3838" s="1">
        <f t="shared" si="190"/>
        <v>1742.4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T2113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T2193</v>
      </c>
      <c r="G3840" s="1">
        <v>0</v>
      </c>
      <c r="H3840" s="1">
        <v>0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0</v>
      </c>
      <c r="N3840" s="1">
        <f t="shared" si="190"/>
        <v>0</v>
      </c>
      <c r="O3840" s="1">
        <f t="shared" si="191"/>
        <v>0</v>
      </c>
    </row>
    <row r="3841" spans="1:15" x14ac:dyDescent="0.25">
      <c r="A3841" s="1" t="str">
        <v>TargetMol</v>
      </c>
      <c r="B3841" s="1">
        <v>2059.1999999999998</v>
      </c>
      <c r="C3841" s="1" t="str">
        <v>INV251024-065</v>
      </c>
      <c r="D3841" s="2">
        <v>45954</v>
      </c>
      <c r="E3841" s="2">
        <v>45958</v>
      </c>
      <c r="F3841" s="1" t="str">
        <v>T2378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2059.1999999999998</v>
      </c>
      <c r="N3841" s="1">
        <f t="shared" si="190"/>
        <v>2059.1999999999998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2323.1999999999998</v>
      </c>
      <c r="C3842" s="1" t="str">
        <v>INV251024-065</v>
      </c>
      <c r="D3842" s="2">
        <v>45954</v>
      </c>
      <c r="E3842" s="2">
        <v>45958</v>
      </c>
      <c r="F3842" s="1" t="str">
        <v>T2506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2323.1999999999998</v>
      </c>
      <c r="N3842" s="1">
        <f t="shared" si="190"/>
        <v>2323.1999999999998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1689.6</v>
      </c>
      <c r="C3843" s="1" t="str">
        <v>INV251024-065</v>
      </c>
      <c r="D3843" s="2">
        <v>45954</v>
      </c>
      <c r="E3843" s="2">
        <v>45958</v>
      </c>
      <c r="F3843" s="1" t="str">
        <v>T2247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1689.6</v>
      </c>
      <c r="N3843" s="1">
        <f t="shared" si="190"/>
        <v>1689.6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2323.1999999999998</v>
      </c>
      <c r="C3844" s="1" t="str">
        <v>INV251024-065</v>
      </c>
      <c r="D3844" s="2">
        <v>45954</v>
      </c>
      <c r="E3844" s="2">
        <v>45958</v>
      </c>
      <c r="F3844" s="1" t="str">
        <v>T2615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2323.1999999999998</v>
      </c>
      <c r="N3844" s="1">
        <f t="shared" si="190"/>
        <v>2323.1999999999998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1531.1999999999998</v>
      </c>
      <c r="C3845" s="1" t="str">
        <v>INV251024-065</v>
      </c>
      <c r="D3845" s="2">
        <v>45954</v>
      </c>
      <c r="E3845" s="2">
        <v>45958</v>
      </c>
      <c r="F3845" s="1" t="str">
        <v>T2670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1531.1999999999998</v>
      </c>
      <c r="N3845" s="1">
        <f t="shared" si="190"/>
        <v>1531.1999999999998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1584</v>
      </c>
      <c r="C3846" s="1" t="str">
        <v>INV251024-065</v>
      </c>
      <c r="D3846" s="2">
        <v>45954</v>
      </c>
      <c r="E3846" s="2">
        <v>45958</v>
      </c>
      <c r="F3846" s="1" t="str">
        <v>T2679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1584</v>
      </c>
      <c r="N3846" s="1">
        <f t="shared" si="190"/>
        <v>1584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T3195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2376</v>
      </c>
      <c r="C3848" s="1" t="str">
        <v>INV251024-065</v>
      </c>
      <c r="D3848" s="2">
        <v>45954</v>
      </c>
      <c r="E3848" s="2">
        <v>45958</v>
      </c>
      <c r="F3848" s="1" t="str">
        <v>T4227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2376</v>
      </c>
      <c r="N3848" s="1">
        <f t="shared" si="190"/>
        <v>2376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T6049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2481.6</v>
      </c>
      <c r="C3850" s="1" t="str">
        <v>INV251024-065</v>
      </c>
      <c r="D3850" s="2">
        <v>45954</v>
      </c>
      <c r="E3850" s="2">
        <v>45958</v>
      </c>
      <c r="F3850" s="1" t="str">
        <v>T6081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2481.6</v>
      </c>
      <c r="N3850" s="1">
        <f t="shared" si="190"/>
        <v>2481.6</v>
      </c>
      <c r="O3850" s="1">
        <f t="shared" si="191"/>
        <v>0</v>
      </c>
    </row>
    <row r="3851" spans="1:15" x14ac:dyDescent="0.25">
      <c r="A3851" s="1" t="str">
        <v>TargetMol</v>
      </c>
      <c r="B3851" s="1">
        <v>1672</v>
      </c>
      <c r="C3851" s="1" t="str">
        <v>INV251024-065</v>
      </c>
      <c r="D3851" s="2">
        <v>45954</v>
      </c>
      <c r="E3851" s="2">
        <v>45958</v>
      </c>
      <c r="F3851" s="1" t="str">
        <v>T6167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1672</v>
      </c>
      <c r="N3851" s="1">
        <f t="shared" si="190"/>
        <v>1672</v>
      </c>
      <c r="O3851" s="1">
        <f t="shared" si="191"/>
        <v>0</v>
      </c>
    </row>
    <row r="3852" spans="1:15" x14ac:dyDescent="0.25">
      <c r="A3852" s="1" t="str">
        <v>TargetMol</v>
      </c>
      <c r="B3852" s="1">
        <v>1953.6</v>
      </c>
      <c r="C3852" s="1" t="str">
        <v>INV251024-065</v>
      </c>
      <c r="D3852" s="2">
        <v>45954</v>
      </c>
      <c r="E3852" s="2">
        <v>45958</v>
      </c>
      <c r="F3852" s="1" t="str">
        <v>T6612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1953.6</v>
      </c>
      <c r="N3852" s="1">
        <f t="shared" si="190"/>
        <v>1953.6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T6866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2006.4</v>
      </c>
      <c r="C3854" s="1" t="str">
        <v>INV251024-065</v>
      </c>
      <c r="D3854" s="2">
        <v>45954</v>
      </c>
      <c r="E3854" s="2">
        <v>45958</v>
      </c>
      <c r="F3854" s="1" t="str">
        <v>T21503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2006.4</v>
      </c>
      <c r="N3854" s="1">
        <f t="shared" si="190"/>
        <v>2006.4</v>
      </c>
      <c r="O3854" s="1">
        <f t="shared" si="191"/>
        <v>0</v>
      </c>
    </row>
    <row r="3855" spans="1:15" x14ac:dyDescent="0.25">
      <c r="A3855" s="1" t="str">
        <v>TargetMol</v>
      </c>
      <c r="B3855" s="1">
        <v>2112</v>
      </c>
      <c r="C3855" s="1" t="str">
        <v>INV251024-065</v>
      </c>
      <c r="D3855" s="2">
        <v>45954</v>
      </c>
      <c r="E3855" s="2">
        <v>45958</v>
      </c>
      <c r="F3855" s="1" t="str">
        <v>TQ0068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2112</v>
      </c>
      <c r="N3855" s="1">
        <f t="shared" si="190"/>
        <v>2112</v>
      </c>
      <c r="O3855" s="1">
        <f t="shared" si="191"/>
        <v>0</v>
      </c>
    </row>
    <row r="3856" spans="1:15" x14ac:dyDescent="0.25">
      <c r="A3856" s="1" t="str">
        <v>TargetMol</v>
      </c>
      <c r="B3856" s="1">
        <v>3168</v>
      </c>
      <c r="C3856" s="1" t="str">
        <v>INV251024-065</v>
      </c>
      <c r="D3856" s="2">
        <v>45954</v>
      </c>
      <c r="E3856" s="2">
        <v>45958</v>
      </c>
      <c r="F3856" s="1" t="str">
        <v>T21588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3168</v>
      </c>
      <c r="N3856" s="1">
        <f t="shared" si="190"/>
        <v>3168</v>
      </c>
      <c r="O3856" s="1">
        <f t="shared" si="191"/>
        <v>0</v>
      </c>
    </row>
    <row r="3857" spans="1:15" x14ac:dyDescent="0.25">
      <c r="A3857" s="1" t="str">
        <v>TargetMol</v>
      </c>
      <c r="B3857" s="1">
        <v>2270.4</v>
      </c>
      <c r="C3857" s="1" t="str">
        <v>INV251024-065</v>
      </c>
      <c r="D3857" s="2">
        <v>45954</v>
      </c>
      <c r="E3857" s="2">
        <v>45958</v>
      </c>
      <c r="F3857" s="1" t="str">
        <v>T36964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2270.4</v>
      </c>
      <c r="N3857" s="1">
        <f t="shared" si="190"/>
        <v>2270.4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T28218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2481.6</v>
      </c>
      <c r="C3859" s="1" t="str">
        <v>INV251024-065</v>
      </c>
      <c r="D3859" s="2">
        <v>45954</v>
      </c>
      <c r="E3859" s="2">
        <v>45958</v>
      </c>
      <c r="F3859" s="1" t="str">
        <v>T1912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2481.6</v>
      </c>
      <c r="N3859" s="1">
        <f t="shared" si="190"/>
        <v>2481.6</v>
      </c>
      <c r="O3859" s="1">
        <f t="shared" si="191"/>
        <v>0</v>
      </c>
    </row>
    <row r="3860" spans="1:15" x14ac:dyDescent="0.25">
      <c r="A3860" s="1" t="str">
        <v>TargetMol</v>
      </c>
      <c r="B3860" s="1">
        <v>0</v>
      </c>
      <c r="C3860" s="1" t="str">
        <v>EXTRA RECEIVED</v>
      </c>
      <c r="D3860" s="2" t="str">
        <v>EXTRA RECEIVED</v>
      </c>
      <c r="E3860" s="2">
        <v>45958</v>
      </c>
      <c r="F3860" s="1" t="str">
        <v>T-0928</v>
      </c>
      <c r="G3860" s="1">
        <v>1</v>
      </c>
      <c r="H3860" s="1">
        <v>0</v>
      </c>
      <c r="I3860" s="1">
        <v>1</v>
      </c>
      <c r="J3860" s="1" t="str">
        <v>STOCK</v>
      </c>
      <c r="K3860" s="1" t="str">
        <v>Stock</v>
      </c>
      <c r="L3860" s="1"/>
      <c r="M3860" s="1">
        <f t="shared" si="189"/>
        <v>0</v>
      </c>
      <c r="N3860" s="1">
        <f t="shared" si="190"/>
        <v>0</v>
      </c>
      <c r="O3860" s="1">
        <f t="shared" si="191"/>
        <v>0</v>
      </c>
    </row>
    <row r="3861" spans="1:15" x14ac:dyDescent="0.25">
      <c r="A3861" s="1" t="str">
        <v>BioLegend</v>
      </c>
      <c r="B3861" s="1">
        <v>1742.4</v>
      </c>
      <c r="C3861" s="1" t="str">
        <v>EED120337</v>
      </c>
      <c r="D3861" s="2">
        <v>45954</v>
      </c>
      <c r="E3861" s="2">
        <v>45960</v>
      </c>
      <c r="F3861" s="1">
        <v>100311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1742.4</v>
      </c>
      <c r="N3861" s="1">
        <f t="shared" si="190"/>
        <v>1742.4</v>
      </c>
      <c r="O3861" s="1">
        <f t="shared" si="191"/>
        <v>0</v>
      </c>
    </row>
    <row r="3862" spans="1:15" x14ac:dyDescent="0.25">
      <c r="A3862" s="1" t="str">
        <v>BioLegend</v>
      </c>
      <c r="B3862" s="1">
        <v>5227.2</v>
      </c>
      <c r="C3862" s="1" t="str">
        <v>EED120337</v>
      </c>
      <c r="D3862" s="2">
        <v>45954</v>
      </c>
      <c r="E3862" s="2">
        <v>45960</v>
      </c>
      <c r="F3862" s="1">
        <v>100406</v>
      </c>
      <c r="G3862" s="1">
        <v>1</v>
      </c>
      <c r="H3862" s="1">
        <v>1</v>
      </c>
      <c r="I3862" s="1">
        <v>0</v>
      </c>
      <c r="J3862" s="1" t="str">
        <v>Kharagpur</v>
      </c>
      <c r="K3862" s="1">
        <v>0</v>
      </c>
      <c r="L3862" s="1"/>
      <c r="M3862" s="1">
        <f t="shared" si="189"/>
        <v>5227.2</v>
      </c>
      <c r="N3862" s="1">
        <f t="shared" si="190"/>
        <v>5227.2</v>
      </c>
      <c r="O3862" s="1">
        <f t="shared" si="191"/>
        <v>0</v>
      </c>
    </row>
    <row r="3863" spans="1:15" x14ac:dyDescent="0.25">
      <c r="A3863" s="1" t="str">
        <v>BioLegend</v>
      </c>
      <c r="B3863" s="1">
        <v>16878.400000000001</v>
      </c>
      <c r="C3863" s="1" t="str">
        <v>EED120337</v>
      </c>
      <c r="D3863" s="2">
        <v>45954</v>
      </c>
      <c r="E3863" s="2">
        <v>45960</v>
      </c>
      <c r="F3863" s="1">
        <v>100449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33756.800000000003</v>
      </c>
      <c r="N3863" s="1">
        <f t="shared" si="190"/>
        <v>33756.800000000003</v>
      </c>
      <c r="O3863" s="1">
        <f t="shared" si="191"/>
        <v>0</v>
      </c>
    </row>
    <row r="3864" spans="1:15" x14ac:dyDescent="0.25">
      <c r="A3864" s="1" t="str">
        <v>BioLegend</v>
      </c>
      <c r="B3864" s="1">
        <v>4963.2</v>
      </c>
      <c r="C3864" s="1" t="str">
        <v>EED120337</v>
      </c>
      <c r="D3864" s="2">
        <v>45954</v>
      </c>
      <c r="E3864" s="2">
        <v>45960</v>
      </c>
      <c r="F3864" s="1">
        <v>100534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4963.2</v>
      </c>
      <c r="N3864" s="1">
        <f t="shared" si="190"/>
        <v>4963.2</v>
      </c>
      <c r="O3864" s="1">
        <f t="shared" si="191"/>
        <v>0</v>
      </c>
    </row>
    <row r="3865" spans="1:15" x14ac:dyDescent="0.25">
      <c r="A3865" s="1" t="str">
        <v>BioLegend</v>
      </c>
      <c r="B3865" s="1">
        <v>16816.8</v>
      </c>
      <c r="C3865" s="1" t="str">
        <v>EED120337</v>
      </c>
      <c r="D3865" s="2">
        <v>45954</v>
      </c>
      <c r="E3865" s="2">
        <v>45960</v>
      </c>
      <c r="F3865" s="1">
        <v>103059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33633.599999999999</v>
      </c>
      <c r="N3865" s="1">
        <f t="shared" si="190"/>
        <v>33633.599999999999</v>
      </c>
      <c r="O3865" s="1">
        <f t="shared" si="191"/>
        <v>0</v>
      </c>
    </row>
    <row r="3866" spans="1:15" x14ac:dyDescent="0.25">
      <c r="A3866" s="1" t="str">
        <v>BioLegend</v>
      </c>
      <c r="B3866" s="1">
        <v>16579.2</v>
      </c>
      <c r="C3866" s="1" t="str">
        <v>EED120337</v>
      </c>
      <c r="D3866" s="2">
        <v>45954</v>
      </c>
      <c r="E3866" s="2">
        <v>45960</v>
      </c>
      <c r="F3866" s="1">
        <v>344814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33158.400000000001</v>
      </c>
      <c r="N3866" s="1">
        <f t="shared" si="190"/>
        <v>33158.400000000001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4752</v>
      </c>
      <c r="C3867" s="1" t="str">
        <v>EED120337</v>
      </c>
      <c r="D3867" s="2">
        <v>45954</v>
      </c>
      <c r="E3867" s="2">
        <v>45960</v>
      </c>
      <c r="F3867" s="1">
        <v>103319</v>
      </c>
      <c r="G3867" s="1">
        <v>1</v>
      </c>
      <c r="H3867" s="1">
        <v>1</v>
      </c>
      <c r="I3867" s="1">
        <v>0</v>
      </c>
      <c r="J3867" s="1" t="str">
        <v>Pune</v>
      </c>
      <c r="K3867" s="1">
        <v>0</v>
      </c>
      <c r="L3867" s="1"/>
      <c r="M3867" s="1">
        <f t="shared" si="189"/>
        <v>4752</v>
      </c>
      <c r="N3867" s="1">
        <f t="shared" si="190"/>
        <v>4752</v>
      </c>
      <c r="O3867" s="1">
        <f t="shared" si="191"/>
        <v>0</v>
      </c>
    </row>
    <row r="3868" spans="1:15" x14ac:dyDescent="0.25">
      <c r="A3868" s="1" t="str">
        <v>BioLegend</v>
      </c>
      <c r="B3868" s="1">
        <v>15470.400000000001</v>
      </c>
      <c r="C3868" s="1" t="str">
        <v>EED120337</v>
      </c>
      <c r="D3868" s="2">
        <v>45954</v>
      </c>
      <c r="E3868" s="2">
        <v>45960</v>
      </c>
      <c r="F3868" s="1">
        <v>104506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15470.400000000001</v>
      </c>
      <c r="N3868" s="1">
        <f t="shared" si="190"/>
        <v>15470.400000000001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17054.400000000001</v>
      </c>
      <c r="C3869" s="1" t="str">
        <v>EED120337</v>
      </c>
      <c r="D3869" s="2">
        <v>45954</v>
      </c>
      <c r="E3869" s="2">
        <v>45960</v>
      </c>
      <c r="F3869" s="1">
        <v>108748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17054.400000000001</v>
      </c>
      <c r="N3869" s="1">
        <f t="shared" si="190"/>
        <v>17054.400000000001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5808</v>
      </c>
      <c r="C3870" s="1" t="str">
        <v>EED120337</v>
      </c>
      <c r="D3870" s="2">
        <v>45954</v>
      </c>
      <c r="E3870" s="2">
        <v>45960</v>
      </c>
      <c r="F3870" s="1">
        <v>119307</v>
      </c>
      <c r="G3870" s="1">
        <v>1</v>
      </c>
      <c r="H3870" s="1">
        <v>1</v>
      </c>
      <c r="I3870" s="1">
        <v>0</v>
      </c>
      <c r="J3870" s="1" t="str">
        <v>Hyderabad</v>
      </c>
      <c r="K3870" s="1">
        <v>0</v>
      </c>
      <c r="L3870" s="1"/>
      <c r="M3870" s="1">
        <f t="shared" si="189"/>
        <v>5808</v>
      </c>
      <c r="N3870" s="1">
        <f t="shared" si="190"/>
        <v>5808</v>
      </c>
      <c r="O3870" s="1">
        <f t="shared" si="191"/>
        <v>0</v>
      </c>
    </row>
    <row r="3871" spans="1:15" x14ac:dyDescent="0.25">
      <c r="A3871" s="1" t="str">
        <v>BioLegend</v>
      </c>
      <c r="B3871" s="1">
        <v>19536</v>
      </c>
      <c r="C3871" s="1" t="str">
        <v>EED120337</v>
      </c>
      <c r="D3871" s="2">
        <v>45954</v>
      </c>
      <c r="E3871" s="2">
        <v>45960</v>
      </c>
      <c r="F3871" s="1">
        <v>123146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19536</v>
      </c>
      <c r="N3871" s="1">
        <f t="shared" si="190"/>
        <v>19536</v>
      </c>
      <c r="O3871" s="1">
        <f t="shared" si="191"/>
        <v>0</v>
      </c>
    </row>
    <row r="3872" spans="1:15" x14ac:dyDescent="0.25">
      <c r="A3872" s="1" t="str">
        <v>BioLegend</v>
      </c>
      <c r="B3872" s="1">
        <v>5544</v>
      </c>
      <c r="C3872" s="1" t="str">
        <v>EED120337</v>
      </c>
      <c r="D3872" s="2">
        <v>45954</v>
      </c>
      <c r="E3872" s="2">
        <v>45960</v>
      </c>
      <c r="F3872" s="1">
        <v>127611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5544</v>
      </c>
      <c r="N3872" s="1">
        <f t="shared" si="190"/>
        <v>5544</v>
      </c>
      <c r="O3872" s="1">
        <f t="shared" si="191"/>
        <v>0</v>
      </c>
    </row>
    <row r="3873" spans="1:15" x14ac:dyDescent="0.25">
      <c r="A3873" s="1" t="str">
        <v>BioLegend</v>
      </c>
      <c r="B3873" s="1">
        <v>18295.2</v>
      </c>
      <c r="C3873" s="1" t="str">
        <v>EED120337</v>
      </c>
      <c r="D3873" s="2">
        <v>45954</v>
      </c>
      <c r="E3873" s="2">
        <v>45960</v>
      </c>
      <c r="F3873" s="1">
        <v>127641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36590.400000000001</v>
      </c>
      <c r="N3873" s="1">
        <f t="shared" si="190"/>
        <v>36590.400000000001</v>
      </c>
      <c r="O3873" s="1">
        <f t="shared" si="191"/>
        <v>0</v>
      </c>
    </row>
    <row r="3874" spans="1:15" x14ac:dyDescent="0.25">
      <c r="A3874" s="1" t="str">
        <v>BioLegend</v>
      </c>
      <c r="B3874" s="1">
        <v>27473.599999999999</v>
      </c>
      <c r="C3874" s="1" t="str">
        <v>EED120337</v>
      </c>
      <c r="D3874" s="2">
        <v>45954</v>
      </c>
      <c r="E3874" s="2">
        <v>45960</v>
      </c>
      <c r="F3874" s="1">
        <v>500346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54947.199999999997</v>
      </c>
      <c r="N3874" s="1">
        <f t="shared" si="190"/>
        <v>54947.199999999997</v>
      </c>
      <c r="O3874" s="1">
        <f t="shared" si="191"/>
        <v>0</v>
      </c>
    </row>
    <row r="3875" spans="1:15" x14ac:dyDescent="0.25">
      <c r="A3875" s="1" t="str">
        <v>BioLegend</v>
      </c>
      <c r="B3875" s="1">
        <v>11140.800000000001</v>
      </c>
      <c r="C3875" s="1" t="str">
        <v>EED120337</v>
      </c>
      <c r="D3875" s="2">
        <v>45954</v>
      </c>
      <c r="E3875" s="2">
        <v>45960</v>
      </c>
      <c r="F3875" s="1">
        <v>152316</v>
      </c>
      <c r="G3875" s="1">
        <v>2</v>
      </c>
      <c r="H3875" s="1">
        <v>2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22281.600000000002</v>
      </c>
      <c r="N3875" s="1">
        <f t="shared" si="190"/>
        <v>22281.600000000002</v>
      </c>
      <c r="O3875" s="1">
        <f t="shared" si="191"/>
        <v>0</v>
      </c>
    </row>
    <row r="3876" spans="1:15" x14ac:dyDescent="0.25">
      <c r="A3876" s="1" t="str">
        <v>BioLegend</v>
      </c>
      <c r="B3876" s="1">
        <v>11140.800000000001</v>
      </c>
      <c r="C3876" s="1" t="str">
        <v>EED120337</v>
      </c>
      <c r="D3876" s="2">
        <v>45954</v>
      </c>
      <c r="E3876" s="2">
        <v>45960</v>
      </c>
      <c r="F3876" s="1">
        <v>152316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11140.800000000001</v>
      </c>
      <c r="N3876" s="1">
        <f t="shared" si="190"/>
        <v>11140.800000000001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16632</v>
      </c>
      <c r="C3877" s="1" t="str">
        <v>EED120337</v>
      </c>
      <c r="D3877" s="2">
        <v>45954</v>
      </c>
      <c r="E3877" s="2">
        <v>45960</v>
      </c>
      <c r="F3877" s="1">
        <v>152423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16632</v>
      </c>
      <c r="N3877" s="1">
        <f t="shared" si="190"/>
        <v>16632</v>
      </c>
      <c r="O3877" s="1">
        <f t="shared" si="191"/>
        <v>0</v>
      </c>
    </row>
    <row r="3878" spans="1:15" x14ac:dyDescent="0.25">
      <c r="A3878" s="1" t="str">
        <v>BioLegend</v>
      </c>
      <c r="B3878" s="1">
        <v>20820.8</v>
      </c>
      <c r="C3878" s="1" t="str">
        <v>EED120337</v>
      </c>
      <c r="D3878" s="2">
        <v>45954</v>
      </c>
      <c r="E3878" s="2">
        <v>45960</v>
      </c>
      <c r="F3878" s="1">
        <v>155545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20820.8</v>
      </c>
      <c r="N3878" s="1">
        <f t="shared" si="190"/>
        <v>20820.8</v>
      </c>
      <c r="O3878" s="1">
        <f t="shared" si="191"/>
        <v>0</v>
      </c>
    </row>
    <row r="3879" spans="1:15" x14ac:dyDescent="0.25">
      <c r="A3879" s="1" t="str">
        <v>BioLegend</v>
      </c>
      <c r="B3879" s="1">
        <v>2640</v>
      </c>
      <c r="C3879" s="1" t="str">
        <v>EED120337</v>
      </c>
      <c r="D3879" s="2">
        <v>45954</v>
      </c>
      <c r="E3879" s="2">
        <v>45960</v>
      </c>
      <c r="F3879" s="1">
        <v>300406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2640</v>
      </c>
      <c r="N3879" s="1">
        <f t="shared" si="190"/>
        <v>2640</v>
      </c>
      <c r="O3879" s="1">
        <f t="shared" si="191"/>
        <v>0</v>
      </c>
    </row>
    <row r="3880" spans="1:15" x14ac:dyDescent="0.25">
      <c r="A3880" s="1" t="str">
        <v>BioLegend</v>
      </c>
      <c r="B3880" s="1">
        <v>14150.400000000001</v>
      </c>
      <c r="C3880" s="1" t="str">
        <v>EED120337</v>
      </c>
      <c r="D3880" s="2">
        <v>45954</v>
      </c>
      <c r="E3880" s="2">
        <v>45960</v>
      </c>
      <c r="F3880" s="1">
        <v>301028</v>
      </c>
      <c r="G3880" s="1">
        <v>2</v>
      </c>
      <c r="H3880" s="1">
        <v>2</v>
      </c>
      <c r="I3880" s="1">
        <v>0</v>
      </c>
      <c r="J3880" s="1" t="str">
        <v>ASSAM</v>
      </c>
      <c r="K3880" s="1">
        <v>0</v>
      </c>
      <c r="L3880" s="1"/>
      <c r="M3880" s="1">
        <f t="shared" si="189"/>
        <v>28300.800000000003</v>
      </c>
      <c r="N3880" s="1">
        <f t="shared" si="190"/>
        <v>28300.800000000003</v>
      </c>
      <c r="O3880" s="1">
        <f t="shared" si="191"/>
        <v>0</v>
      </c>
    </row>
    <row r="3881" spans="1:15" x14ac:dyDescent="0.25">
      <c r="A3881" s="1" t="str">
        <v>BioLegend</v>
      </c>
      <c r="B3881" s="1">
        <v>26796</v>
      </c>
      <c r="C3881" s="1" t="str">
        <v>EED120337</v>
      </c>
      <c r="D3881" s="2">
        <v>45954</v>
      </c>
      <c r="E3881" s="2">
        <v>45960</v>
      </c>
      <c r="F3881" s="1">
        <v>301334</v>
      </c>
      <c r="G3881" s="1">
        <v>1</v>
      </c>
      <c r="H3881" s="1">
        <v>1</v>
      </c>
      <c r="I3881" s="1">
        <v>0</v>
      </c>
      <c r="J3881" s="1" t="str">
        <v>Hyderabad</v>
      </c>
      <c r="K3881" s="1">
        <v>0</v>
      </c>
      <c r="L3881" s="1"/>
      <c r="M3881" s="1">
        <f t="shared" si="189"/>
        <v>26796</v>
      </c>
      <c r="N3881" s="1">
        <f t="shared" si="190"/>
        <v>26796</v>
      </c>
      <c r="O3881" s="1">
        <f t="shared" si="191"/>
        <v>0</v>
      </c>
    </row>
    <row r="3882" spans="1:15" x14ac:dyDescent="0.25">
      <c r="A3882" s="1" t="str">
        <v>BioLegend</v>
      </c>
      <c r="B3882" s="1">
        <v>5438.4</v>
      </c>
      <c r="C3882" s="1" t="str">
        <v>EED120337</v>
      </c>
      <c r="D3882" s="2">
        <v>45954</v>
      </c>
      <c r="E3882" s="2">
        <v>45960</v>
      </c>
      <c r="F3882" s="1">
        <v>302206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5438.4</v>
      </c>
      <c r="N3882" s="1">
        <f t="shared" si="190"/>
        <v>5438.4</v>
      </c>
      <c r="O3882" s="1">
        <f t="shared" si="191"/>
        <v>0</v>
      </c>
    </row>
    <row r="3883" spans="1:15" x14ac:dyDescent="0.25">
      <c r="A3883" s="1" t="str">
        <v>BioLegend</v>
      </c>
      <c r="B3883" s="1">
        <v>7550.4</v>
      </c>
      <c r="C3883" s="1" t="str">
        <v>EED120337</v>
      </c>
      <c r="D3883" s="2">
        <v>45954</v>
      </c>
      <c r="E3883" s="2">
        <v>45960</v>
      </c>
      <c r="F3883" s="1">
        <v>302347</v>
      </c>
      <c r="G3883" s="1">
        <v>1</v>
      </c>
      <c r="H3883" s="1">
        <v>1</v>
      </c>
      <c r="I3883" s="1">
        <v>0</v>
      </c>
      <c r="J3883" s="1" t="str">
        <v>Kanpur</v>
      </c>
      <c r="K3883" s="1">
        <v>0</v>
      </c>
      <c r="L3883" s="1"/>
      <c r="M3883" s="1">
        <f t="shared" si="189"/>
        <v>7550.4</v>
      </c>
      <c r="N3883" s="1">
        <f t="shared" si="190"/>
        <v>7550.4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506349</v>
      </c>
      <c r="G3884" s="1">
        <v>2</v>
      </c>
      <c r="H3884" s="1">
        <v>2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33633.599999999999</v>
      </c>
      <c r="N3884" s="1">
        <f t="shared" si="190"/>
        <v>33633.599999999999</v>
      </c>
      <c r="O3884" s="1">
        <f t="shared" si="191"/>
        <v>0</v>
      </c>
    </row>
    <row r="3885" spans="1:15" x14ac:dyDescent="0.25">
      <c r="A3885" s="1" t="str">
        <v>BioLegend</v>
      </c>
      <c r="B3885" s="1">
        <v>7761.6</v>
      </c>
      <c r="C3885" s="1" t="str">
        <v>EED120337</v>
      </c>
      <c r="D3885" s="2">
        <v>45954</v>
      </c>
      <c r="E3885" s="2">
        <v>45960</v>
      </c>
      <c r="F3885" s="1">
        <v>306014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7761.6</v>
      </c>
      <c r="N3885" s="1">
        <f t="shared" si="190"/>
        <v>7761.6</v>
      </c>
      <c r="O3885" s="1">
        <f t="shared" si="191"/>
        <v>0</v>
      </c>
    </row>
    <row r="3886" spans="1:15" x14ac:dyDescent="0.25">
      <c r="A3886" s="1" t="str">
        <v>BioLegend</v>
      </c>
      <c r="B3886" s="1">
        <v>24763.199999999997</v>
      </c>
      <c r="C3886" s="1" t="str">
        <v>EED120337</v>
      </c>
      <c r="D3886" s="2">
        <v>45954</v>
      </c>
      <c r="E3886" s="2">
        <v>45960</v>
      </c>
      <c r="F3886" s="1">
        <v>506538</v>
      </c>
      <c r="G3886" s="1">
        <v>2</v>
      </c>
      <c r="H3886" s="1">
        <v>2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49526.399999999994</v>
      </c>
      <c r="N3886" s="1">
        <f t="shared" ref="N3886:N3934" si="193">H3886*B3886</f>
        <v>49526.399999999994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15417.599999999999</v>
      </c>
      <c r="C3887" s="1" t="str">
        <v>EED120337</v>
      </c>
      <c r="D3887" s="2">
        <v>45954</v>
      </c>
      <c r="E3887" s="2">
        <v>45960</v>
      </c>
      <c r="F3887" s="1">
        <v>307618</v>
      </c>
      <c r="G3887" s="1">
        <v>2</v>
      </c>
      <c r="H3887" s="1">
        <v>2</v>
      </c>
      <c r="I3887" s="1">
        <v>0</v>
      </c>
      <c r="J3887" s="1" t="str">
        <v>Banglore</v>
      </c>
      <c r="K3887" s="1">
        <v>0</v>
      </c>
      <c r="L3887" s="1"/>
      <c r="M3887" s="1">
        <f t="shared" si="192"/>
        <v>30835.199999999997</v>
      </c>
      <c r="N3887" s="1">
        <f t="shared" si="193"/>
        <v>30835.199999999997</v>
      </c>
      <c r="O3887" s="1">
        <f t="shared" si="194"/>
        <v>0</v>
      </c>
    </row>
    <row r="3888" spans="1:15" x14ac:dyDescent="0.25">
      <c r="A3888" s="1" t="str">
        <v>BioLegend</v>
      </c>
      <c r="B3888" s="1">
        <v>16816.8</v>
      </c>
      <c r="C3888" s="1" t="str">
        <v>EED120337</v>
      </c>
      <c r="D3888" s="2">
        <v>45954</v>
      </c>
      <c r="E3888" s="2">
        <v>45960</v>
      </c>
      <c r="F3888" s="1">
        <v>103246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16816.8</v>
      </c>
      <c r="N3888" s="1">
        <f t="shared" si="193"/>
        <v>16816.8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26303.199999999997</v>
      </c>
      <c r="C3889" s="1" t="str">
        <v>EED120337</v>
      </c>
      <c r="D3889" s="2">
        <v>45954</v>
      </c>
      <c r="E3889" s="2">
        <v>45960</v>
      </c>
      <c r="F3889" s="1">
        <v>304236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26303.199999999997</v>
      </c>
      <c r="N3889" s="1">
        <f t="shared" si="193"/>
        <v>26303.199999999997</v>
      </c>
      <c r="O3889" s="1">
        <f t="shared" si="194"/>
        <v>0</v>
      </c>
    </row>
    <row r="3890" spans="1:15" x14ac:dyDescent="0.25">
      <c r="A3890" s="1" t="str">
        <v>BioLegend</v>
      </c>
      <c r="B3890" s="1">
        <v>19536</v>
      </c>
      <c r="C3890" s="1" t="str">
        <v>EED120337</v>
      </c>
      <c r="D3890" s="2">
        <v>45954</v>
      </c>
      <c r="E3890" s="2">
        <v>45960</v>
      </c>
      <c r="F3890" s="1">
        <v>313226</v>
      </c>
      <c r="G3890" s="1">
        <v>1</v>
      </c>
      <c r="H3890" s="1">
        <v>1</v>
      </c>
      <c r="I3890" s="1">
        <v>0</v>
      </c>
      <c r="J3890" s="1" t="str">
        <v>ASSAM</v>
      </c>
      <c r="K3890" s="1">
        <v>0</v>
      </c>
      <c r="L3890" s="1"/>
      <c r="M3890" s="1">
        <f t="shared" si="192"/>
        <v>19536</v>
      </c>
      <c r="N3890" s="1">
        <f t="shared" si="193"/>
        <v>19536</v>
      </c>
      <c r="O3890" s="1">
        <f t="shared" si="194"/>
        <v>0</v>
      </c>
    </row>
    <row r="3891" spans="1:15" x14ac:dyDescent="0.25">
      <c r="A3891" s="1" t="str">
        <v>BioLegend</v>
      </c>
      <c r="B3891" s="1">
        <v>2904</v>
      </c>
      <c r="C3891" s="1" t="str">
        <v>EED120337</v>
      </c>
      <c r="D3891" s="2">
        <v>45954</v>
      </c>
      <c r="E3891" s="2">
        <v>45960</v>
      </c>
      <c r="F3891" s="1">
        <v>317306</v>
      </c>
      <c r="G3891" s="1">
        <v>1</v>
      </c>
      <c r="H3891" s="1">
        <v>1</v>
      </c>
      <c r="I3891" s="1">
        <v>0</v>
      </c>
      <c r="J3891" s="1" t="str">
        <v>Kanpur</v>
      </c>
      <c r="K3891" s="1">
        <v>0</v>
      </c>
      <c r="L3891" s="1"/>
      <c r="M3891" s="1">
        <f t="shared" si="192"/>
        <v>2904</v>
      </c>
      <c r="N3891" s="1">
        <f t="shared" si="193"/>
        <v>2904</v>
      </c>
      <c r="O3891" s="1">
        <f t="shared" si="194"/>
        <v>0</v>
      </c>
    </row>
    <row r="3892" spans="1:15" x14ac:dyDescent="0.25">
      <c r="A3892" s="1" t="str">
        <v>BioLegend</v>
      </c>
      <c r="B3892" s="1">
        <v>3484.8</v>
      </c>
      <c r="C3892" s="1" t="str">
        <v>EED120337</v>
      </c>
      <c r="D3892" s="2">
        <v>45954</v>
      </c>
      <c r="E3892" s="2">
        <v>45960</v>
      </c>
      <c r="F3892" s="1">
        <v>317410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3484.8</v>
      </c>
      <c r="N3892" s="1">
        <f t="shared" si="193"/>
        <v>3484.8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317438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11140.8</v>
      </c>
      <c r="C3894" s="1" t="str">
        <v>EED120337</v>
      </c>
      <c r="D3894" s="2">
        <v>45954</v>
      </c>
      <c r="E3894" s="2">
        <v>45960</v>
      </c>
      <c r="F3894" s="1">
        <v>318304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11140.8</v>
      </c>
      <c r="N3894" s="1">
        <f t="shared" si="193"/>
        <v>11140.8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11580.8</v>
      </c>
      <c r="C3895" s="1" t="str">
        <v>EED120337</v>
      </c>
      <c r="D3895" s="2">
        <v>45954</v>
      </c>
      <c r="E3895" s="2">
        <v>45960</v>
      </c>
      <c r="F3895" s="1">
        <v>320011</v>
      </c>
      <c r="G3895" s="1">
        <v>1</v>
      </c>
      <c r="H3895" s="1">
        <v>1</v>
      </c>
      <c r="I3895" s="1">
        <v>0</v>
      </c>
      <c r="J3895" s="1" t="str">
        <v>Kolkata</v>
      </c>
      <c r="K3895" s="1">
        <v>0</v>
      </c>
      <c r="L3895" s="1"/>
      <c r="M3895" s="1">
        <f t="shared" si="192"/>
        <v>11580.8</v>
      </c>
      <c r="N3895" s="1">
        <f t="shared" si="193"/>
        <v>11580.8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11140.8</v>
      </c>
      <c r="C3896" s="1" t="str">
        <v>EED120337</v>
      </c>
      <c r="D3896" s="2">
        <v>45954</v>
      </c>
      <c r="E3896" s="2">
        <v>45960</v>
      </c>
      <c r="F3896" s="1">
        <v>325604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11140.8</v>
      </c>
      <c r="N3896" s="1">
        <f t="shared" si="193"/>
        <v>11140.8</v>
      </c>
      <c r="O3896" s="1">
        <f t="shared" si="194"/>
        <v>0</v>
      </c>
    </row>
    <row r="3897" spans="1:15" x14ac:dyDescent="0.25">
      <c r="A3897" s="1" t="str">
        <v>BioLegend</v>
      </c>
      <c r="B3897" s="1">
        <v>15470.400000000001</v>
      </c>
      <c r="C3897" s="1" t="str">
        <v>EED120337</v>
      </c>
      <c r="D3897" s="2">
        <v>45954</v>
      </c>
      <c r="E3897" s="2">
        <v>45960</v>
      </c>
      <c r="F3897" s="1">
        <v>328612</v>
      </c>
      <c r="G3897" s="1">
        <v>1</v>
      </c>
      <c r="H3897" s="1">
        <v>1</v>
      </c>
      <c r="I3897" s="1">
        <v>0</v>
      </c>
      <c r="J3897" s="1" t="str">
        <v>MOHALI (PUNJAB)</v>
      </c>
      <c r="K3897" s="1">
        <v>0</v>
      </c>
      <c r="L3897" s="1"/>
      <c r="M3897" s="1">
        <f t="shared" si="192"/>
        <v>15470.400000000001</v>
      </c>
      <c r="N3897" s="1">
        <f t="shared" si="193"/>
        <v>15470.400000000001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17054.400000000001</v>
      </c>
      <c r="C3898" s="1" t="str">
        <v>EED120337</v>
      </c>
      <c r="D3898" s="2">
        <v>45954</v>
      </c>
      <c r="E3898" s="2">
        <v>45960</v>
      </c>
      <c r="F3898" s="1">
        <v>333618</v>
      </c>
      <c r="G3898" s="1">
        <v>1</v>
      </c>
      <c r="H3898" s="1">
        <v>1</v>
      </c>
      <c r="I3898" s="1">
        <v>0</v>
      </c>
      <c r="J3898" s="1" t="str">
        <v>Banglore</v>
      </c>
      <c r="K3898" s="1">
        <v>0</v>
      </c>
      <c r="L3898" s="1"/>
      <c r="M3898" s="1">
        <f t="shared" si="192"/>
        <v>17054.400000000001</v>
      </c>
      <c r="N3898" s="1">
        <f t="shared" si="193"/>
        <v>17054.400000000001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14889.599999999999</v>
      </c>
      <c r="C3899" s="1" t="str">
        <v>EED120337</v>
      </c>
      <c r="D3899" s="2">
        <v>45954</v>
      </c>
      <c r="E3899" s="2">
        <v>45960</v>
      </c>
      <c r="F3899" s="1">
        <v>334608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14889.599999999999</v>
      </c>
      <c r="N3899" s="1">
        <f t="shared" si="193"/>
        <v>14889.599999999999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309820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19536</v>
      </c>
      <c r="C3901" s="1" t="str">
        <v>EED120337</v>
      </c>
      <c r="D3901" s="2">
        <v>45954</v>
      </c>
      <c r="E3901" s="2">
        <v>45960</v>
      </c>
      <c r="F3901" s="1">
        <v>338816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19536</v>
      </c>
      <c r="N3901" s="1">
        <f t="shared" si="193"/>
        <v>19536</v>
      </c>
      <c r="O3901" s="1">
        <f t="shared" si="194"/>
        <v>0</v>
      </c>
    </row>
    <row r="3902" spans="1:15" x14ac:dyDescent="0.25">
      <c r="A3902" s="1" t="str">
        <v>BioLegend</v>
      </c>
      <c r="B3902" s="1">
        <v>24393.599999999999</v>
      </c>
      <c r="C3902" s="1" t="str">
        <v>EED120337</v>
      </c>
      <c r="D3902" s="2">
        <v>45954</v>
      </c>
      <c r="E3902" s="2">
        <v>45960</v>
      </c>
      <c r="F3902" s="1">
        <v>310932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24393.599999999999</v>
      </c>
      <c r="N3902" s="1">
        <f t="shared" si="193"/>
        <v>24393.599999999999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7550.4</v>
      </c>
      <c r="C3903" s="1" t="str">
        <v>EED120337</v>
      </c>
      <c r="D3903" s="2">
        <v>45954</v>
      </c>
      <c r="E3903" s="2">
        <v>45960</v>
      </c>
      <c r="F3903" s="1">
        <v>344815</v>
      </c>
      <c r="G3903" s="1">
        <v>1</v>
      </c>
      <c r="H3903" s="1">
        <v>1</v>
      </c>
      <c r="I3903" s="1">
        <v>0</v>
      </c>
      <c r="J3903" s="1" t="str">
        <v>Kanpur</v>
      </c>
      <c r="K3903" s="1">
        <v>0</v>
      </c>
      <c r="L3903" s="1"/>
      <c r="M3903" s="1">
        <f t="shared" si="192"/>
        <v>7550.4</v>
      </c>
      <c r="N3903" s="1">
        <f t="shared" si="193"/>
        <v>7550.4</v>
      </c>
      <c r="O3903" s="1">
        <f t="shared" si="194"/>
        <v>0</v>
      </c>
    </row>
    <row r="3904" spans="1:15" x14ac:dyDescent="0.25">
      <c r="A3904" s="1" t="str">
        <v>BioLegend</v>
      </c>
      <c r="B3904" s="1">
        <v>24763.199999999997</v>
      </c>
      <c r="C3904" s="1" t="str">
        <v>EED120337</v>
      </c>
      <c r="D3904" s="2">
        <v>45954</v>
      </c>
      <c r="E3904" s="2">
        <v>45960</v>
      </c>
      <c r="F3904" s="1">
        <v>337226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24763.199999999997</v>
      </c>
      <c r="N3904" s="1">
        <f t="shared" si="193"/>
        <v>24763.199999999997</v>
      </c>
      <c r="O3904" s="1">
        <f t="shared" si="194"/>
        <v>0</v>
      </c>
    </row>
    <row r="3905" spans="1:15" x14ac:dyDescent="0.25">
      <c r="A3905" s="1" t="str">
        <v>BioLegend</v>
      </c>
      <c r="B3905" s="1">
        <v>26118.400000000001</v>
      </c>
      <c r="C3905" s="1" t="str">
        <v>EED120337</v>
      </c>
      <c r="D3905" s="2">
        <v>45954</v>
      </c>
      <c r="E3905" s="2">
        <v>45960</v>
      </c>
      <c r="F3905" s="1">
        <v>348920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26118.400000000001</v>
      </c>
      <c r="N3905" s="1">
        <f t="shared" si="193"/>
        <v>26118.400000000001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26796</v>
      </c>
      <c r="C3906" s="1" t="str">
        <v>EED120337</v>
      </c>
      <c r="D3906" s="2">
        <v>45954</v>
      </c>
      <c r="E3906" s="2">
        <v>45960</v>
      </c>
      <c r="F3906" s="1">
        <v>350120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26796</v>
      </c>
      <c r="N3906" s="1">
        <f t="shared" si="193"/>
        <v>26796</v>
      </c>
      <c r="O3906" s="1">
        <f t="shared" si="194"/>
        <v>0</v>
      </c>
    </row>
    <row r="3907" spans="1:15" x14ac:dyDescent="0.25">
      <c r="A3907" s="1" t="str">
        <v>BioLegend</v>
      </c>
      <c r="B3907" s="1">
        <v>16579.2</v>
      </c>
      <c r="C3907" s="1" t="str">
        <v>EED120337</v>
      </c>
      <c r="D3907" s="2">
        <v>45954</v>
      </c>
      <c r="E3907" s="2">
        <v>45960</v>
      </c>
      <c r="F3907" s="1">
        <v>351316</v>
      </c>
      <c r="G3907" s="1">
        <v>2</v>
      </c>
      <c r="H3907" s="1">
        <v>2</v>
      </c>
      <c r="I3907" s="1">
        <v>0</v>
      </c>
      <c r="J3907" s="1" t="str">
        <v>ASSAM</v>
      </c>
      <c r="K3907" s="1">
        <v>0</v>
      </c>
      <c r="L3907" s="1"/>
      <c r="M3907" s="1">
        <f t="shared" si="192"/>
        <v>33158.400000000001</v>
      </c>
      <c r="N3907" s="1">
        <f t="shared" si="193"/>
        <v>33158.400000000001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21384</v>
      </c>
      <c r="C3908" s="1" t="str">
        <v>EED120337</v>
      </c>
      <c r="D3908" s="2">
        <v>45954</v>
      </c>
      <c r="E3908" s="2">
        <v>45960</v>
      </c>
      <c r="F3908" s="1">
        <v>351348</v>
      </c>
      <c r="G3908" s="1">
        <v>1</v>
      </c>
      <c r="H3908" s="1">
        <v>1</v>
      </c>
      <c r="I3908" s="1">
        <v>0</v>
      </c>
      <c r="J3908" s="1" t="str">
        <v>ASSAM</v>
      </c>
      <c r="K3908" s="1">
        <v>0</v>
      </c>
      <c r="L3908" s="1"/>
      <c r="M3908" s="1">
        <f t="shared" si="192"/>
        <v>21384</v>
      </c>
      <c r="N3908" s="1">
        <f t="shared" si="193"/>
        <v>21384</v>
      </c>
      <c r="O3908" s="1">
        <f t="shared" si="194"/>
        <v>0</v>
      </c>
    </row>
    <row r="3909" spans="1:15" x14ac:dyDescent="0.25">
      <c r="A3909" s="1" t="str">
        <v>BioLegend</v>
      </c>
      <c r="B3909" s="1">
        <v>17160</v>
      </c>
      <c r="C3909" s="1" t="str">
        <v>EED120337</v>
      </c>
      <c r="D3909" s="2">
        <v>45954</v>
      </c>
      <c r="E3909" s="2">
        <v>45960</v>
      </c>
      <c r="F3909" s="1">
        <v>353280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17160</v>
      </c>
      <c r="N3909" s="1">
        <f t="shared" si="193"/>
        <v>17160</v>
      </c>
      <c r="O3909" s="1">
        <f t="shared" si="194"/>
        <v>0</v>
      </c>
    </row>
    <row r="3910" spans="1:15" x14ac:dyDescent="0.25">
      <c r="A3910" s="1" t="str">
        <v>BioLegend</v>
      </c>
      <c r="B3910" s="1">
        <v>15470.400000000001</v>
      </c>
      <c r="C3910" s="1" t="str">
        <v>EED120337</v>
      </c>
      <c r="D3910" s="2">
        <v>45954</v>
      </c>
      <c r="E3910" s="2">
        <v>45960</v>
      </c>
      <c r="F3910" s="1">
        <v>354312</v>
      </c>
      <c r="G3910" s="1">
        <v>1</v>
      </c>
      <c r="H3910" s="1">
        <v>1</v>
      </c>
      <c r="I3910" s="1">
        <v>0</v>
      </c>
      <c r="J3910" s="1" t="str">
        <v>MOHALI (PUNJAB)</v>
      </c>
      <c r="K3910" s="1">
        <v>0</v>
      </c>
      <c r="L3910" s="1"/>
      <c r="M3910" s="1">
        <f t="shared" si="192"/>
        <v>15470.400000000001</v>
      </c>
      <c r="N3910" s="1">
        <f t="shared" si="193"/>
        <v>15470.400000000001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17212.8</v>
      </c>
      <c r="C3911" s="1" t="str">
        <v>EED120337</v>
      </c>
      <c r="D3911" s="2">
        <v>45954</v>
      </c>
      <c r="E3911" s="2">
        <v>45960</v>
      </c>
      <c r="F3911" s="1">
        <v>360706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17212.8</v>
      </c>
      <c r="N3911" s="1">
        <f t="shared" si="193"/>
        <v>17212.8</v>
      </c>
      <c r="O3911" s="1">
        <f t="shared" si="194"/>
        <v>0</v>
      </c>
    </row>
    <row r="3912" spans="1:15" x14ac:dyDescent="0.25">
      <c r="A3912" s="1" t="str">
        <v>BioLegend</v>
      </c>
      <c r="B3912" s="1">
        <v>11404.8</v>
      </c>
      <c r="C3912" s="1" t="str">
        <v>EED120337</v>
      </c>
      <c r="D3912" s="2">
        <v>45954</v>
      </c>
      <c r="E3912" s="2">
        <v>45960</v>
      </c>
      <c r="F3912" s="1">
        <v>350004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11404.8</v>
      </c>
      <c r="N3912" s="1">
        <f t="shared" si="193"/>
        <v>11404.8</v>
      </c>
      <c r="O3912" s="1">
        <f t="shared" si="194"/>
        <v>0</v>
      </c>
    </row>
    <row r="3913" spans="1:15" x14ac:dyDescent="0.25">
      <c r="A3913" s="1" t="str">
        <v>BioLegend</v>
      </c>
      <c r="B3913" s="1">
        <v>24332</v>
      </c>
      <c r="C3913" s="1" t="str">
        <v>EED120337</v>
      </c>
      <c r="D3913" s="2">
        <v>45954</v>
      </c>
      <c r="E3913" s="2">
        <v>45960</v>
      </c>
      <c r="F3913" s="1">
        <v>364808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24332</v>
      </c>
      <c r="N3913" s="1">
        <f t="shared" si="193"/>
        <v>24332</v>
      </c>
      <c r="O3913" s="1">
        <f t="shared" si="194"/>
        <v>0</v>
      </c>
    </row>
    <row r="3914" spans="1:15" x14ac:dyDescent="0.25">
      <c r="A3914" s="1" t="str">
        <v>BioLegend</v>
      </c>
      <c r="B3914" s="1">
        <v>26426.400000000001</v>
      </c>
      <c r="C3914" s="1" t="str">
        <v>EED120337</v>
      </c>
      <c r="D3914" s="2">
        <v>45954</v>
      </c>
      <c r="E3914" s="2">
        <v>45960</v>
      </c>
      <c r="F3914" s="1">
        <v>367140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26426.400000000001</v>
      </c>
      <c r="N3914" s="1">
        <f t="shared" si="193"/>
        <v>26426.400000000001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20750.400000000001</v>
      </c>
      <c r="C3915" s="1" t="str">
        <v>EED120337</v>
      </c>
      <c r="D3915" s="2">
        <v>45954</v>
      </c>
      <c r="E3915" s="2">
        <v>45960</v>
      </c>
      <c r="F3915" s="1">
        <v>369308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20750.400000000001</v>
      </c>
      <c r="N3915" s="1">
        <f t="shared" si="193"/>
        <v>20750.400000000001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19536</v>
      </c>
      <c r="C3916" s="1" t="str">
        <v>EED120337</v>
      </c>
      <c r="D3916" s="2">
        <v>45954</v>
      </c>
      <c r="E3916" s="2">
        <v>45960</v>
      </c>
      <c r="F3916" s="1">
        <v>372214</v>
      </c>
      <c r="G3916" s="1">
        <v>1</v>
      </c>
      <c r="H3916" s="1">
        <v>1</v>
      </c>
      <c r="I3916" s="1">
        <v>0</v>
      </c>
      <c r="J3916" s="1" t="str">
        <v>Banglore</v>
      </c>
      <c r="K3916" s="1">
        <v>0</v>
      </c>
      <c r="L3916" s="1"/>
      <c r="M3916" s="1">
        <f t="shared" si="192"/>
        <v>19536</v>
      </c>
      <c r="N3916" s="1">
        <f t="shared" si="193"/>
        <v>19536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369606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22176</v>
      </c>
      <c r="C3918" s="1" t="str">
        <v>EED120337</v>
      </c>
      <c r="D3918" s="2">
        <v>45954</v>
      </c>
      <c r="E3918" s="2">
        <v>45960</v>
      </c>
      <c r="F3918" s="1">
        <v>372704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22176</v>
      </c>
      <c r="N3918" s="1">
        <f t="shared" si="193"/>
        <v>22176</v>
      </c>
      <c r="O3918" s="1">
        <f t="shared" si="194"/>
        <v>0</v>
      </c>
    </row>
    <row r="3919" spans="1:15" x14ac:dyDescent="0.25">
      <c r="A3919" s="1" t="str">
        <v>BioLegend</v>
      </c>
      <c r="B3919" s="1">
        <v>21067.200000000001</v>
      </c>
      <c r="C3919" s="1" t="str">
        <v>EED120337</v>
      </c>
      <c r="D3919" s="2">
        <v>45954</v>
      </c>
      <c r="E3919" s="2">
        <v>45960</v>
      </c>
      <c r="F3919" s="1">
        <v>381506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21067.200000000001</v>
      </c>
      <c r="N3919" s="1">
        <f t="shared" si="193"/>
        <v>21067.200000000001</v>
      </c>
      <c r="O3919" s="1">
        <f t="shared" si="194"/>
        <v>0</v>
      </c>
    </row>
    <row r="3920" spans="1:15" x14ac:dyDescent="0.25">
      <c r="A3920" s="1" t="str">
        <v>BioLegend</v>
      </c>
      <c r="B3920" s="1">
        <v>15092</v>
      </c>
      <c r="C3920" s="1" t="str">
        <v>EED120337</v>
      </c>
      <c r="D3920" s="2">
        <v>45954</v>
      </c>
      <c r="E3920" s="2">
        <v>45960</v>
      </c>
      <c r="F3920" s="1">
        <v>399218</v>
      </c>
      <c r="G3920" s="1">
        <v>1</v>
      </c>
      <c r="H3920" s="1">
        <v>1</v>
      </c>
      <c r="I3920" s="1">
        <v>0</v>
      </c>
      <c r="J3920" s="1" t="str">
        <v>VADODARA</v>
      </c>
      <c r="K3920" s="1">
        <v>0</v>
      </c>
      <c r="L3920" s="1"/>
      <c r="M3920" s="1">
        <f t="shared" si="192"/>
        <v>15092</v>
      </c>
      <c r="N3920" s="1">
        <f t="shared" si="193"/>
        <v>15092</v>
      </c>
      <c r="O3920" s="1">
        <f t="shared" si="194"/>
        <v>0</v>
      </c>
    </row>
    <row r="3921" spans="1:15" x14ac:dyDescent="0.25">
      <c r="A3921" s="1" t="str">
        <v>BioLegend</v>
      </c>
      <c r="B3921" s="1">
        <v>4963.2</v>
      </c>
      <c r="C3921" s="1" t="str">
        <v>EED120337</v>
      </c>
      <c r="D3921" s="2">
        <v>45954</v>
      </c>
      <c r="E3921" s="2">
        <v>45960</v>
      </c>
      <c r="F3921" s="1">
        <v>377612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4963.2</v>
      </c>
      <c r="N3921" s="1">
        <f t="shared" si="193"/>
        <v>4963.2</v>
      </c>
      <c r="O3921" s="1">
        <f t="shared" si="194"/>
        <v>0</v>
      </c>
    </row>
    <row r="3922" spans="1:15" x14ac:dyDescent="0.25">
      <c r="A3922" s="1" t="str">
        <v>BioLegend</v>
      </c>
      <c r="B3922" s="1">
        <v>4699.2</v>
      </c>
      <c r="C3922" s="1" t="str">
        <v>EED120337</v>
      </c>
      <c r="D3922" s="2">
        <v>45954</v>
      </c>
      <c r="E3922" s="2">
        <v>45960</v>
      </c>
      <c r="F3922" s="1">
        <v>423101</v>
      </c>
      <c r="G3922" s="1">
        <v>1</v>
      </c>
      <c r="H3922" s="1">
        <v>1</v>
      </c>
      <c r="I3922" s="1">
        <v>0</v>
      </c>
      <c r="J3922" s="1" t="str">
        <v>Pune</v>
      </c>
      <c r="K3922" s="1">
        <v>0</v>
      </c>
      <c r="L3922" s="1"/>
      <c r="M3922" s="1">
        <f t="shared" si="192"/>
        <v>4699.2</v>
      </c>
      <c r="N3922" s="1">
        <f t="shared" si="193"/>
        <v>4699.2</v>
      </c>
      <c r="O3922" s="1">
        <f t="shared" si="194"/>
        <v>0</v>
      </c>
    </row>
    <row r="3923" spans="1:15" x14ac:dyDescent="0.25">
      <c r="A3923" s="1" t="str">
        <v>BioLegend</v>
      </c>
      <c r="B3923" s="1">
        <v>4382.3999999999996</v>
      </c>
      <c r="C3923" s="1" t="str">
        <v>EED120337</v>
      </c>
      <c r="D3923" s="2">
        <v>45954</v>
      </c>
      <c r="E3923" s="2">
        <v>45960</v>
      </c>
      <c r="F3923" s="1">
        <v>423113</v>
      </c>
      <c r="G3923" s="1">
        <v>4</v>
      </c>
      <c r="H3923" s="1">
        <v>4</v>
      </c>
      <c r="I3923" s="1">
        <v>0</v>
      </c>
      <c r="J3923" s="1" t="str">
        <v>ASSAM</v>
      </c>
      <c r="K3923" s="1">
        <v>0</v>
      </c>
      <c r="L3923" s="1"/>
      <c r="M3923" s="1">
        <f t="shared" si="192"/>
        <v>17529.599999999999</v>
      </c>
      <c r="N3923" s="1">
        <f t="shared" si="193"/>
        <v>17529.599999999999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430901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431301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431601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432501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17371.2</v>
      </c>
      <c r="C3928" s="1" t="str">
        <v>EED120337</v>
      </c>
      <c r="D3928" s="2">
        <v>45954</v>
      </c>
      <c r="E3928" s="2">
        <v>45960</v>
      </c>
      <c r="F3928" s="1">
        <v>432601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17371.2</v>
      </c>
      <c r="N3928" s="1">
        <f t="shared" si="193"/>
        <v>17371.2</v>
      </c>
      <c r="O3928" s="1">
        <f t="shared" si="194"/>
        <v>0</v>
      </c>
    </row>
    <row r="3929" spans="1:15" x14ac:dyDescent="0.25">
      <c r="A3929" s="1" t="str">
        <v>BioLegend</v>
      </c>
      <c r="B3929" s="1">
        <v>2851.2</v>
      </c>
      <c r="C3929" s="1" t="str">
        <v>EED120337</v>
      </c>
      <c r="D3929" s="2">
        <v>45954</v>
      </c>
      <c r="E3929" s="2">
        <v>45960</v>
      </c>
      <c r="F3929" s="1">
        <v>420701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2851.2</v>
      </c>
      <c r="N3929" s="1">
        <f t="shared" si="193"/>
        <v>2851.2</v>
      </c>
      <c r="O3929" s="1">
        <f t="shared" si="194"/>
        <v>0</v>
      </c>
    </row>
    <row r="3930" spans="1:15" x14ac:dyDescent="0.25">
      <c r="A3930" s="1" t="str">
        <v>BioLegend</v>
      </c>
      <c r="B3930" s="1">
        <v>24024</v>
      </c>
      <c r="C3930" s="1" t="str">
        <v>EED120337</v>
      </c>
      <c r="D3930" s="2">
        <v>45954</v>
      </c>
      <c r="E3930" s="2">
        <v>45960</v>
      </c>
      <c r="F3930" s="1">
        <v>501434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24024</v>
      </c>
      <c r="N3930" s="1">
        <f t="shared" si="193"/>
        <v>24024</v>
      </c>
      <c r="O3930" s="1">
        <f t="shared" si="194"/>
        <v>0</v>
      </c>
    </row>
    <row r="3931" spans="1:15" x14ac:dyDescent="0.25">
      <c r="A3931" s="1" t="str">
        <v>BioLegend</v>
      </c>
      <c r="B3931" s="1">
        <v>21225.599999999999</v>
      </c>
      <c r="C3931" s="1" t="str">
        <v>EED120337</v>
      </c>
      <c r="D3931" s="2">
        <v>45954</v>
      </c>
      <c r="E3931" s="2">
        <v>45960</v>
      </c>
      <c r="F3931" s="1">
        <v>510006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21225.599999999999</v>
      </c>
      <c r="N3931" s="1">
        <f t="shared" si="193"/>
        <v>21225.599999999999</v>
      </c>
      <c r="O3931" s="1">
        <f t="shared" si="194"/>
        <v>0</v>
      </c>
    </row>
    <row r="3932" spans="1:15" x14ac:dyDescent="0.25">
      <c r="A3932" s="1" t="str">
        <v>BioLegend</v>
      </c>
      <c r="B3932" s="1">
        <v>15206.400000000001</v>
      </c>
      <c r="C3932" s="1" t="str">
        <v>EED120337</v>
      </c>
      <c r="D3932" s="2">
        <v>45954</v>
      </c>
      <c r="E3932" s="2">
        <v>45960</v>
      </c>
      <c r="F3932" s="1">
        <v>138406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15206.400000000001</v>
      </c>
      <c r="N3932" s="1">
        <f t="shared" si="193"/>
        <v>15206.400000000001</v>
      </c>
      <c r="O3932" s="1">
        <f t="shared" si="194"/>
        <v>0</v>
      </c>
    </row>
    <row r="3933" spans="1:15" x14ac:dyDescent="0.25">
      <c r="A3933" s="1" t="str">
        <v>BioLegend</v>
      </c>
      <c r="B3933" s="1">
        <v>24393.599999999999</v>
      </c>
      <c r="C3933" s="1" t="str">
        <v>EED120337</v>
      </c>
      <c r="D3933" s="2">
        <v>45954</v>
      </c>
      <c r="E3933" s="2">
        <v>45960</v>
      </c>
      <c r="F3933" s="1">
        <v>306022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24393.599999999999</v>
      </c>
      <c r="N3933" s="1">
        <f t="shared" si="193"/>
        <v>24393.599999999999</v>
      </c>
      <c r="O3933" s="1">
        <f t="shared" si="194"/>
        <v>0</v>
      </c>
    </row>
    <row r="3934" spans="1:15" x14ac:dyDescent="0.25">
      <c r="A3934" s="1" t="str">
        <v>BioLegend</v>
      </c>
      <c r="B3934" s="1">
        <v>20169.599999999999</v>
      </c>
      <c r="C3934" s="1" t="str">
        <v>EED120337</v>
      </c>
      <c r="D3934" s="2">
        <v>45954</v>
      </c>
      <c r="E3934" s="2">
        <v>45960</v>
      </c>
      <c r="F3934" s="1">
        <v>506948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20169.599999999999</v>
      </c>
      <c r="N3934" s="1">
        <f t="shared" si="193"/>
        <v>20169.599999999999</v>
      </c>
      <c r="O3934" s="1">
        <f t="shared" si="194"/>
        <v>0</v>
      </c>
    </row>
    <row r="3935" spans="1:15" x14ac:dyDescent="0.25">
      <c r="A3935" t="str">
        <v>BioLegend</v>
      </c>
      <c r="B3935">
        <v>17054.400000000001</v>
      </c>
      <c r="C3935" t="str">
        <v>EED120337</v>
      </c>
      <c r="D3935" s="6">
        <v>45954</v>
      </c>
      <c r="E3935" s="6">
        <v>45960</v>
      </c>
      <c r="F3935">
        <v>507612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25440.800000000003</v>
      </c>
      <c r="C3936" t="str">
        <v>EED120337</v>
      </c>
      <c r="D3936" s="6">
        <v>45954</v>
      </c>
      <c r="E3936" s="6">
        <v>45960</v>
      </c>
      <c r="F3936">
        <v>501422</v>
      </c>
      <c r="G3936">
        <v>2</v>
      </c>
      <c r="H3936">
        <v>2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27473.599999999999</v>
      </c>
      <c r="C3937" t="str">
        <v>EED120337</v>
      </c>
      <c r="D3937" s="6">
        <v>45954</v>
      </c>
      <c r="E3937" s="6">
        <v>45960</v>
      </c>
      <c r="F3937">
        <v>512338</v>
      </c>
      <c r="G3937">
        <v>2</v>
      </c>
      <c r="H3937">
        <v>2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18295.2</v>
      </c>
      <c r="C3938" t="str">
        <v>EED120337</v>
      </c>
      <c r="D3938" s="6">
        <v>45954</v>
      </c>
      <c r="E3938" s="6">
        <v>45960</v>
      </c>
      <c r="F3938">
        <v>644820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8078.4</v>
      </c>
      <c r="C3939" t="str">
        <v>EED120337</v>
      </c>
      <c r="D3939" s="6">
        <v>45954</v>
      </c>
      <c r="E3939" s="6">
        <v>45960</v>
      </c>
      <c r="F3939">
        <v>653003</v>
      </c>
      <c r="G3939">
        <v>1</v>
      </c>
      <c r="H3939">
        <v>1</v>
      </c>
      <c r="I3939">
        <v>0</v>
      </c>
      <c r="J3939" t="str">
        <v>Hyderabad</v>
      </c>
      <c r="K3939">
        <v>0</v>
      </c>
    </row>
    <row r="3940" spans="1:11" x14ac:dyDescent="0.25">
      <c r="A3940" t="str">
        <v>BioLegend</v>
      </c>
      <c r="B3940">
        <v>11211.2</v>
      </c>
      <c r="C3940" t="str">
        <v>EED120337</v>
      </c>
      <c r="D3940" s="6">
        <v>45954</v>
      </c>
      <c r="E3940" s="6">
        <v>45960</v>
      </c>
      <c r="F3940">
        <v>662409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92980.799999999988</v>
      </c>
      <c r="C3941" t="str">
        <v>EED120337</v>
      </c>
      <c r="D3941" s="6">
        <v>45954</v>
      </c>
      <c r="E3941" s="6">
        <v>45960</v>
      </c>
      <c r="F3941">
        <v>740930</v>
      </c>
      <c r="G3941">
        <v>1</v>
      </c>
      <c r="H3941">
        <v>1</v>
      </c>
      <c r="I3941">
        <v>0</v>
      </c>
      <c r="J3941" t="str">
        <v>Pune</v>
      </c>
      <c r="K3941">
        <v>0</v>
      </c>
    </row>
    <row r="3942" spans="1:11" x14ac:dyDescent="0.25">
      <c r="A3942" t="str">
        <v>BioLegend</v>
      </c>
      <c r="B3942">
        <v>92980.799999999988</v>
      </c>
      <c r="C3942" t="str">
        <v>EED120337</v>
      </c>
      <c r="D3942" s="6">
        <v>45954</v>
      </c>
      <c r="E3942" s="6">
        <v>45960</v>
      </c>
      <c r="F3942">
        <v>741282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17054.400000000001</v>
      </c>
      <c r="C3943" t="str">
        <v>EED120337</v>
      </c>
      <c r="D3943" s="6">
        <v>45954</v>
      </c>
      <c r="E3943" s="6">
        <v>45960</v>
      </c>
      <c r="F3943">
        <v>801807</v>
      </c>
      <c r="G3943">
        <v>1</v>
      </c>
      <c r="H3943">
        <v>1</v>
      </c>
      <c r="I3943">
        <v>0</v>
      </c>
      <c r="J3943" t="str">
        <v>Delhi</v>
      </c>
      <c r="K3943">
        <v>0</v>
      </c>
    </row>
    <row r="3944" spans="1:11" x14ac:dyDescent="0.25">
      <c r="A3944" t="str">
        <v>BioLegend</v>
      </c>
      <c r="B3944">
        <v>6811.2000000000007</v>
      </c>
      <c r="C3944" t="str">
        <v>EED120337</v>
      </c>
      <c r="D3944" s="6">
        <v>45954</v>
      </c>
      <c r="E3944" s="6">
        <v>45960</v>
      </c>
      <c r="F3944">
        <v>825702</v>
      </c>
      <c r="G3944">
        <v>2</v>
      </c>
      <c r="H3944">
        <v>2</v>
      </c>
      <c r="I3944">
        <v>0</v>
      </c>
      <c r="J3944" t="str">
        <v>Banglore</v>
      </c>
      <c r="K3944">
        <v>0</v>
      </c>
    </row>
    <row r="3945" spans="1:11" x14ac:dyDescent="0.25">
      <c r="A3945" t="str">
        <v>Labex</v>
      </c>
      <c r="B3945">
        <v>62367</v>
      </c>
      <c r="C3945" t="str">
        <v>3267-W</v>
      </c>
      <c r="D3945" s="6">
        <v>45954</v>
      </c>
      <c r="E3945" s="6">
        <v>45960</v>
      </c>
      <c r="F3945" t="str">
        <v>Tlrl-2006-1</v>
      </c>
      <c r="G3945">
        <v>1</v>
      </c>
      <c r="H3945">
        <v>1</v>
      </c>
      <c r="I3945">
        <v>0</v>
      </c>
      <c r="J3945" t="str">
        <v>Delhi</v>
      </c>
      <c r="K3945">
        <v>0</v>
      </c>
    </row>
    <row r="3946" spans="1:11" x14ac:dyDescent="0.25">
      <c r="A3946" t="str">
        <v>MP BIO</v>
      </c>
      <c r="B3946">
        <v>2016.57</v>
      </c>
      <c r="C3946" t="str">
        <v>MP/LS/25-26/1507</v>
      </c>
      <c r="D3946" s="6">
        <v>45946</v>
      </c>
      <c r="E3946" s="6">
        <v>45960</v>
      </c>
      <c r="F3946">
        <v>100543</v>
      </c>
      <c r="G3946">
        <v>2</v>
      </c>
      <c r="H3946">
        <v>2</v>
      </c>
      <c r="I3946">
        <v>0</v>
      </c>
      <c r="J3946" t="str">
        <v>DELHI</v>
      </c>
      <c r="K3946">
        <v>0</v>
      </c>
    </row>
    <row r="3947" spans="1:11" x14ac:dyDescent="0.25">
      <c r="A3947" t="str">
        <v>MP BIO</v>
      </c>
      <c r="B3947">
        <v>6840</v>
      </c>
      <c r="C3947" t="str">
        <v>MP/LS/25-26/1507</v>
      </c>
      <c r="D3947" s="6">
        <v>45946</v>
      </c>
      <c r="E3947" s="6">
        <v>45960</v>
      </c>
      <c r="F3947" t="str">
        <v>11TRIMPR01</v>
      </c>
      <c r="G3947">
        <v>1</v>
      </c>
      <c r="H3947">
        <v>0</v>
      </c>
      <c r="I3947">
        <v>1</v>
      </c>
      <c r="J3947" t="str">
        <v>STOCK</v>
      </c>
      <c r="K3947" t="str">
        <v>Stock</v>
      </c>
    </row>
    <row r="3948" spans="1:11" x14ac:dyDescent="0.25">
      <c r="A3948" t="str">
        <v>MP BIO</v>
      </c>
      <c r="B3948">
        <v>7207.5</v>
      </c>
      <c r="C3948" t="str">
        <v>MP/LS/25-26/1543</v>
      </c>
      <c r="D3948" s="6">
        <v>45948</v>
      </c>
      <c r="E3948" s="6">
        <v>45960</v>
      </c>
      <c r="F3948">
        <v>191418</v>
      </c>
      <c r="G3948">
        <v>4</v>
      </c>
      <c r="H3948">
        <v>4</v>
      </c>
      <c r="I3948">
        <v>0</v>
      </c>
      <c r="J3948" t="str">
        <v>Hyderabad</v>
      </c>
      <c r="K3948">
        <v>0</v>
      </c>
    </row>
    <row r="3949" spans="1:11" x14ac:dyDescent="0.25">
      <c r="A3949" t="str">
        <v>MABTECH</v>
      </c>
      <c r="B3949">
        <v>22484</v>
      </c>
      <c r="C3949">
        <v>45211</v>
      </c>
      <c r="D3949" s="6">
        <v>45958</v>
      </c>
      <c r="E3949" s="6">
        <v>45961</v>
      </c>
      <c r="F3949" t="str">
        <v>3860-1AD-6</v>
      </c>
      <c r="G3949">
        <v>3</v>
      </c>
      <c r="H3949">
        <v>3</v>
      </c>
      <c r="I3949">
        <v>0</v>
      </c>
      <c r="J3949" t="str">
        <v>Vishakhapatnam</v>
      </c>
      <c r="K3949">
        <v>0</v>
      </c>
    </row>
    <row r="3950" spans="1:11" x14ac:dyDescent="0.25">
      <c r="A3950" t="str">
        <v>BIOXCELL</v>
      </c>
      <c r="B3950">
        <v>7330.4</v>
      </c>
      <c r="C3950">
        <v>181248</v>
      </c>
      <c r="D3950" s="6">
        <v>45961</v>
      </c>
      <c r="E3950" s="6">
        <v>45964</v>
      </c>
      <c r="F3950" t="str">
        <v>BE0146</v>
      </c>
      <c r="G3950">
        <v>1</v>
      </c>
      <c r="H3950">
        <v>1</v>
      </c>
      <c r="I3950">
        <v>0</v>
      </c>
      <c r="J3950" t="str">
        <v>Kerala</v>
      </c>
      <c r="K3950">
        <v>0</v>
      </c>
    </row>
    <row r="3951" spans="1:11" x14ac:dyDescent="0.25">
      <c r="A3951" t="str">
        <v>BIOXCELL</v>
      </c>
      <c r="B3951">
        <v>36388</v>
      </c>
      <c r="C3951">
        <v>181248</v>
      </c>
      <c r="D3951" s="6">
        <v>45961</v>
      </c>
      <c r="E3951" s="6">
        <v>45964</v>
      </c>
      <c r="F3951" t="str">
        <v>BE0146</v>
      </c>
      <c r="G3951">
        <v>1</v>
      </c>
      <c r="H3951">
        <v>1</v>
      </c>
      <c r="I3951">
        <v>0</v>
      </c>
      <c r="J3951" t="str">
        <v>Kerala</v>
      </c>
      <c r="K3951">
        <v>0</v>
      </c>
    </row>
    <row r="3952" spans="1:11" x14ac:dyDescent="0.25">
      <c r="A3952" t="str">
        <v>Cytoskeleton</v>
      </c>
      <c r="B3952">
        <v>76646.240000000005</v>
      </c>
      <c r="C3952">
        <v>21614</v>
      </c>
      <c r="D3952" s="6">
        <v>45964</v>
      </c>
      <c r="E3952" s="6">
        <v>45967</v>
      </c>
      <c r="F3952" t="str">
        <v>BK011P</v>
      </c>
      <c r="G3952">
        <v>1</v>
      </c>
      <c r="H3952">
        <v>1</v>
      </c>
      <c r="I3952">
        <v>0</v>
      </c>
      <c r="J3952" t="str">
        <v>PUNE</v>
      </c>
      <c r="K3952">
        <v>0</v>
      </c>
    </row>
    <row r="3953" spans="1:11" x14ac:dyDescent="0.25">
      <c r="A3953" t="str">
        <v>BIOTIUM</v>
      </c>
      <c r="B3953">
        <v>22035.200000000001</v>
      </c>
      <c r="C3953" t="str">
        <v>I244502</v>
      </c>
      <c r="D3953" s="6">
        <v>45964</v>
      </c>
      <c r="E3953" s="6">
        <v>45968</v>
      </c>
      <c r="F3953">
        <v>92117</v>
      </c>
      <c r="G3953">
        <v>1</v>
      </c>
      <c r="H3953">
        <v>1</v>
      </c>
      <c r="I3953">
        <v>0</v>
      </c>
      <c r="J3953" t="str">
        <v>BANGLORE</v>
      </c>
      <c r="K3953">
        <v>0</v>
      </c>
    </row>
    <row r="3954" spans="1:11" x14ac:dyDescent="0.25">
      <c r="A3954" t="str">
        <v>DHARMACON</v>
      </c>
      <c r="B3954">
        <v>16858.16</v>
      </c>
      <c r="C3954" t="str">
        <v>O103025IN3324753G</v>
      </c>
      <c r="D3954" s="6">
        <v>45961</v>
      </c>
      <c r="E3954" s="6">
        <v>45969</v>
      </c>
      <c r="F3954" t="str">
        <v>CTM-1204657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9280.48</v>
      </c>
      <c r="C3955" t="str">
        <v>O103025IN3324753G</v>
      </c>
      <c r="D3955" s="6">
        <v>45961</v>
      </c>
      <c r="E3955" s="6">
        <v>45969</v>
      </c>
      <c r="F3955" t="str">
        <v>CTM-1204658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9280.48</v>
      </c>
      <c r="C3956" t="str">
        <v>O103025IN3324753G</v>
      </c>
      <c r="D3956" s="6">
        <v>45961</v>
      </c>
      <c r="E3956" s="6">
        <v>45969</v>
      </c>
      <c r="F3956" t="str">
        <v>CTM-1204659</v>
      </c>
      <c r="G3956">
        <v>1</v>
      </c>
      <c r="H3956">
        <v>1</v>
      </c>
      <c r="I3956">
        <v>0</v>
      </c>
      <c r="J3956" t="str">
        <v>MOHALI (PUNJAB)</v>
      </c>
      <c r="K3956" t="str">
        <v>Saturday (8-11-25)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GSGH12642-256800687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GSGH12642-256800692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GSGH12642-256800697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GSGH12642-256800702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24640</v>
      </c>
      <c r="C3961" t="str">
        <v>O103025IN3324753G</v>
      </c>
      <c r="D3961" s="6">
        <v>45961</v>
      </c>
      <c r="E3961" s="6">
        <v>45969</v>
      </c>
      <c r="F3961" t="str">
        <v>GSGH11975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24640</v>
      </c>
      <c r="C3962" t="str">
        <v>O103025IN3324753G</v>
      </c>
      <c r="D3962" s="6">
        <v>45961</v>
      </c>
      <c r="E3962" s="6">
        <v>45969</v>
      </c>
      <c r="F3962" t="str">
        <v>GSGH11979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GSGH12642-256946142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GSGH12642-256946147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GSGH12642-256946152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GSGH12642-256946157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GSGH12178-256449955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GSGH12178-256449960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GSGH12178-256449965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GSGH12178-256449970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24654.080000000002</v>
      </c>
      <c r="C3971" t="str">
        <v>O103025IN3324753G</v>
      </c>
      <c r="D3971" s="6">
        <v>45961</v>
      </c>
      <c r="E3971" s="6">
        <v>45969</v>
      </c>
      <c r="F3971" t="str">
        <v>GSGC11963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24654.080000000002</v>
      </c>
      <c r="C3972" t="str">
        <v>O103025IN3324753G</v>
      </c>
      <c r="D3972" s="6">
        <v>45961</v>
      </c>
      <c r="E3972" s="6">
        <v>45969</v>
      </c>
      <c r="F3972" t="str">
        <v>GSGC11965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16984</v>
      </c>
      <c r="C3973" t="str">
        <v>O103025IN3324753G</v>
      </c>
      <c r="D3973" s="6">
        <v>45961</v>
      </c>
      <c r="E3973" s="6">
        <v>45969</v>
      </c>
      <c r="F3973" t="str">
        <v>SB-P-LV-101-10</v>
      </c>
      <c r="G3973">
        <v>1</v>
      </c>
      <c r="H3973">
        <v>1</v>
      </c>
      <c r="I3973">
        <v>0</v>
      </c>
      <c r="J3973" t="str">
        <v>Kanpur</v>
      </c>
      <c r="K3973">
        <v>0</v>
      </c>
    </row>
    <row r="3974" spans="1:11" x14ac:dyDescent="0.25">
      <c r="A3974" t="str">
        <v>US BIOLOGICAL</v>
      </c>
      <c r="B3974">
        <v>17952</v>
      </c>
      <c r="C3974">
        <v>196035</v>
      </c>
      <c r="D3974" s="6">
        <v>45966</v>
      </c>
      <c r="E3974" s="6">
        <v>45969</v>
      </c>
      <c r="F3974" t="str">
        <v>B1750-63</v>
      </c>
      <c r="G3974">
        <v>2</v>
      </c>
      <c r="H3974">
        <v>2</v>
      </c>
      <c r="I3974">
        <v>0</v>
      </c>
      <c r="J3974" t="str">
        <v>pune</v>
      </c>
      <c r="K3974" t="str">
        <v>Priyanka Madam</v>
      </c>
    </row>
    <row r="3975" spans="1:11" x14ac:dyDescent="0.25">
      <c r="A3975" t="str">
        <v>TARGETMOL</v>
      </c>
      <c r="B3975">
        <v>5504.4</v>
      </c>
      <c r="C3975" t="str">
        <v>INV251107-003</v>
      </c>
      <c r="D3975" s="6">
        <v>45968</v>
      </c>
      <c r="E3975" s="6">
        <v>45971</v>
      </c>
      <c r="F3975" t="str">
        <v>T5530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T15582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T3686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3524.3999999999996</v>
      </c>
      <c r="C3978" t="str">
        <v>INV251107-003</v>
      </c>
      <c r="D3978" s="6">
        <v>45968</v>
      </c>
      <c r="E3978" s="6">
        <v>45971</v>
      </c>
      <c r="F3978" t="str">
        <v>T14073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1623.6</v>
      </c>
      <c r="C3979" t="str">
        <v>INV251107-003</v>
      </c>
      <c r="D3979" s="6">
        <v>45968</v>
      </c>
      <c r="E3979" s="6">
        <v>45971</v>
      </c>
      <c r="F3979" t="str">
        <v>T2452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8434.7999999999993</v>
      </c>
      <c r="C3980" t="str">
        <v>INV251107-003</v>
      </c>
      <c r="D3980" s="6">
        <v>45968</v>
      </c>
      <c r="E3980" s="6">
        <v>45971</v>
      </c>
      <c r="F3980" t="str">
        <v>T15735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1386</v>
      </c>
      <c r="C3981" t="str">
        <v>INV251107-003</v>
      </c>
      <c r="D3981" s="6">
        <v>45968</v>
      </c>
      <c r="E3981" s="6">
        <v>45971</v>
      </c>
      <c r="F3981" t="str">
        <v>T1022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1069.2</v>
      </c>
      <c r="C3982" t="str">
        <v>INV251107-003</v>
      </c>
      <c r="D3982" s="6">
        <v>45968</v>
      </c>
      <c r="E3982" s="6">
        <v>45971</v>
      </c>
      <c r="F3982" t="str">
        <v>C0001</v>
      </c>
      <c r="G3982">
        <v>3</v>
      </c>
      <c r="H3982">
        <v>3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2428.8000000000002</v>
      </c>
      <c r="C3983" t="str">
        <v>INV251107-003</v>
      </c>
      <c r="D3983" s="6">
        <v>45968</v>
      </c>
      <c r="E3983" s="6">
        <v>45971</v>
      </c>
      <c r="F3983" t="str">
        <v>T1408</v>
      </c>
      <c r="G3983">
        <v>1</v>
      </c>
      <c r="H3983">
        <v>0</v>
      </c>
      <c r="I3983">
        <v>1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T21405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T0477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1584</v>
      </c>
      <c r="C3986" t="str">
        <v>INV251107-002</v>
      </c>
      <c r="D3986" s="6">
        <v>45968</v>
      </c>
      <c r="E3986" s="6">
        <v>45971</v>
      </c>
      <c r="F3986" t="str">
        <v>T1485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2534.4</v>
      </c>
      <c r="C3987" t="str">
        <v>INV251107-002</v>
      </c>
      <c r="D3987" s="6">
        <v>45968</v>
      </c>
      <c r="E3987" s="6">
        <v>45971</v>
      </c>
      <c r="F3987" t="str">
        <v>T3015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2323.1999999999998</v>
      </c>
      <c r="C3988" t="str">
        <v>INV251107-002</v>
      </c>
      <c r="D3988" s="6">
        <v>45968</v>
      </c>
      <c r="E3988" s="6">
        <v>45971</v>
      </c>
      <c r="F3988" t="str">
        <v>T1661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4276.8</v>
      </c>
      <c r="C3989" t="str">
        <v>INV251107-002</v>
      </c>
      <c r="D3989" s="6">
        <v>45968</v>
      </c>
      <c r="E3989" s="6">
        <v>45971</v>
      </c>
      <c r="F3989" t="str">
        <v>TN1650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1742.4</v>
      </c>
      <c r="C3990" t="str">
        <v>INV251024-064</v>
      </c>
      <c r="D3990" s="6">
        <v>45954</v>
      </c>
      <c r="E3990" s="6">
        <v>45971</v>
      </c>
      <c r="F3990" t="str">
        <v>T0875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440</v>
      </c>
      <c r="C3991" t="str">
        <v>INV251024-065</v>
      </c>
      <c r="D3991" s="6">
        <v>45954</v>
      </c>
      <c r="E3991" s="6">
        <v>45971</v>
      </c>
      <c r="F3991" t="str">
        <v>T2193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7040</v>
      </c>
      <c r="C3992" t="str">
        <v>INV251107-001</v>
      </c>
      <c r="D3992" s="6">
        <v>45968</v>
      </c>
      <c r="E3992" s="6">
        <v>45971</v>
      </c>
      <c r="F3992" t="str">
        <v>STL043124</v>
      </c>
      <c r="G3992">
        <v>1</v>
      </c>
      <c r="H3992">
        <v>1</v>
      </c>
      <c r="I3992">
        <v>0</v>
      </c>
      <c r="J3992" t="str">
        <v>Pune</v>
      </c>
      <c r="K3992">
        <v>0</v>
      </c>
    </row>
    <row r="3993" spans="1:11" x14ac:dyDescent="0.25">
      <c r="A3993" t="str">
        <v>BioLegend</v>
      </c>
      <c r="B3993">
        <v>0</v>
      </c>
      <c r="C3993" t="str">
        <v>Return from Ikesia</v>
      </c>
      <c r="D3993" s="6" t="str">
        <v>NA</v>
      </c>
      <c r="E3993" s="6">
        <v>45971</v>
      </c>
      <c r="F3993">
        <v>740809</v>
      </c>
      <c r="G3993">
        <v>1</v>
      </c>
      <c r="H3993">
        <v>1</v>
      </c>
      <c r="I3993">
        <v>0</v>
      </c>
      <c r="J3993" t="str">
        <v>allahabad</v>
      </c>
      <c r="K3993">
        <v>0</v>
      </c>
    </row>
    <row r="3994" spans="1:11" x14ac:dyDescent="0.25">
      <c r="A3994" t="str">
        <v>SARTORIUS</v>
      </c>
      <c r="B3994">
        <v>8230</v>
      </c>
      <c r="C3994" t="str">
        <v>251519303205</v>
      </c>
      <c r="D3994" s="6">
        <v>45961</v>
      </c>
      <c r="E3994" s="6">
        <v>45972</v>
      </c>
      <c r="F3994" t="str">
        <v>VS02H01</v>
      </c>
      <c r="G3994">
        <v>2</v>
      </c>
      <c r="H3994">
        <v>2</v>
      </c>
      <c r="I3994">
        <v>0</v>
      </c>
      <c r="J3994" t="str">
        <v>Lucknow</v>
      </c>
      <c r="K3994" t="str">
        <v>Payment Pending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MBS756429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MBS7269326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60214</v>
      </c>
      <c r="C3997">
        <v>922999</v>
      </c>
      <c r="D3997" s="6">
        <v>45968</v>
      </c>
      <c r="E3997" s="6">
        <v>45973</v>
      </c>
      <c r="F3997" t="str">
        <v>MBS744335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63954</v>
      </c>
      <c r="C3998">
        <v>922999</v>
      </c>
      <c r="D3998" s="6">
        <v>45968</v>
      </c>
      <c r="E3998" s="6">
        <v>45973</v>
      </c>
      <c r="F3998" t="str">
        <v>MBS3801485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43010</v>
      </c>
      <c r="C3999">
        <v>922999</v>
      </c>
      <c r="D3999" s="6">
        <v>45968</v>
      </c>
      <c r="E3999" s="6">
        <v>45973</v>
      </c>
      <c r="F3999" t="str">
        <v>MBS1608722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39644</v>
      </c>
      <c r="C4000">
        <v>922999</v>
      </c>
      <c r="D4000" s="6">
        <v>45968</v>
      </c>
      <c r="E4000" s="6">
        <v>45973</v>
      </c>
      <c r="F4000" t="str">
        <v>MBS7606340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34782</v>
      </c>
      <c r="C4001">
        <v>922999</v>
      </c>
      <c r="D4001" s="6">
        <v>45968</v>
      </c>
      <c r="E4001" s="6">
        <v>45973</v>
      </c>
      <c r="F4001" t="str">
        <v>MBS269030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BIOXCELL</v>
      </c>
      <c r="B4002">
        <v>279400</v>
      </c>
      <c r="C4002">
        <v>181651</v>
      </c>
      <c r="D4002" s="6">
        <v>45968</v>
      </c>
      <c r="E4002" s="6">
        <v>45973</v>
      </c>
      <c r="F4002" t="str">
        <v>BE0058</v>
      </c>
      <c r="G4002">
        <v>1</v>
      </c>
      <c r="H4002">
        <v>1</v>
      </c>
      <c r="I4002">
        <v>0</v>
      </c>
      <c r="J4002" t="str">
        <v>Hyderabad</v>
      </c>
      <c r="K4002">
        <v>0</v>
      </c>
    </row>
    <row r="4003" spans="1:11" x14ac:dyDescent="0.25">
      <c r="A4003" t="str">
        <v>BioLegend</v>
      </c>
      <c r="B4003">
        <v>5227.2</v>
      </c>
      <c r="C4003" t="str">
        <v>EED120511</v>
      </c>
      <c r="D4003" s="6">
        <v>45960</v>
      </c>
      <c r="E4003" s="6">
        <v>45973</v>
      </c>
      <c r="F4003">
        <v>100306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10454.4</v>
      </c>
      <c r="C4004" t="str">
        <v>EED120511</v>
      </c>
      <c r="D4004" s="6">
        <v>45960</v>
      </c>
      <c r="E4004" s="6">
        <v>45973</v>
      </c>
      <c r="F4004">
        <v>100310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12091.2</v>
      </c>
      <c r="C4005" t="str">
        <v>EED120511</v>
      </c>
      <c r="D4005" s="6">
        <v>45960</v>
      </c>
      <c r="E4005" s="6">
        <v>45973</v>
      </c>
      <c r="F4005">
        <v>100322</v>
      </c>
      <c r="G4005">
        <v>1</v>
      </c>
      <c r="H4005">
        <v>1</v>
      </c>
      <c r="I4005">
        <v>0</v>
      </c>
      <c r="J4005" t="str">
        <v>Pune</v>
      </c>
      <c r="K4005">
        <v>0</v>
      </c>
    </row>
    <row r="4006" spans="1:11" x14ac:dyDescent="0.25">
      <c r="A4006" t="str">
        <v>BioLegend</v>
      </c>
      <c r="B4006">
        <v>53482</v>
      </c>
      <c r="C4006" t="str">
        <v>EED120511</v>
      </c>
      <c r="D4006" s="6">
        <v>45960</v>
      </c>
      <c r="E4006" s="6">
        <v>45973</v>
      </c>
      <c r="F4006">
        <v>100461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15206.400000000001</v>
      </c>
      <c r="C4007" t="str">
        <v>EED120511</v>
      </c>
      <c r="D4007" s="6">
        <v>45960</v>
      </c>
      <c r="E4007" s="6">
        <v>45973</v>
      </c>
      <c r="F4007">
        <v>101230</v>
      </c>
      <c r="G4007">
        <v>1</v>
      </c>
      <c r="H4007">
        <v>1</v>
      </c>
      <c r="I4007">
        <v>0</v>
      </c>
      <c r="J4007" t="str">
        <v>Mumbai</v>
      </c>
      <c r="K4007">
        <v>0</v>
      </c>
    </row>
    <row r="4008" spans="1:11" x14ac:dyDescent="0.25">
      <c r="A4008" t="str">
        <v>BioLegend</v>
      </c>
      <c r="B4008">
        <v>18585.599999999999</v>
      </c>
      <c r="C4008" t="str">
        <v>EED120511</v>
      </c>
      <c r="D4008" s="6">
        <v>45960</v>
      </c>
      <c r="E4008" s="6">
        <v>45973</v>
      </c>
      <c r="F4008">
        <v>135014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12874.400000000001</v>
      </c>
      <c r="C4009" t="str">
        <v>EED120511</v>
      </c>
      <c r="D4009" s="6">
        <v>45960</v>
      </c>
      <c r="E4009" s="6">
        <v>45973</v>
      </c>
      <c r="F4009">
        <v>142517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145510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11563.2</v>
      </c>
      <c r="C4011" t="str">
        <v>EED120511</v>
      </c>
      <c r="D4011" s="6">
        <v>45960</v>
      </c>
      <c r="E4011" s="6">
        <v>45973</v>
      </c>
      <c r="F4011">
        <v>162104</v>
      </c>
      <c r="G4011">
        <v>1</v>
      </c>
      <c r="H4011">
        <v>1</v>
      </c>
      <c r="I4011">
        <v>0</v>
      </c>
      <c r="J4011" t="str">
        <v>Pune</v>
      </c>
      <c r="K4011">
        <v>0</v>
      </c>
    </row>
    <row r="4012" spans="1:11" x14ac:dyDescent="0.25">
      <c r="A4012" t="str">
        <v>BioLegend</v>
      </c>
      <c r="B4012">
        <v>23469.599999999999</v>
      </c>
      <c r="C4012" t="str">
        <v>EED120511</v>
      </c>
      <c r="D4012" s="6">
        <v>45960</v>
      </c>
      <c r="E4012" s="6">
        <v>45973</v>
      </c>
      <c r="F4012">
        <v>300434</v>
      </c>
      <c r="G4012">
        <v>1</v>
      </c>
      <c r="H4012">
        <v>1</v>
      </c>
      <c r="I4012">
        <v>0</v>
      </c>
      <c r="J4012" t="str">
        <v>Chandigarh</v>
      </c>
      <c r="K4012">
        <v>0</v>
      </c>
    </row>
    <row r="4013" spans="1:11" x14ac:dyDescent="0.25">
      <c r="A4013" t="str">
        <v>BioLegend</v>
      </c>
      <c r="B4013">
        <v>7550.4</v>
      </c>
      <c r="C4013" t="str">
        <v>EED120511</v>
      </c>
      <c r="D4013" s="6">
        <v>45960</v>
      </c>
      <c r="E4013" s="6">
        <v>45973</v>
      </c>
      <c r="F4013">
        <v>302215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16579.2</v>
      </c>
      <c r="C4014" t="str">
        <v>EED120511</v>
      </c>
      <c r="D4014" s="6">
        <v>45960</v>
      </c>
      <c r="E4014" s="6">
        <v>45973</v>
      </c>
      <c r="F4014">
        <v>305118</v>
      </c>
      <c r="G4014">
        <v>1</v>
      </c>
      <c r="H4014">
        <v>1</v>
      </c>
      <c r="I4014">
        <v>0</v>
      </c>
      <c r="J4014" t="str">
        <v>Chandigarh</v>
      </c>
      <c r="K4014">
        <v>0</v>
      </c>
    </row>
    <row r="4015" spans="1:11" x14ac:dyDescent="0.25">
      <c r="A4015" t="str">
        <v>BioLegend</v>
      </c>
      <c r="B4015">
        <v>15470.400000000001</v>
      </c>
      <c r="C4015" t="str">
        <v>EED120511</v>
      </c>
      <c r="D4015" s="6">
        <v>45960</v>
      </c>
      <c r="E4015" s="6">
        <v>45973</v>
      </c>
      <c r="F4015">
        <v>313620</v>
      </c>
      <c r="G4015">
        <v>1</v>
      </c>
      <c r="H4015">
        <v>1</v>
      </c>
      <c r="I4015">
        <v>0</v>
      </c>
      <c r="J4015" t="str">
        <v>Gujrat</v>
      </c>
      <c r="K4015">
        <v>0</v>
      </c>
    </row>
    <row r="4016" spans="1:11" x14ac:dyDescent="0.25">
      <c r="A4016" t="str">
        <v>BioLegend</v>
      </c>
      <c r="B4016">
        <v>20169.599999999999</v>
      </c>
      <c r="C4016" t="str">
        <v>EED120511</v>
      </c>
      <c r="D4016" s="6">
        <v>45960</v>
      </c>
      <c r="E4016" s="6">
        <v>45973</v>
      </c>
      <c r="F4016">
        <v>314512</v>
      </c>
      <c r="G4016">
        <v>1</v>
      </c>
      <c r="H4016">
        <v>1</v>
      </c>
      <c r="I4016">
        <v>0</v>
      </c>
      <c r="J4016" t="str">
        <v>Delhi</v>
      </c>
      <c r="K4016" t="str">
        <v>PRIYANKA MADAM</v>
      </c>
    </row>
    <row r="4017" spans="1:11" x14ac:dyDescent="0.25">
      <c r="A4017" t="str">
        <v>BioLegend</v>
      </c>
      <c r="B4017">
        <v>20169.599999999999</v>
      </c>
      <c r="C4017" t="str">
        <v>EED120511</v>
      </c>
      <c r="D4017" s="6">
        <v>45960</v>
      </c>
      <c r="E4017" s="6">
        <v>45973</v>
      </c>
      <c r="F4017">
        <v>314512</v>
      </c>
      <c r="G4017">
        <v>1</v>
      </c>
      <c r="H4017">
        <v>1</v>
      </c>
      <c r="I4017">
        <v>0</v>
      </c>
      <c r="J4017" t="str">
        <v>Chennai</v>
      </c>
      <c r="K4017">
        <v>0</v>
      </c>
    </row>
    <row r="4018" spans="1:11" x14ac:dyDescent="0.25">
      <c r="A4018" t="str">
        <v>BioLegend</v>
      </c>
      <c r="B4018">
        <v>12883.2</v>
      </c>
      <c r="C4018" t="str">
        <v>EED120511</v>
      </c>
      <c r="D4018" s="6">
        <v>45960</v>
      </c>
      <c r="E4018" s="6">
        <v>45973</v>
      </c>
      <c r="F4018">
        <v>316508</v>
      </c>
      <c r="G4018">
        <v>2</v>
      </c>
      <c r="H4018">
        <v>2</v>
      </c>
      <c r="I4018">
        <v>0</v>
      </c>
      <c r="J4018" t="str">
        <v>Banglore</v>
      </c>
      <c r="K4018">
        <v>0</v>
      </c>
    </row>
    <row r="4019" spans="1:11" x14ac:dyDescent="0.25">
      <c r="A4019" t="str">
        <v>BioLegend</v>
      </c>
      <c r="B4019">
        <v>6916.7999999999993</v>
      </c>
      <c r="C4019" t="str">
        <v>EED120511</v>
      </c>
      <c r="D4019" s="6">
        <v>45960</v>
      </c>
      <c r="E4019" s="6">
        <v>45973</v>
      </c>
      <c r="F4019">
        <v>323809</v>
      </c>
      <c r="G4019">
        <v>1</v>
      </c>
      <c r="H4019">
        <v>1</v>
      </c>
      <c r="I4019">
        <v>0</v>
      </c>
      <c r="J4019" t="str">
        <v>Hyderabad</v>
      </c>
      <c r="K4019">
        <v>0</v>
      </c>
    </row>
    <row r="4020" spans="1:11" x14ac:dyDescent="0.25">
      <c r="A4020" t="str">
        <v>BioLegend</v>
      </c>
      <c r="B4020">
        <v>11704</v>
      </c>
      <c r="C4020" t="str">
        <v>EED120511</v>
      </c>
      <c r="D4020" s="6">
        <v>45960</v>
      </c>
      <c r="E4020" s="6">
        <v>45973</v>
      </c>
      <c r="F4020">
        <v>341619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18216</v>
      </c>
      <c r="C4021" t="str">
        <v>EED120511</v>
      </c>
      <c r="D4021" s="6">
        <v>45960</v>
      </c>
      <c r="E4021" s="6">
        <v>45973</v>
      </c>
      <c r="F4021">
        <v>344614</v>
      </c>
      <c r="G4021">
        <v>1</v>
      </c>
      <c r="H4021">
        <v>1</v>
      </c>
      <c r="I4021">
        <v>0</v>
      </c>
      <c r="J4021" t="str">
        <v>Delhi</v>
      </c>
      <c r="K4021">
        <v>0</v>
      </c>
    </row>
    <row r="4022" spans="1:11" x14ac:dyDescent="0.25">
      <c r="A4022" t="str">
        <v>BioLegend</v>
      </c>
      <c r="B4022">
        <v>8395.2000000000007</v>
      </c>
      <c r="C4022" t="str">
        <v>EED120511</v>
      </c>
      <c r="D4022" s="6">
        <v>45960</v>
      </c>
      <c r="E4022" s="6">
        <v>45973</v>
      </c>
      <c r="F4022">
        <v>352315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9292.7999999999993</v>
      </c>
      <c r="C4023" t="str">
        <v>EED120511</v>
      </c>
      <c r="D4023" s="6">
        <v>45960</v>
      </c>
      <c r="E4023" s="6">
        <v>45973</v>
      </c>
      <c r="F4023">
        <v>353442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9926.4</v>
      </c>
      <c r="C4024" t="str">
        <v>EED120511</v>
      </c>
      <c r="D4024" s="6">
        <v>45960</v>
      </c>
      <c r="E4024" s="6">
        <v>45973</v>
      </c>
      <c r="F4024">
        <v>353755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9292.7999999999993</v>
      </c>
      <c r="C4025" t="str">
        <v>EED120511</v>
      </c>
      <c r="D4025" s="6">
        <v>45960</v>
      </c>
      <c r="E4025" s="6">
        <v>45973</v>
      </c>
      <c r="F4025">
        <v>357227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5491.2</v>
      </c>
      <c r="C4026" t="str">
        <v>EED120511</v>
      </c>
      <c r="D4026" s="6">
        <v>45960</v>
      </c>
      <c r="E4026" s="6">
        <v>45973</v>
      </c>
      <c r="F4026">
        <v>359805</v>
      </c>
      <c r="G4026">
        <v>1</v>
      </c>
      <c r="H4026">
        <v>1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13358.400000000001</v>
      </c>
      <c r="C4027" t="str">
        <v>EED120511</v>
      </c>
      <c r="D4027" s="6">
        <v>45960</v>
      </c>
      <c r="E4027" s="6">
        <v>45973</v>
      </c>
      <c r="F4027">
        <v>369327</v>
      </c>
      <c r="G4027">
        <v>1</v>
      </c>
      <c r="H4027">
        <v>1</v>
      </c>
      <c r="I4027">
        <v>0</v>
      </c>
      <c r="J4027" t="str">
        <v>Hyderabad</v>
      </c>
      <c r="K4027">
        <v>0</v>
      </c>
    </row>
    <row r="4028" spans="1:11" x14ac:dyDescent="0.25">
      <c r="A4028" t="str">
        <v>BioLegend</v>
      </c>
      <c r="B4028">
        <v>13358.400000000001</v>
      </c>
      <c r="C4028" t="str">
        <v>EED120511</v>
      </c>
      <c r="D4028" s="6">
        <v>45960</v>
      </c>
      <c r="E4028" s="6">
        <v>45973</v>
      </c>
      <c r="F4028">
        <v>372722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7444.7999999999993</v>
      </c>
      <c r="C4029" t="str">
        <v>EED120511</v>
      </c>
      <c r="D4029" s="6">
        <v>45960</v>
      </c>
      <c r="E4029" s="6">
        <v>45973</v>
      </c>
      <c r="F4029">
        <v>393309</v>
      </c>
      <c r="G4029">
        <v>1</v>
      </c>
      <c r="H4029">
        <v>1</v>
      </c>
      <c r="I4029">
        <v>0</v>
      </c>
      <c r="J4029" t="str">
        <v>Chandigarh</v>
      </c>
      <c r="K4029">
        <v>0</v>
      </c>
    </row>
    <row r="4030" spans="1:11" x14ac:dyDescent="0.25">
      <c r="A4030" t="str">
        <v>BioLegend</v>
      </c>
      <c r="B4030">
        <v>6811.2000000000007</v>
      </c>
      <c r="C4030" t="str">
        <v>EED120511</v>
      </c>
      <c r="D4030" s="6">
        <v>45960</v>
      </c>
      <c r="E4030" s="6">
        <v>45973</v>
      </c>
      <c r="F4030">
        <v>405103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1584</v>
      </c>
      <c r="C4031" t="str">
        <v>EED120511</v>
      </c>
      <c r="D4031" s="6">
        <v>45960</v>
      </c>
      <c r="E4031" s="6">
        <v>45973</v>
      </c>
      <c r="F4031">
        <v>420403</v>
      </c>
      <c r="G4031">
        <v>2</v>
      </c>
      <c r="H4031">
        <v>2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2217.6</v>
      </c>
      <c r="C4032" t="str">
        <v>EED120511</v>
      </c>
      <c r="D4032" s="6">
        <v>45960</v>
      </c>
      <c r="E4032" s="6">
        <v>45973</v>
      </c>
      <c r="F4032">
        <v>421101</v>
      </c>
      <c r="G4032">
        <v>1</v>
      </c>
      <c r="H4032">
        <v>1</v>
      </c>
      <c r="I4032">
        <v>0</v>
      </c>
      <c r="J4032" t="str">
        <v>Delhi</v>
      </c>
      <c r="K4032">
        <v>0</v>
      </c>
    </row>
    <row r="4033" spans="1:11" x14ac:dyDescent="0.25">
      <c r="A4033" t="str">
        <v>BioLegend</v>
      </c>
      <c r="B4033">
        <v>1900.8000000000002</v>
      </c>
      <c r="C4033" t="str">
        <v>EED120511</v>
      </c>
      <c r="D4033" s="6">
        <v>45960</v>
      </c>
      <c r="E4033" s="6">
        <v>45973</v>
      </c>
      <c r="F4033">
        <v>423001</v>
      </c>
      <c r="G4033">
        <v>1</v>
      </c>
      <c r="H4033">
        <v>1</v>
      </c>
      <c r="I4033">
        <v>0</v>
      </c>
      <c r="J4033" t="str">
        <v>Delhi</v>
      </c>
      <c r="K4033">
        <v>0</v>
      </c>
    </row>
    <row r="4034" spans="1:11" x14ac:dyDescent="0.25">
      <c r="A4034" t="str">
        <v>BioLegend</v>
      </c>
      <c r="B4034">
        <v>8712</v>
      </c>
      <c r="C4034" t="str">
        <v>EED120511</v>
      </c>
      <c r="D4034" s="6">
        <v>45960</v>
      </c>
      <c r="E4034" s="6">
        <v>45973</v>
      </c>
      <c r="F4034">
        <v>424401</v>
      </c>
      <c r="G4034">
        <v>3</v>
      </c>
      <c r="H4034">
        <v>3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12408</v>
      </c>
      <c r="C4035" t="str">
        <v>EED120511</v>
      </c>
      <c r="D4035" s="6">
        <v>45960</v>
      </c>
      <c r="E4035" s="6">
        <v>45973</v>
      </c>
      <c r="F4035">
        <v>424602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7444.7999999999993</v>
      </c>
      <c r="C4036" t="str">
        <v>EED120511</v>
      </c>
      <c r="D4036" s="6">
        <v>45960</v>
      </c>
      <c r="E4036" s="6">
        <v>45973</v>
      </c>
      <c r="F4036">
        <v>426102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6600</v>
      </c>
      <c r="C4037" t="str">
        <v>EED120511</v>
      </c>
      <c r="D4037" s="6">
        <v>45960</v>
      </c>
      <c r="E4037" s="6">
        <v>45973</v>
      </c>
      <c r="F4037">
        <v>426105</v>
      </c>
      <c r="G4037">
        <v>1</v>
      </c>
      <c r="H4037">
        <v>1</v>
      </c>
      <c r="I4037">
        <v>0</v>
      </c>
      <c r="J4037" t="str">
        <v>Gujrat</v>
      </c>
      <c r="K4037">
        <v>0</v>
      </c>
    </row>
    <row r="4038" spans="1:11" x14ac:dyDescent="0.25">
      <c r="A4038" t="str">
        <v>BioLegend</v>
      </c>
      <c r="B4038">
        <v>32472</v>
      </c>
      <c r="C4038" t="str">
        <v>EED120511</v>
      </c>
      <c r="D4038" s="6">
        <v>45960</v>
      </c>
      <c r="E4038" s="6">
        <v>45973</v>
      </c>
      <c r="F4038">
        <v>430924</v>
      </c>
      <c r="G4038">
        <v>1</v>
      </c>
      <c r="H4038">
        <v>1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32472</v>
      </c>
      <c r="C4039" t="str">
        <v>EED120511</v>
      </c>
      <c r="D4039" s="6">
        <v>45960</v>
      </c>
      <c r="E4039" s="6">
        <v>45973</v>
      </c>
      <c r="F4039">
        <v>431324</v>
      </c>
      <c r="G4039">
        <v>1</v>
      </c>
      <c r="H4039">
        <v>1</v>
      </c>
      <c r="I4039">
        <v>0</v>
      </c>
      <c r="J4039" t="str">
        <v>Pune</v>
      </c>
      <c r="K4039">
        <v>0</v>
      </c>
    </row>
    <row r="4040" spans="1:11" x14ac:dyDescent="0.25">
      <c r="A4040" t="str">
        <v>BioLegend</v>
      </c>
      <c r="B4040">
        <v>13992</v>
      </c>
      <c r="C4040" t="str">
        <v>EED120511</v>
      </c>
      <c r="D4040" s="6">
        <v>45960</v>
      </c>
      <c r="E4040" s="6">
        <v>45973</v>
      </c>
      <c r="F4040">
        <v>431501</v>
      </c>
      <c r="G4040">
        <v>1</v>
      </c>
      <c r="H4040">
        <v>1</v>
      </c>
      <c r="I4040">
        <v>0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13068</v>
      </c>
      <c r="C4041" t="str">
        <v>EED120511</v>
      </c>
      <c r="D4041" s="6">
        <v>45960</v>
      </c>
      <c r="E4041" s="6">
        <v>45973</v>
      </c>
      <c r="F4041">
        <v>480009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13068</v>
      </c>
      <c r="C4042" t="str">
        <v>EED120511</v>
      </c>
      <c r="D4042" s="6">
        <v>45960</v>
      </c>
      <c r="E4042" s="6">
        <v>45973</v>
      </c>
      <c r="F4042">
        <v>480011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36762</v>
      </c>
      <c r="C4043" t="str">
        <v>EED120511</v>
      </c>
      <c r="D4043" s="6">
        <v>45960</v>
      </c>
      <c r="E4043" s="6">
        <v>45973</v>
      </c>
      <c r="F4043">
        <v>480019</v>
      </c>
      <c r="G4043">
        <v>1</v>
      </c>
      <c r="H4043">
        <v>1</v>
      </c>
      <c r="I4043">
        <v>0</v>
      </c>
      <c r="J4043" t="str">
        <v>Hyderabad</v>
      </c>
      <c r="K4043">
        <v>0</v>
      </c>
    </row>
    <row r="4044" spans="1:11" x14ac:dyDescent="0.25">
      <c r="A4044" t="str">
        <v>BioLegend</v>
      </c>
      <c r="B4044">
        <v>14889.599999999999</v>
      </c>
      <c r="C4044" t="str">
        <v>EED120511</v>
      </c>
      <c r="D4044" s="6">
        <v>45960</v>
      </c>
      <c r="E4044" s="6">
        <v>45973</v>
      </c>
      <c r="F4044">
        <v>514602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26347.199999999997</v>
      </c>
      <c r="C4045" t="str">
        <v>EED120511</v>
      </c>
      <c r="D4045" s="6">
        <v>45960</v>
      </c>
      <c r="E4045" s="6">
        <v>45973</v>
      </c>
      <c r="F4045">
        <v>576406</v>
      </c>
      <c r="G4045">
        <v>1</v>
      </c>
      <c r="H4045">
        <v>1</v>
      </c>
      <c r="I4045">
        <v>0</v>
      </c>
      <c r="J4045" t="str">
        <v>Bhopal</v>
      </c>
      <c r="K4045">
        <v>0</v>
      </c>
    </row>
    <row r="4046" spans="1:11" x14ac:dyDescent="0.25">
      <c r="A4046" t="str">
        <v>BioLegend</v>
      </c>
      <c r="B4046">
        <v>7761.6</v>
      </c>
      <c r="C4046" t="str">
        <v>EED120511</v>
      </c>
      <c r="D4046" s="6">
        <v>45960</v>
      </c>
      <c r="E4046" s="6">
        <v>45973</v>
      </c>
      <c r="F4046">
        <v>592702</v>
      </c>
      <c r="G4046">
        <v>1</v>
      </c>
      <c r="H4046">
        <v>1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13358.400000000001</v>
      </c>
      <c r="C4047" t="str">
        <v>EED120511</v>
      </c>
      <c r="D4047" s="6">
        <v>45960</v>
      </c>
      <c r="E4047" s="6">
        <v>45973</v>
      </c>
      <c r="F4047">
        <v>640914</v>
      </c>
      <c r="G4047">
        <v>1</v>
      </c>
      <c r="H4047">
        <v>1</v>
      </c>
      <c r="I4047">
        <v>0</v>
      </c>
      <c r="J4047" t="str">
        <v>Kolkata</v>
      </c>
      <c r="K4047">
        <v>0</v>
      </c>
    </row>
    <row r="4048" spans="1:11" x14ac:dyDescent="0.25">
      <c r="A4048" t="str">
        <v>BioLegend</v>
      </c>
      <c r="B4048">
        <v>15153.599999999999</v>
      </c>
      <c r="C4048" t="str">
        <v>EED120511</v>
      </c>
      <c r="D4048" s="6">
        <v>45960</v>
      </c>
      <c r="E4048" s="6">
        <v>45973</v>
      </c>
      <c r="F4048">
        <v>693504</v>
      </c>
      <c r="G4048">
        <v>1</v>
      </c>
      <c r="H4048">
        <v>1</v>
      </c>
      <c r="I4048">
        <v>0</v>
      </c>
      <c r="J4048" t="str">
        <v>Delhi</v>
      </c>
      <c r="K4048" t="str">
        <v>PRIYANKA MADAM</v>
      </c>
    </row>
    <row r="4049" spans="1:11" x14ac:dyDescent="0.25">
      <c r="A4049" t="str">
        <v>BioLegend</v>
      </c>
      <c r="B4049">
        <v>369.6</v>
      </c>
      <c r="C4049" t="str">
        <v>EED120511</v>
      </c>
      <c r="D4049" s="6">
        <v>45960</v>
      </c>
      <c r="E4049" s="6">
        <v>45973</v>
      </c>
      <c r="F4049">
        <v>740379</v>
      </c>
      <c r="G4049">
        <v>4</v>
      </c>
      <c r="H4049">
        <v>0</v>
      </c>
      <c r="I4049">
        <v>4</v>
      </c>
      <c r="J4049" t="str">
        <v>STOCK</v>
      </c>
      <c r="K4049" t="str">
        <v>STOCK</v>
      </c>
    </row>
    <row r="4050" spans="1:11" x14ac:dyDescent="0.25">
      <c r="A4050" t="str">
        <v>BioLegend</v>
      </c>
      <c r="B4050">
        <v>86803.199999999997</v>
      </c>
      <c r="C4050" t="str">
        <v>EED120511</v>
      </c>
      <c r="D4050" s="6">
        <v>45960</v>
      </c>
      <c r="E4050" s="6">
        <v>45973</v>
      </c>
      <c r="F4050">
        <v>741044</v>
      </c>
      <c r="G4050">
        <v>1</v>
      </c>
      <c r="H4050">
        <v>1</v>
      </c>
      <c r="I4050">
        <v>0</v>
      </c>
      <c r="J4050" t="str">
        <v>Faridabad</v>
      </c>
      <c r="K4050">
        <v>0</v>
      </c>
    </row>
    <row r="4051" spans="1:11" x14ac:dyDescent="0.25">
      <c r="A4051" t="str">
        <v>BioLegend</v>
      </c>
      <c r="B4051">
        <v>39969.599999999999</v>
      </c>
      <c r="C4051" t="str">
        <v>EED120511</v>
      </c>
      <c r="D4051" s="6">
        <v>45960</v>
      </c>
      <c r="E4051" s="6">
        <v>45973</v>
      </c>
      <c r="F4051">
        <v>783906</v>
      </c>
      <c r="G4051">
        <v>2</v>
      </c>
      <c r="H4051">
        <v>2</v>
      </c>
      <c r="I4051">
        <v>0</v>
      </c>
      <c r="J4051" t="str">
        <v>Delhi</v>
      </c>
      <c r="K4051">
        <v>0</v>
      </c>
    </row>
    <row r="4052" spans="1:11" x14ac:dyDescent="0.25">
      <c r="A4052" t="str">
        <v>BioLegend</v>
      </c>
      <c r="B4052">
        <v>4699.2</v>
      </c>
      <c r="C4052" t="str">
        <v>EED120511</v>
      </c>
      <c r="D4052" s="6">
        <v>45960</v>
      </c>
      <c r="E4052" s="6">
        <v>45973</v>
      </c>
      <c r="F4052">
        <v>844302</v>
      </c>
      <c r="G4052">
        <v>2</v>
      </c>
      <c r="H4052">
        <v>2</v>
      </c>
      <c r="I4052">
        <v>0</v>
      </c>
      <c r="J4052" t="str">
        <v>Delhi</v>
      </c>
      <c r="K4052">
        <v>0</v>
      </c>
    </row>
    <row r="4053" spans="1:11" x14ac:dyDescent="0.25">
      <c r="A4053" t="str">
        <v>APEXBIO</v>
      </c>
      <c r="B4053">
        <v>17107.2</v>
      </c>
      <c r="C4053">
        <v>300083874</v>
      </c>
      <c r="D4053" s="6">
        <v>45758</v>
      </c>
      <c r="E4053" s="6">
        <v>45973</v>
      </c>
      <c r="F4053" t="str">
        <v>K4402-100</v>
      </c>
      <c r="G4053">
        <v>1</v>
      </c>
      <c r="H4053">
        <v>1</v>
      </c>
      <c r="I4053">
        <v>0</v>
      </c>
      <c r="J4053" t="str">
        <v>MOHALI (PUNJAB)</v>
      </c>
      <c r="K4053">
        <v>0</v>
      </c>
    </row>
    <row r="4054" spans="1:11" x14ac:dyDescent="0.25">
      <c r="A4054" t="str">
        <v>BioLegend</v>
      </c>
      <c r="B4054">
        <v>5544</v>
      </c>
      <c r="C4054" t="str">
        <v>EED120745</v>
      </c>
      <c r="D4054" s="6">
        <v>45968</v>
      </c>
      <c r="E4054" s="6">
        <v>45975</v>
      </c>
      <c r="F4054">
        <v>100516</v>
      </c>
      <c r="G4054">
        <v>1</v>
      </c>
      <c r="H4054">
        <v>1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11352</v>
      </c>
      <c r="C4055" t="str">
        <v>EED120745</v>
      </c>
      <c r="D4055" s="6">
        <v>45968</v>
      </c>
      <c r="E4055" s="6">
        <v>45975</v>
      </c>
      <c r="F4055">
        <v>100714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11352</v>
      </c>
      <c r="C4056" t="str">
        <v>EED120745</v>
      </c>
      <c r="D4056" s="6">
        <v>45968</v>
      </c>
      <c r="E4056" s="6">
        <v>45975</v>
      </c>
      <c r="F4056">
        <v>101224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10164</v>
      </c>
      <c r="C4057" t="str">
        <v>EED120745</v>
      </c>
      <c r="D4057" s="6">
        <v>45968</v>
      </c>
      <c r="E4057" s="6">
        <v>45975</v>
      </c>
      <c r="F4057">
        <v>101245</v>
      </c>
      <c r="G4057">
        <v>1</v>
      </c>
      <c r="H4057">
        <v>1</v>
      </c>
      <c r="I4057">
        <v>0</v>
      </c>
      <c r="J4057" t="str">
        <v>ROORKE</v>
      </c>
      <c r="K4057">
        <v>0</v>
      </c>
    </row>
    <row r="4058" spans="1:11" x14ac:dyDescent="0.25">
      <c r="A4058" t="str">
        <v>BioLegend</v>
      </c>
      <c r="B4058">
        <v>2851.2</v>
      </c>
      <c r="C4058" t="str">
        <v>EED120745</v>
      </c>
      <c r="D4058" s="6">
        <v>45968</v>
      </c>
      <c r="E4058" s="6">
        <v>45975</v>
      </c>
      <c r="F4058">
        <v>101319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12724.8</v>
      </c>
      <c r="C4059" t="str">
        <v>EED120745</v>
      </c>
      <c r="D4059" s="6">
        <v>45968</v>
      </c>
      <c r="E4059" s="6">
        <v>45975</v>
      </c>
      <c r="F4059">
        <v>102045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26426.400000000001</v>
      </c>
      <c r="C4060" t="str">
        <v>EED120745</v>
      </c>
      <c r="D4060" s="6">
        <v>45968</v>
      </c>
      <c r="E4060" s="6">
        <v>45975</v>
      </c>
      <c r="F4060">
        <v>104532</v>
      </c>
      <c r="G4060">
        <v>1</v>
      </c>
      <c r="H4060">
        <v>1</v>
      </c>
      <c r="I4060">
        <v>0</v>
      </c>
      <c r="J4060" t="str">
        <v>Delhi</v>
      </c>
      <c r="K4060">
        <v>0</v>
      </c>
    </row>
    <row r="4061" spans="1:11" x14ac:dyDescent="0.25">
      <c r="A4061" t="str">
        <v>BioLegend</v>
      </c>
      <c r="B4061">
        <v>13939.2</v>
      </c>
      <c r="C4061" t="str">
        <v>EED120745</v>
      </c>
      <c r="D4061" s="6">
        <v>45968</v>
      </c>
      <c r="E4061" s="6">
        <v>45975</v>
      </c>
      <c r="F4061">
        <v>104714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14784</v>
      </c>
      <c r="C4062" t="str">
        <v>EED120745</v>
      </c>
      <c r="D4062" s="6">
        <v>45968</v>
      </c>
      <c r="E4062" s="6">
        <v>45975</v>
      </c>
      <c r="F4062">
        <v>105006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16420.8</v>
      </c>
      <c r="C4063" t="str">
        <v>EED120745</v>
      </c>
      <c r="D4063" s="6">
        <v>45968</v>
      </c>
      <c r="E4063" s="6">
        <v>45975</v>
      </c>
      <c r="F4063">
        <v>116122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7444.7999999999993</v>
      </c>
      <c r="C4064" t="str">
        <v>EED120745</v>
      </c>
      <c r="D4064" s="6">
        <v>45968</v>
      </c>
      <c r="E4064" s="6">
        <v>45975</v>
      </c>
      <c r="F4064">
        <v>116415</v>
      </c>
      <c r="G4064">
        <v>1</v>
      </c>
      <c r="H4064">
        <v>1</v>
      </c>
      <c r="I4064">
        <v>0</v>
      </c>
      <c r="J4064" t="str">
        <v>Faridabad</v>
      </c>
      <c r="K4064">
        <v>0</v>
      </c>
    </row>
    <row r="4065" spans="1:11" x14ac:dyDescent="0.25">
      <c r="A4065" t="str">
        <v>BioLegend</v>
      </c>
      <c r="B4065">
        <v>15417.599999999999</v>
      </c>
      <c r="C4065" t="str">
        <v>EED120745</v>
      </c>
      <c r="D4065" s="6">
        <v>45968</v>
      </c>
      <c r="E4065" s="6">
        <v>45975</v>
      </c>
      <c r="F4065">
        <v>117316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14572.8</v>
      </c>
      <c r="C4066" t="str">
        <v>EED120745</v>
      </c>
      <c r="D4066" s="6">
        <v>45968</v>
      </c>
      <c r="E4066" s="6">
        <v>45975</v>
      </c>
      <c r="F4066">
        <v>121626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15584.8</v>
      </c>
      <c r="C4067" t="str">
        <v>EED120745</v>
      </c>
      <c r="D4067" s="6">
        <v>45968</v>
      </c>
      <c r="E4067" s="6">
        <v>45975</v>
      </c>
      <c r="F4067">
        <v>123137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13094.400000000001</v>
      </c>
      <c r="C4068" t="str">
        <v>EED120745</v>
      </c>
      <c r="D4068" s="6">
        <v>45968</v>
      </c>
      <c r="E4068" s="6">
        <v>45975</v>
      </c>
      <c r="F4068">
        <v>127622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19800</v>
      </c>
      <c r="C4069" t="str">
        <v>EED120745</v>
      </c>
      <c r="D4069" s="6">
        <v>45968</v>
      </c>
      <c r="E4069" s="6">
        <v>45975</v>
      </c>
      <c r="F4069">
        <v>146528</v>
      </c>
      <c r="G4069">
        <v>1</v>
      </c>
      <c r="H4069">
        <v>1</v>
      </c>
      <c r="I4069">
        <v>0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11140.8</v>
      </c>
      <c r="C4070" t="str">
        <v>EED120745</v>
      </c>
      <c r="D4070" s="6">
        <v>45968</v>
      </c>
      <c r="E4070" s="6">
        <v>45975</v>
      </c>
      <c r="F4070">
        <v>157614</v>
      </c>
      <c r="G4070">
        <v>1</v>
      </c>
      <c r="H4070">
        <v>1</v>
      </c>
      <c r="I4070">
        <v>0</v>
      </c>
      <c r="J4070" t="str">
        <v>Pune</v>
      </c>
      <c r="K4070">
        <v>0</v>
      </c>
    </row>
    <row r="4071" spans="1:11" x14ac:dyDescent="0.25">
      <c r="A4071" t="str">
        <v>BioLegend</v>
      </c>
      <c r="B4071">
        <v>2323.1999999999998</v>
      </c>
      <c r="C4071" t="str">
        <v>EED120745</v>
      </c>
      <c r="D4071" s="6">
        <v>45968</v>
      </c>
      <c r="E4071" s="6">
        <v>45975</v>
      </c>
      <c r="F4071">
        <v>300402</v>
      </c>
      <c r="G4071">
        <v>1</v>
      </c>
      <c r="H4071">
        <v>1</v>
      </c>
      <c r="I4071">
        <v>0</v>
      </c>
      <c r="J4071" t="str">
        <v>Sonipat</v>
      </c>
      <c r="K4071">
        <v>0</v>
      </c>
    </row>
    <row r="4072" spans="1:11" x14ac:dyDescent="0.25">
      <c r="A4072" t="str">
        <v>BioLegend</v>
      </c>
      <c r="B4072">
        <v>13992</v>
      </c>
      <c r="C4072" t="str">
        <v>EED120745</v>
      </c>
      <c r="D4072" s="6">
        <v>45968</v>
      </c>
      <c r="E4072" s="6">
        <v>45975</v>
      </c>
      <c r="F4072">
        <v>300920</v>
      </c>
      <c r="G4072">
        <v>3</v>
      </c>
      <c r="H4072">
        <v>3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6124.7999999999993</v>
      </c>
      <c r="C4073" t="str">
        <v>EED120745</v>
      </c>
      <c r="D4073" s="6">
        <v>45968</v>
      </c>
      <c r="E4073" s="6">
        <v>45975</v>
      </c>
      <c r="F4073">
        <v>301804</v>
      </c>
      <c r="G4073">
        <v>1</v>
      </c>
      <c r="H4073">
        <v>0</v>
      </c>
      <c r="I4073">
        <v>1</v>
      </c>
      <c r="J4073" t="str">
        <v>Delhi</v>
      </c>
      <c r="K4073" t="str">
        <v>PRIYANKA MADAM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302212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15417.600000000002</v>
      </c>
      <c r="C4075" t="str">
        <v>EED120745</v>
      </c>
      <c r="D4075" s="6">
        <v>45968</v>
      </c>
      <c r="E4075" s="6">
        <v>45975</v>
      </c>
      <c r="F4075">
        <v>302216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7867.2000000000007</v>
      </c>
      <c r="C4076" t="str">
        <v>EED120745</v>
      </c>
      <c r="D4076" s="6">
        <v>45968</v>
      </c>
      <c r="E4076" s="6">
        <v>45975</v>
      </c>
      <c r="F4076">
        <v>302306</v>
      </c>
      <c r="G4076">
        <v>1</v>
      </c>
      <c r="H4076">
        <v>1</v>
      </c>
      <c r="I4076">
        <v>0</v>
      </c>
      <c r="J4076" t="str">
        <v>Delhi</v>
      </c>
      <c r="K4076">
        <v>0</v>
      </c>
    </row>
    <row r="4077" spans="1:11" x14ac:dyDescent="0.25">
      <c r="A4077" t="str">
        <v>BioLegend</v>
      </c>
      <c r="B4077">
        <v>14599.2</v>
      </c>
      <c r="C4077" t="str">
        <v>EED120745</v>
      </c>
      <c r="D4077" s="6">
        <v>45968</v>
      </c>
      <c r="E4077" s="6">
        <v>45975</v>
      </c>
      <c r="F4077">
        <v>302633</v>
      </c>
      <c r="G4077">
        <v>1</v>
      </c>
      <c r="H4077">
        <v>1</v>
      </c>
      <c r="I4077">
        <v>0</v>
      </c>
      <c r="J4077" t="str">
        <v>Banglore</v>
      </c>
      <c r="K4077">
        <v>0</v>
      </c>
    </row>
    <row r="4078" spans="1:11" x14ac:dyDescent="0.25">
      <c r="A4078" t="str">
        <v>BioLegend</v>
      </c>
      <c r="B4078">
        <v>5544</v>
      </c>
      <c r="C4078" t="str">
        <v>EED120745</v>
      </c>
      <c r="D4078" s="6">
        <v>45968</v>
      </c>
      <c r="E4078" s="6">
        <v>45975</v>
      </c>
      <c r="F4078">
        <v>304108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25440.800000000003</v>
      </c>
      <c r="C4079" t="str">
        <v>EED120745</v>
      </c>
      <c r="D4079" s="6">
        <v>45968</v>
      </c>
      <c r="E4079" s="6">
        <v>45975</v>
      </c>
      <c r="F4079">
        <v>305238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17054.400000000001</v>
      </c>
      <c r="C4080" t="str">
        <v>EED120745</v>
      </c>
      <c r="D4080" s="6">
        <v>45968</v>
      </c>
      <c r="E4080" s="6">
        <v>45975</v>
      </c>
      <c r="F4080">
        <v>305636</v>
      </c>
      <c r="G4080">
        <v>2</v>
      </c>
      <c r="H4080">
        <v>2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26796</v>
      </c>
      <c r="C4081" t="str">
        <v>EED120745</v>
      </c>
      <c r="D4081" s="6">
        <v>45968</v>
      </c>
      <c r="E4081" s="6">
        <v>45975</v>
      </c>
      <c r="F4081">
        <v>306742</v>
      </c>
      <c r="G4081">
        <v>1</v>
      </c>
      <c r="H4081">
        <v>1</v>
      </c>
      <c r="I4081">
        <v>0</v>
      </c>
      <c r="J4081" t="str">
        <v>Kerala</v>
      </c>
      <c r="K4081">
        <v>0</v>
      </c>
    </row>
    <row r="4082" spans="1:11" x14ac:dyDescent="0.25">
      <c r="A4082" t="str">
        <v>BioLegend</v>
      </c>
      <c r="B4082">
        <v>6811.2000000000007</v>
      </c>
      <c r="C4082" t="str">
        <v>EED120745</v>
      </c>
      <c r="D4082" s="6">
        <v>45968</v>
      </c>
      <c r="E4082" s="6">
        <v>45975</v>
      </c>
      <c r="F4082">
        <v>312213</v>
      </c>
      <c r="G4082">
        <v>1</v>
      </c>
      <c r="H4082">
        <v>1</v>
      </c>
      <c r="I4082">
        <v>0</v>
      </c>
      <c r="J4082" t="str">
        <v>Kanpur</v>
      </c>
      <c r="K4082">
        <v>0</v>
      </c>
    </row>
    <row r="4083" spans="1:11" x14ac:dyDescent="0.25">
      <c r="A4083" t="str">
        <v>BioLegend</v>
      </c>
      <c r="B4083">
        <v>9292.7999999999993</v>
      </c>
      <c r="C4083" t="str">
        <v>EED120745</v>
      </c>
      <c r="D4083" s="6">
        <v>45968</v>
      </c>
      <c r="E4083" s="6">
        <v>45975</v>
      </c>
      <c r="F4083">
        <v>314511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25071.199999999997</v>
      </c>
      <c r="C4084" t="str">
        <v>EED120745</v>
      </c>
      <c r="D4084" s="6">
        <v>45968</v>
      </c>
      <c r="E4084" s="6">
        <v>45975</v>
      </c>
      <c r="F4084">
        <v>318340</v>
      </c>
      <c r="G4084">
        <v>1</v>
      </c>
      <c r="H4084">
        <v>1</v>
      </c>
      <c r="I4084">
        <v>0</v>
      </c>
      <c r="J4084" t="str">
        <v>Mumbai</v>
      </c>
      <c r="K4084">
        <v>0</v>
      </c>
    </row>
    <row r="4085" spans="1:11" x14ac:dyDescent="0.25">
      <c r="A4085" t="str">
        <v>BioLegend</v>
      </c>
      <c r="B4085">
        <v>7761.6</v>
      </c>
      <c r="C4085" t="str">
        <v>EED120745</v>
      </c>
      <c r="D4085" s="6">
        <v>45968</v>
      </c>
      <c r="E4085" s="6">
        <v>45975</v>
      </c>
      <c r="F4085">
        <v>325631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19536</v>
      </c>
      <c r="C4086" t="str">
        <v>EED120745</v>
      </c>
      <c r="D4086" s="6">
        <v>45968</v>
      </c>
      <c r="E4086" s="6">
        <v>45975</v>
      </c>
      <c r="F4086">
        <v>331222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5702.4</v>
      </c>
      <c r="C4087" t="str">
        <v>EED120745</v>
      </c>
      <c r="D4087" s="6">
        <v>45968</v>
      </c>
      <c r="E4087" s="6">
        <v>45975</v>
      </c>
      <c r="F4087">
        <v>348205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33739.199999999997</v>
      </c>
      <c r="C4088" t="str">
        <v>EED120745</v>
      </c>
      <c r="D4088" s="6">
        <v>45968</v>
      </c>
      <c r="E4088" s="6">
        <v>45975</v>
      </c>
      <c r="F4088">
        <v>348801</v>
      </c>
      <c r="G4088">
        <v>1</v>
      </c>
      <c r="H4088">
        <v>1</v>
      </c>
      <c r="I4088">
        <v>0</v>
      </c>
      <c r="J4088" t="str">
        <v>Delhi</v>
      </c>
      <c r="K4088" t="str">
        <v>PRIYANKA MADAM</v>
      </c>
    </row>
    <row r="4089" spans="1:11" x14ac:dyDescent="0.25">
      <c r="A4089" t="str">
        <v>BioLegend</v>
      </c>
      <c r="B4089">
        <v>17846.400000000001</v>
      </c>
      <c r="C4089" t="str">
        <v>EED120745</v>
      </c>
      <c r="D4089" s="6">
        <v>45968</v>
      </c>
      <c r="E4089" s="6">
        <v>45975</v>
      </c>
      <c r="F4089">
        <v>353214</v>
      </c>
      <c r="G4089">
        <v>1</v>
      </c>
      <c r="H4089">
        <v>1</v>
      </c>
      <c r="I4089">
        <v>0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5913.6</v>
      </c>
      <c r="C4090" t="str">
        <v>EED120745</v>
      </c>
      <c r="D4090" s="6">
        <v>45968</v>
      </c>
      <c r="E4090" s="6">
        <v>45975</v>
      </c>
      <c r="F4090">
        <v>361705</v>
      </c>
      <c r="G4090">
        <v>1</v>
      </c>
      <c r="H4090">
        <v>1</v>
      </c>
      <c r="I4090">
        <v>0</v>
      </c>
      <c r="J4090" t="str">
        <v>ROORKE</v>
      </c>
      <c r="K4090">
        <v>0</v>
      </c>
    </row>
    <row r="4091" spans="1:11" x14ac:dyDescent="0.25">
      <c r="A4091" t="str">
        <v>BioLegend</v>
      </c>
      <c r="B4091">
        <v>15840</v>
      </c>
      <c r="C4091" t="str">
        <v>EED120745</v>
      </c>
      <c r="D4091" s="6">
        <v>45968</v>
      </c>
      <c r="E4091" s="6">
        <v>45975</v>
      </c>
      <c r="F4091">
        <v>368540</v>
      </c>
      <c r="G4091">
        <v>3</v>
      </c>
      <c r="H4091">
        <v>3</v>
      </c>
      <c r="I4091">
        <v>0</v>
      </c>
      <c r="J4091" t="str">
        <v>Banglore</v>
      </c>
      <c r="K4091">
        <v>0</v>
      </c>
    </row>
    <row r="4092" spans="1:11" x14ac:dyDescent="0.25">
      <c r="A4092" t="str">
        <v>BioLegend</v>
      </c>
      <c r="B4092">
        <v>10164</v>
      </c>
      <c r="C4092" t="str">
        <v>EED120745</v>
      </c>
      <c r="D4092" s="6">
        <v>45968</v>
      </c>
      <c r="E4092" s="6">
        <v>45975</v>
      </c>
      <c r="F4092">
        <v>400157</v>
      </c>
      <c r="G4092">
        <v>1</v>
      </c>
      <c r="H4092">
        <v>1</v>
      </c>
      <c r="I4092">
        <v>0</v>
      </c>
      <c r="J4092" t="str">
        <v>Gujrat</v>
      </c>
      <c r="K4092">
        <v>0</v>
      </c>
    </row>
    <row r="4093" spans="1:11" x14ac:dyDescent="0.25">
      <c r="A4093" t="str">
        <v>BioLegend</v>
      </c>
      <c r="B4093">
        <v>1584</v>
      </c>
      <c r="C4093" t="str">
        <v>EED120745</v>
      </c>
      <c r="D4093" s="6">
        <v>45968</v>
      </c>
      <c r="E4093" s="6">
        <v>45975</v>
      </c>
      <c r="F4093">
        <v>400309</v>
      </c>
      <c r="G4093">
        <v>1</v>
      </c>
      <c r="H4093">
        <v>1</v>
      </c>
      <c r="I4093">
        <v>0</v>
      </c>
      <c r="J4093" t="str">
        <v>Pune</v>
      </c>
      <c r="K4093">
        <v>0</v>
      </c>
    </row>
    <row r="4094" spans="1:11" x14ac:dyDescent="0.25">
      <c r="A4094" t="str">
        <v>BioLegend</v>
      </c>
      <c r="B4094">
        <v>5385.6</v>
      </c>
      <c r="C4094" t="str">
        <v>EED120745</v>
      </c>
      <c r="D4094" s="6">
        <v>45968</v>
      </c>
      <c r="E4094" s="6">
        <v>45975</v>
      </c>
      <c r="F4094">
        <v>400412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7761.6</v>
      </c>
      <c r="C4095" t="str">
        <v>EED120745</v>
      </c>
      <c r="D4095" s="6">
        <v>45968</v>
      </c>
      <c r="E4095" s="6">
        <v>45975</v>
      </c>
      <c r="F4095">
        <v>400606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9292.7999999999993</v>
      </c>
      <c r="C4096" t="str">
        <v>EED120745</v>
      </c>
      <c r="D4096" s="6">
        <v>45968</v>
      </c>
      <c r="E4096" s="6">
        <v>45975</v>
      </c>
      <c r="F4096">
        <v>400618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13992</v>
      </c>
      <c r="C4097" t="str">
        <v>EED120745</v>
      </c>
      <c r="D4097" s="6">
        <v>45968</v>
      </c>
      <c r="E4097" s="6">
        <v>45975</v>
      </c>
      <c r="F4097">
        <v>400660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5332.8</v>
      </c>
      <c r="C4098" t="str">
        <v>EED120745</v>
      </c>
      <c r="D4098" s="6">
        <v>45968</v>
      </c>
      <c r="E4098" s="6">
        <v>45975</v>
      </c>
      <c r="F4098">
        <v>400951</v>
      </c>
      <c r="G4098">
        <v>1</v>
      </c>
      <c r="H4098">
        <v>1</v>
      </c>
      <c r="I4098">
        <v>0</v>
      </c>
      <c r="J4098" t="str">
        <v>Gujrat</v>
      </c>
      <c r="K4098">
        <v>0</v>
      </c>
    </row>
    <row r="4099" spans="1:11" x14ac:dyDescent="0.25">
      <c r="A4099" t="str">
        <v>BioLegend</v>
      </c>
      <c r="B4099">
        <v>26136</v>
      </c>
      <c r="C4099" t="str">
        <v>EED120745</v>
      </c>
      <c r="D4099" s="6">
        <v>45968</v>
      </c>
      <c r="E4099" s="6">
        <v>45975</v>
      </c>
      <c r="F4099">
        <v>403502</v>
      </c>
      <c r="G4099">
        <v>1</v>
      </c>
      <c r="H4099">
        <v>1</v>
      </c>
      <c r="I4099">
        <v>0</v>
      </c>
      <c r="J4099" t="str">
        <v>BANGALORE</v>
      </c>
      <c r="K4099">
        <v>0</v>
      </c>
    </row>
    <row r="4100" spans="1:11" x14ac:dyDescent="0.25">
      <c r="A4100" t="str">
        <v>BioLegend</v>
      </c>
      <c r="B4100">
        <v>4699.2</v>
      </c>
      <c r="C4100" t="str">
        <v>EED120745</v>
      </c>
      <c r="D4100" s="6">
        <v>45968</v>
      </c>
      <c r="E4100" s="6">
        <v>45975</v>
      </c>
      <c r="F4100">
        <v>420201</v>
      </c>
      <c r="G4100">
        <v>1</v>
      </c>
      <c r="H4100">
        <v>1</v>
      </c>
      <c r="I4100">
        <v>0</v>
      </c>
      <c r="J4100" t="str">
        <v>Banglore</v>
      </c>
      <c r="K4100">
        <v>0</v>
      </c>
    </row>
    <row r="4101" spans="1:11" x14ac:dyDescent="0.25">
      <c r="A4101" t="str">
        <v>BioLegend</v>
      </c>
      <c r="B4101">
        <v>3432</v>
      </c>
      <c r="C4101" t="str">
        <v>EED120745</v>
      </c>
      <c r="D4101" s="6">
        <v>45968</v>
      </c>
      <c r="E4101" s="6">
        <v>45975</v>
      </c>
      <c r="F4101">
        <v>420301</v>
      </c>
      <c r="G4101">
        <v>1</v>
      </c>
      <c r="H4101">
        <v>1</v>
      </c>
      <c r="I4101">
        <v>0</v>
      </c>
      <c r="J4101" t="str">
        <v>Kerala</v>
      </c>
      <c r="K4101">
        <v>0</v>
      </c>
    </row>
    <row r="4102" spans="1:11" x14ac:dyDescent="0.25">
      <c r="A4102" t="str">
        <v>BioLegend</v>
      </c>
      <c r="B4102">
        <v>3115.2</v>
      </c>
      <c r="C4102" t="str">
        <v>EED120745</v>
      </c>
      <c r="D4102" s="6">
        <v>45968</v>
      </c>
      <c r="E4102" s="6">
        <v>45975</v>
      </c>
      <c r="F4102">
        <v>420404</v>
      </c>
      <c r="G4102">
        <v>8</v>
      </c>
      <c r="H4102">
        <v>8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7444.7999999999993</v>
      </c>
      <c r="C4103" t="str">
        <v>EED120745</v>
      </c>
      <c r="D4103" s="6">
        <v>45968</v>
      </c>
      <c r="E4103" s="6">
        <v>45975</v>
      </c>
      <c r="F4103">
        <v>421601</v>
      </c>
      <c r="G4103">
        <v>8</v>
      </c>
      <c r="H4103">
        <v>8</v>
      </c>
      <c r="I4103">
        <v>0</v>
      </c>
      <c r="J4103" t="str">
        <v>Hyderabad</v>
      </c>
      <c r="K4103">
        <v>0</v>
      </c>
    </row>
    <row r="4104" spans="1:11" x14ac:dyDescent="0.25">
      <c r="A4104" t="str">
        <v>BioLegend</v>
      </c>
      <c r="B4104">
        <v>1003.2</v>
      </c>
      <c r="C4104" t="str">
        <v>EED120745</v>
      </c>
      <c r="D4104" s="6">
        <v>45968</v>
      </c>
      <c r="E4104" s="6">
        <v>45975</v>
      </c>
      <c r="F4104">
        <v>421701</v>
      </c>
      <c r="G4104">
        <v>1</v>
      </c>
      <c r="H4104">
        <v>1</v>
      </c>
      <c r="I4104">
        <v>0</v>
      </c>
      <c r="J4104" t="str">
        <v>Delhi</v>
      </c>
      <c r="K4104">
        <v>0</v>
      </c>
    </row>
    <row r="4105" spans="1:11" x14ac:dyDescent="0.25">
      <c r="A4105" t="str">
        <v>BioLegend</v>
      </c>
      <c r="B4105">
        <v>17688</v>
      </c>
      <c r="C4105" t="str">
        <v>EED120745</v>
      </c>
      <c r="D4105" s="6">
        <v>45968</v>
      </c>
      <c r="E4105" s="6">
        <v>45975</v>
      </c>
      <c r="F4105">
        <v>423102</v>
      </c>
      <c r="G4105">
        <v>1</v>
      </c>
      <c r="H4105">
        <v>1</v>
      </c>
      <c r="I4105">
        <v>0</v>
      </c>
      <c r="J4105" t="str">
        <v>Mumbai</v>
      </c>
      <c r="K4105">
        <v>0</v>
      </c>
    </row>
    <row r="4106" spans="1:11" x14ac:dyDescent="0.25">
      <c r="A4106" t="str">
        <v>BioLegend</v>
      </c>
      <c r="B4106">
        <v>4065.6000000000004</v>
      </c>
      <c r="C4106" t="str">
        <v>EED120745</v>
      </c>
      <c r="D4106" s="6">
        <v>45968</v>
      </c>
      <c r="E4106" s="6">
        <v>45975</v>
      </c>
      <c r="F4106">
        <v>423601</v>
      </c>
      <c r="G4106">
        <v>4</v>
      </c>
      <c r="H4106">
        <v>4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17432.8</v>
      </c>
      <c r="C4107" t="str">
        <v>EED120745</v>
      </c>
      <c r="D4107" s="6">
        <v>45968</v>
      </c>
      <c r="E4107" s="6">
        <v>45975</v>
      </c>
      <c r="F4107">
        <v>505836</v>
      </c>
      <c r="G4107">
        <v>1</v>
      </c>
      <c r="H4107">
        <v>1</v>
      </c>
      <c r="I4107">
        <v>0</v>
      </c>
      <c r="J4107" t="str">
        <v>Pune</v>
      </c>
      <c r="K4107">
        <v>0</v>
      </c>
    </row>
    <row r="4108" spans="1:11" x14ac:dyDescent="0.25">
      <c r="A4108" t="str">
        <v>BioLegend</v>
      </c>
      <c r="B4108">
        <v>19536</v>
      </c>
      <c r="C4108" t="str">
        <v>EED120745</v>
      </c>
      <c r="D4108" s="6">
        <v>45968</v>
      </c>
      <c r="E4108" s="6">
        <v>45975</v>
      </c>
      <c r="F4108">
        <v>626812</v>
      </c>
      <c r="G4108">
        <v>5</v>
      </c>
      <c r="H4108">
        <v>5</v>
      </c>
      <c r="I4108">
        <v>0</v>
      </c>
      <c r="J4108" t="str">
        <v>Banglore</v>
      </c>
      <c r="K4108">
        <v>0</v>
      </c>
    </row>
    <row r="4109" spans="1:11" x14ac:dyDescent="0.25">
      <c r="A4109" t="str">
        <v>BioLegend</v>
      </c>
      <c r="B4109">
        <v>13200</v>
      </c>
      <c r="C4109" t="str">
        <v>EED120745</v>
      </c>
      <c r="D4109" s="6">
        <v>45968</v>
      </c>
      <c r="E4109" s="6">
        <v>45975</v>
      </c>
      <c r="F4109">
        <v>640934</v>
      </c>
      <c r="G4109">
        <v>1</v>
      </c>
      <c r="H4109">
        <v>1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24763.199999999997</v>
      </c>
      <c r="C4110" t="str">
        <v>EED120745</v>
      </c>
      <c r="D4110" s="6">
        <v>45968</v>
      </c>
      <c r="E4110" s="6">
        <v>45975</v>
      </c>
      <c r="F4110">
        <v>901518</v>
      </c>
      <c r="G4110">
        <v>1</v>
      </c>
      <c r="H4110">
        <v>1</v>
      </c>
      <c r="I4110">
        <v>0</v>
      </c>
      <c r="J4110" t="str">
        <v>Telangana</v>
      </c>
      <c r="K4110">
        <v>0</v>
      </c>
    </row>
    <row r="4111" spans="1:11" x14ac:dyDescent="0.25">
      <c r="A4111" t="str">
        <v>Biolegend</v>
      </c>
      <c r="B4111">
        <v>5544</v>
      </c>
      <c r="C4111" t="str">
        <v>EED120656</v>
      </c>
      <c r="D4111" s="6">
        <v>45965</v>
      </c>
      <c r="E4111" s="6">
        <v>45975</v>
      </c>
      <c r="F4111">
        <v>100219</v>
      </c>
      <c r="G4111">
        <v>2</v>
      </c>
      <c r="H4111">
        <v>2</v>
      </c>
      <c r="I4111">
        <v>0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16878.400000000001</v>
      </c>
      <c r="C4112" t="str">
        <v>EED120656</v>
      </c>
      <c r="D4112" s="6">
        <v>45965</v>
      </c>
      <c r="E4112" s="6">
        <v>45975</v>
      </c>
      <c r="F4112">
        <v>100234</v>
      </c>
      <c r="G4112">
        <v>1</v>
      </c>
      <c r="H4112">
        <v>1</v>
      </c>
      <c r="I4112">
        <v>0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13358.400000000001</v>
      </c>
      <c r="C4113" t="str">
        <v>EED120656</v>
      </c>
      <c r="D4113" s="6">
        <v>45965</v>
      </c>
      <c r="E4113" s="6">
        <v>45975</v>
      </c>
      <c r="F4113">
        <v>100240</v>
      </c>
      <c r="G4113">
        <v>2</v>
      </c>
      <c r="H4113">
        <v>2</v>
      </c>
      <c r="I4113">
        <v>0</v>
      </c>
      <c r="J4113" t="str">
        <v>Bhopal</v>
      </c>
      <c r="K4113">
        <v>0</v>
      </c>
    </row>
    <row r="4114" spans="1:11" x14ac:dyDescent="0.25">
      <c r="A4114" t="str">
        <v>Biolegend</v>
      </c>
      <c r="B4114">
        <v>5913.6</v>
      </c>
      <c r="C4114" t="str">
        <v>EED120656</v>
      </c>
      <c r="D4114" s="6">
        <v>45965</v>
      </c>
      <c r="E4114" s="6">
        <v>45975</v>
      </c>
      <c r="F4114">
        <v>100287</v>
      </c>
      <c r="G4114">
        <v>1</v>
      </c>
      <c r="H4114">
        <v>1</v>
      </c>
      <c r="I4114">
        <v>0</v>
      </c>
      <c r="J4114" t="str">
        <v>Kolkata</v>
      </c>
      <c r="K4114">
        <v>0</v>
      </c>
    </row>
    <row r="4115" spans="1:11" x14ac:dyDescent="0.25">
      <c r="A4115" t="str">
        <v>Biolegend</v>
      </c>
      <c r="B4115">
        <v>3801.6000000000004</v>
      </c>
      <c r="C4115" t="str">
        <v>EED120656</v>
      </c>
      <c r="D4115" s="6">
        <v>45965</v>
      </c>
      <c r="E4115" s="6">
        <v>45975</v>
      </c>
      <c r="F4115">
        <v>100408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6969.6</v>
      </c>
      <c r="C4116" t="str">
        <v>EED120656</v>
      </c>
      <c r="D4116" s="6">
        <v>45965</v>
      </c>
      <c r="E4116" s="6">
        <v>45975</v>
      </c>
      <c r="F4116">
        <v>100412</v>
      </c>
      <c r="G4116">
        <v>4</v>
      </c>
      <c r="H4116">
        <v>4</v>
      </c>
      <c r="I4116">
        <v>0</v>
      </c>
      <c r="J4116" t="str">
        <v>Gujrat</v>
      </c>
      <c r="K4116">
        <v>0</v>
      </c>
    </row>
    <row r="4117" spans="1:11" x14ac:dyDescent="0.25">
      <c r="A4117" t="str">
        <v>Biolegend</v>
      </c>
      <c r="B4117">
        <v>4593.6000000000004</v>
      </c>
      <c r="C4117" t="str">
        <v>EED120656</v>
      </c>
      <c r="D4117" s="6">
        <v>45965</v>
      </c>
      <c r="E4117" s="6">
        <v>45975</v>
      </c>
      <c r="F4117">
        <v>100413</v>
      </c>
      <c r="G4117">
        <v>1</v>
      </c>
      <c r="H4117">
        <v>1</v>
      </c>
      <c r="I4117">
        <v>0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100414</v>
      </c>
      <c r="G4118">
        <v>1</v>
      </c>
      <c r="H4118">
        <v>1</v>
      </c>
      <c r="I4118">
        <v>0</v>
      </c>
      <c r="J4118" t="str">
        <v>Mumbai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100422</v>
      </c>
      <c r="G4119">
        <v>1</v>
      </c>
      <c r="H4119">
        <v>1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100422</v>
      </c>
      <c r="G4120">
        <v>1</v>
      </c>
      <c r="H4120">
        <v>1</v>
      </c>
      <c r="I4120">
        <v>0</v>
      </c>
      <c r="J4120" t="str">
        <v>Pune</v>
      </c>
      <c r="K4120">
        <v>0</v>
      </c>
    </row>
    <row r="4121" spans="1:11" x14ac:dyDescent="0.25">
      <c r="A4121" t="str">
        <v>Biolegend</v>
      </c>
      <c r="B4121">
        <v>15206.399999999998</v>
      </c>
      <c r="C4121" t="str">
        <v>EED120656</v>
      </c>
      <c r="D4121" s="6">
        <v>45965</v>
      </c>
      <c r="E4121" s="6">
        <v>45975</v>
      </c>
      <c r="F4121">
        <v>100432</v>
      </c>
      <c r="G4121">
        <v>3</v>
      </c>
      <c r="H4121">
        <v>3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5227.2</v>
      </c>
      <c r="C4122" t="str">
        <v>EED120656</v>
      </c>
      <c r="D4122" s="6">
        <v>45965</v>
      </c>
      <c r="E4122" s="6">
        <v>45975</v>
      </c>
      <c r="F4122">
        <v>100510</v>
      </c>
      <c r="G4122">
        <v>1</v>
      </c>
      <c r="H4122">
        <v>1</v>
      </c>
      <c r="I4122">
        <v>0</v>
      </c>
      <c r="J4122" t="str">
        <v>Bhopal</v>
      </c>
      <c r="K4122">
        <v>0</v>
      </c>
    </row>
    <row r="4123" spans="1:11" x14ac:dyDescent="0.25">
      <c r="A4123" t="str">
        <v>Biolegend</v>
      </c>
      <c r="B4123">
        <v>24354</v>
      </c>
      <c r="C4123" t="str">
        <v>EED120656</v>
      </c>
      <c r="D4123" s="6">
        <v>45965</v>
      </c>
      <c r="E4123" s="6">
        <v>45975</v>
      </c>
      <c r="F4123">
        <v>100573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1742.4</v>
      </c>
      <c r="C4124" t="str">
        <v>EED120656</v>
      </c>
      <c r="D4124" s="6">
        <v>45965</v>
      </c>
      <c r="E4124" s="6">
        <v>45975</v>
      </c>
      <c r="F4124">
        <v>100711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11352</v>
      </c>
      <c r="C4125" t="str">
        <v>EED120656</v>
      </c>
      <c r="D4125" s="6">
        <v>45965</v>
      </c>
      <c r="E4125" s="6">
        <v>45975</v>
      </c>
      <c r="F4125">
        <v>100714</v>
      </c>
      <c r="G4125">
        <v>1</v>
      </c>
      <c r="H4125">
        <v>1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12874.400000000001</v>
      </c>
      <c r="C4126" t="str">
        <v>EED120656</v>
      </c>
      <c r="D4126" s="6">
        <v>45965</v>
      </c>
      <c r="E4126" s="6">
        <v>45975</v>
      </c>
      <c r="F4126">
        <v>100741</v>
      </c>
      <c r="G4126">
        <v>1</v>
      </c>
      <c r="H4126">
        <v>1</v>
      </c>
      <c r="I4126">
        <v>0</v>
      </c>
      <c r="J4126" t="str">
        <v>Pune</v>
      </c>
      <c r="K4126">
        <v>0</v>
      </c>
    </row>
    <row r="4127" spans="1:11" x14ac:dyDescent="0.25">
      <c r="A4127" t="str">
        <v>Biolegend</v>
      </c>
      <c r="B4127">
        <v>5544</v>
      </c>
      <c r="C4127" t="str">
        <v>EED120656</v>
      </c>
      <c r="D4127" s="6">
        <v>45965</v>
      </c>
      <c r="E4127" s="6">
        <v>45975</v>
      </c>
      <c r="F4127">
        <v>101212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5596.8</v>
      </c>
      <c r="C4128" t="str">
        <v>EED120656</v>
      </c>
      <c r="D4128" s="6">
        <v>45965</v>
      </c>
      <c r="E4128" s="6">
        <v>45975</v>
      </c>
      <c r="F4128">
        <v>101229</v>
      </c>
      <c r="G4128">
        <v>1</v>
      </c>
      <c r="H4128">
        <v>1</v>
      </c>
      <c r="I4128">
        <v>0</v>
      </c>
      <c r="J4128" t="str">
        <v>Kolkata</v>
      </c>
      <c r="K4128">
        <v>0</v>
      </c>
    </row>
    <row r="4129" spans="1:11" x14ac:dyDescent="0.25">
      <c r="A4129" t="str">
        <v>Biolegend</v>
      </c>
      <c r="B4129">
        <v>6652.7999999999993</v>
      </c>
      <c r="C4129" t="str">
        <v>EED120656</v>
      </c>
      <c r="D4129" s="6">
        <v>45965</v>
      </c>
      <c r="E4129" s="6">
        <v>45975</v>
      </c>
      <c r="F4129">
        <v>101255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101259</v>
      </c>
      <c r="G4130">
        <v>1</v>
      </c>
      <c r="H4130">
        <v>1</v>
      </c>
      <c r="I4130">
        <v>0</v>
      </c>
      <c r="J4130" t="str">
        <v>Chandigarh</v>
      </c>
      <c r="K4130">
        <v>0</v>
      </c>
    </row>
    <row r="4131" spans="1:11" x14ac:dyDescent="0.25">
      <c r="A4131" t="str">
        <v>Biolegend</v>
      </c>
      <c r="B4131">
        <v>15831.2</v>
      </c>
      <c r="C4131" t="str">
        <v>EED120656</v>
      </c>
      <c r="D4131" s="6">
        <v>45965</v>
      </c>
      <c r="E4131" s="6">
        <v>45975</v>
      </c>
      <c r="F4131">
        <v>101263</v>
      </c>
      <c r="G4131">
        <v>1</v>
      </c>
      <c r="H4131">
        <v>1</v>
      </c>
      <c r="I4131">
        <v>0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11352</v>
      </c>
      <c r="C4132" t="str">
        <v>EED120656</v>
      </c>
      <c r="D4132" s="6">
        <v>45965</v>
      </c>
      <c r="E4132" s="6">
        <v>45975</v>
      </c>
      <c r="F4132">
        <v>102022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13992</v>
      </c>
      <c r="C4133" t="str">
        <v>EED120656</v>
      </c>
      <c r="D4133" s="6">
        <v>45965</v>
      </c>
      <c r="E4133" s="6">
        <v>45975</v>
      </c>
      <c r="F4133">
        <v>103032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14907.2</v>
      </c>
      <c r="C4134" t="str">
        <v>EED120656</v>
      </c>
      <c r="D4134" s="6">
        <v>45965</v>
      </c>
      <c r="E4134" s="6">
        <v>45975</v>
      </c>
      <c r="F4134">
        <v>103134</v>
      </c>
      <c r="G4134">
        <v>1</v>
      </c>
      <c r="H4134">
        <v>1</v>
      </c>
      <c r="I4134">
        <v>0</v>
      </c>
      <c r="J4134" t="str">
        <v>Banglore</v>
      </c>
      <c r="K4134">
        <v>0</v>
      </c>
    </row>
    <row r="4135" spans="1:11" x14ac:dyDescent="0.25">
      <c r="A4135" t="str">
        <v>Biolegend</v>
      </c>
      <c r="B4135">
        <v>16816.8</v>
      </c>
      <c r="C4135" t="str">
        <v>EED120656</v>
      </c>
      <c r="D4135" s="6">
        <v>45965</v>
      </c>
      <c r="E4135" s="6">
        <v>45975</v>
      </c>
      <c r="F4135">
        <v>103149</v>
      </c>
      <c r="G4135">
        <v>1</v>
      </c>
      <c r="H4135">
        <v>1</v>
      </c>
      <c r="I4135">
        <v>0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16896</v>
      </c>
      <c r="C4136" t="str">
        <v>EED120656</v>
      </c>
      <c r="D4136" s="6">
        <v>45965</v>
      </c>
      <c r="E4136" s="6">
        <v>45975</v>
      </c>
      <c r="F4136">
        <v>103192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4382.3999999999996</v>
      </c>
      <c r="C4137" t="str">
        <v>EED120656</v>
      </c>
      <c r="D4137" s="6">
        <v>45965</v>
      </c>
      <c r="E4137" s="6">
        <v>45975</v>
      </c>
      <c r="F4137">
        <v>104505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12091.2</v>
      </c>
      <c r="C4138" t="str">
        <v>EED120656</v>
      </c>
      <c r="D4138" s="6">
        <v>45965</v>
      </c>
      <c r="E4138" s="6">
        <v>45975</v>
      </c>
      <c r="F4138">
        <v>104518</v>
      </c>
      <c r="G4138">
        <v>1</v>
      </c>
      <c r="H4138">
        <v>1</v>
      </c>
      <c r="I4138">
        <v>0</v>
      </c>
      <c r="J4138" t="str">
        <v>Mumbai</v>
      </c>
      <c r="K4138">
        <v>0</v>
      </c>
    </row>
    <row r="4139" spans="1:11" x14ac:dyDescent="0.25">
      <c r="A4139" t="str">
        <v>Biolegend</v>
      </c>
      <c r="B4139">
        <v>11888.8</v>
      </c>
      <c r="C4139" t="str">
        <v>EED120656</v>
      </c>
      <c r="D4139" s="6">
        <v>45965</v>
      </c>
      <c r="E4139" s="6">
        <v>45975</v>
      </c>
      <c r="F4139">
        <v>104527</v>
      </c>
      <c r="G4139">
        <v>1</v>
      </c>
      <c r="H4139">
        <v>1</v>
      </c>
      <c r="I4139">
        <v>0</v>
      </c>
      <c r="J4139" t="str">
        <v>Noida</v>
      </c>
      <c r="K4139">
        <v>0</v>
      </c>
    </row>
    <row r="4140" spans="1:11" x14ac:dyDescent="0.25">
      <c r="A4140" t="str">
        <v>Biolegend</v>
      </c>
      <c r="B4140">
        <v>20512.8</v>
      </c>
      <c r="C4140" t="str">
        <v>EED120656</v>
      </c>
      <c r="D4140" s="6">
        <v>45965</v>
      </c>
      <c r="E4140" s="6">
        <v>45975</v>
      </c>
      <c r="F4140">
        <v>104741</v>
      </c>
      <c r="G4140">
        <v>1</v>
      </c>
      <c r="H4140">
        <v>1</v>
      </c>
      <c r="I4140">
        <v>0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13305.599999999999</v>
      </c>
      <c r="C4141" t="str">
        <v>EED120656</v>
      </c>
      <c r="D4141" s="6">
        <v>45965</v>
      </c>
      <c r="E4141" s="6">
        <v>45975</v>
      </c>
      <c r="F4141">
        <v>105808</v>
      </c>
      <c r="G4141">
        <v>1</v>
      </c>
      <c r="H4141">
        <v>1</v>
      </c>
      <c r="I4141">
        <v>0</v>
      </c>
      <c r="J4141" t="str">
        <v>Gujrat</v>
      </c>
      <c r="K4141">
        <v>0</v>
      </c>
    </row>
    <row r="4142" spans="1:11" x14ac:dyDescent="0.25">
      <c r="A4142" t="str">
        <v>Biolegend</v>
      </c>
      <c r="B4142">
        <v>12566.400000000001</v>
      </c>
      <c r="C4142" t="str">
        <v>EED120656</v>
      </c>
      <c r="D4142" s="6">
        <v>45965</v>
      </c>
      <c r="E4142" s="6">
        <v>45975</v>
      </c>
      <c r="F4142">
        <v>106311</v>
      </c>
      <c r="G4142">
        <v>1</v>
      </c>
      <c r="H4142">
        <v>1</v>
      </c>
      <c r="I4142">
        <v>0</v>
      </c>
      <c r="J4142" t="str">
        <v>Pune</v>
      </c>
      <c r="K4142">
        <v>0</v>
      </c>
    </row>
    <row r="4143" spans="1:11" x14ac:dyDescent="0.25">
      <c r="A4143" t="str">
        <v>Biolegend</v>
      </c>
      <c r="B4143">
        <v>7761.6</v>
      </c>
      <c r="C4143" t="str">
        <v>EED120656</v>
      </c>
      <c r="D4143" s="6">
        <v>45965</v>
      </c>
      <c r="E4143" s="6">
        <v>45975</v>
      </c>
      <c r="F4143">
        <v>106317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4910.3999999999996</v>
      </c>
      <c r="C4144" t="str">
        <v>EED120656</v>
      </c>
      <c r="D4144" s="6">
        <v>45965</v>
      </c>
      <c r="E4144" s="6">
        <v>45975</v>
      </c>
      <c r="F4144">
        <v>108305</v>
      </c>
      <c r="G4144">
        <v>1</v>
      </c>
      <c r="H4144">
        <v>1</v>
      </c>
      <c r="I4144">
        <v>0</v>
      </c>
      <c r="J4144" t="str">
        <v>Bhopal</v>
      </c>
      <c r="K4144">
        <v>0</v>
      </c>
    </row>
    <row r="4145" spans="1:11" x14ac:dyDescent="0.25">
      <c r="A4145" t="str">
        <v>Biolegend</v>
      </c>
      <c r="B4145">
        <v>7180.7999999999993</v>
      </c>
      <c r="C4145" t="str">
        <v>EED120656</v>
      </c>
      <c r="D4145" s="6">
        <v>45965</v>
      </c>
      <c r="E4145" s="6">
        <v>45975</v>
      </c>
      <c r="F4145">
        <v>108455</v>
      </c>
      <c r="G4145">
        <v>1</v>
      </c>
      <c r="H4145">
        <v>1</v>
      </c>
      <c r="I4145">
        <v>0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20204.8</v>
      </c>
      <c r="C4146" t="str">
        <v>EED120656</v>
      </c>
      <c r="D4146" s="6">
        <v>45965</v>
      </c>
      <c r="E4146" s="6">
        <v>45975</v>
      </c>
      <c r="F4146">
        <v>108745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14476</v>
      </c>
      <c r="C4147" t="str">
        <v>EED120656</v>
      </c>
      <c r="D4147" s="6">
        <v>45965</v>
      </c>
      <c r="E4147" s="6">
        <v>45975</v>
      </c>
      <c r="F4147">
        <v>113705</v>
      </c>
      <c r="G4147">
        <v>2</v>
      </c>
      <c r="H4147">
        <v>2</v>
      </c>
      <c r="I4147">
        <v>0</v>
      </c>
      <c r="J4147" t="str">
        <v>Mumbai</v>
      </c>
      <c r="K4147">
        <v>0</v>
      </c>
    </row>
    <row r="4148" spans="1:11" x14ac:dyDescent="0.25">
      <c r="A4148" t="str">
        <v>Biolegend</v>
      </c>
      <c r="B4148">
        <v>7075.2000000000007</v>
      </c>
      <c r="C4148" t="str">
        <v>EED120656</v>
      </c>
      <c r="D4148" s="6">
        <v>45965</v>
      </c>
      <c r="E4148" s="6">
        <v>45975</v>
      </c>
      <c r="F4148">
        <v>115508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18664.8</v>
      </c>
      <c r="C4149" t="str">
        <v>EED120656</v>
      </c>
      <c r="D4149" s="6">
        <v>45965</v>
      </c>
      <c r="E4149" s="6">
        <v>45975</v>
      </c>
      <c r="F4149">
        <v>119725</v>
      </c>
      <c r="G4149">
        <v>1</v>
      </c>
      <c r="H4149">
        <v>1</v>
      </c>
      <c r="I4149">
        <v>0</v>
      </c>
      <c r="J4149" t="str">
        <v>Pune</v>
      </c>
      <c r="K4149">
        <v>0</v>
      </c>
    </row>
    <row r="4150" spans="1:11" x14ac:dyDescent="0.25">
      <c r="A4150" t="str">
        <v>Biolegend</v>
      </c>
      <c r="B4150">
        <v>5544</v>
      </c>
      <c r="C4150" t="str">
        <v>EED120656</v>
      </c>
      <c r="D4150" s="6">
        <v>45965</v>
      </c>
      <c r="E4150" s="6">
        <v>45975</v>
      </c>
      <c r="F4150">
        <v>123113</v>
      </c>
      <c r="G4150">
        <v>1</v>
      </c>
      <c r="H4150">
        <v>1</v>
      </c>
      <c r="I4150">
        <v>0</v>
      </c>
      <c r="J4150" t="str">
        <v>Faridabad</v>
      </c>
      <c r="K4150">
        <v>0</v>
      </c>
    </row>
    <row r="4151" spans="1:11" x14ac:dyDescent="0.25">
      <c r="A4151" t="str">
        <v>Biolegend</v>
      </c>
      <c r="B4151">
        <v>17987.2</v>
      </c>
      <c r="C4151" t="str">
        <v>EED120656</v>
      </c>
      <c r="D4151" s="6">
        <v>45965</v>
      </c>
      <c r="E4151" s="6">
        <v>45975</v>
      </c>
      <c r="F4151">
        <v>123171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13992</v>
      </c>
      <c r="C4152" t="str">
        <v>EED120656</v>
      </c>
      <c r="D4152" s="6">
        <v>45965</v>
      </c>
      <c r="E4152" s="6">
        <v>45975</v>
      </c>
      <c r="F4152">
        <v>125254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15584.8</v>
      </c>
      <c r="C4153" t="str">
        <v>EED120656</v>
      </c>
      <c r="D4153" s="6">
        <v>45965</v>
      </c>
      <c r="E4153" s="6">
        <v>45975</v>
      </c>
      <c r="F4153">
        <v>126631</v>
      </c>
      <c r="G4153">
        <v>2</v>
      </c>
      <c r="H4153">
        <v>2</v>
      </c>
      <c r="I4153">
        <v>0</v>
      </c>
      <c r="J4153" t="str">
        <v>Mumbai</v>
      </c>
      <c r="K4153">
        <v>0</v>
      </c>
    </row>
    <row r="4154" spans="1:11" x14ac:dyDescent="0.25">
      <c r="A4154" t="str">
        <v>Biolegend</v>
      </c>
      <c r="B4154">
        <v>7075.2000000000007</v>
      </c>
      <c r="C4154" t="str">
        <v>EED120656</v>
      </c>
      <c r="D4154" s="6">
        <v>45965</v>
      </c>
      <c r="E4154" s="6">
        <v>45975</v>
      </c>
      <c r="F4154">
        <v>127607</v>
      </c>
      <c r="G4154">
        <v>1</v>
      </c>
      <c r="H4154">
        <v>1</v>
      </c>
      <c r="I4154">
        <v>0</v>
      </c>
      <c r="J4154" t="str">
        <v>Kolkata</v>
      </c>
      <c r="K4154">
        <v>0</v>
      </c>
    </row>
    <row r="4155" spans="1:11" x14ac:dyDescent="0.25">
      <c r="A4155" t="str">
        <v>Biolegend</v>
      </c>
      <c r="B4155">
        <v>16139.2</v>
      </c>
      <c r="C4155" t="str">
        <v>EED120656</v>
      </c>
      <c r="D4155" s="6">
        <v>45965</v>
      </c>
      <c r="E4155" s="6">
        <v>45975</v>
      </c>
      <c r="F4155">
        <v>127639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4699.2</v>
      </c>
      <c r="C4156" t="str">
        <v>EED120656</v>
      </c>
      <c r="D4156" s="6">
        <v>45965</v>
      </c>
      <c r="E4156" s="6">
        <v>45975</v>
      </c>
      <c r="F4156">
        <v>128005</v>
      </c>
      <c r="G4156">
        <v>1</v>
      </c>
      <c r="H4156">
        <v>1</v>
      </c>
      <c r="I4156">
        <v>0</v>
      </c>
      <c r="J4156" t="str">
        <v>Kolkata</v>
      </c>
      <c r="K4156">
        <v>0</v>
      </c>
    </row>
    <row r="4157" spans="1:11" x14ac:dyDescent="0.25">
      <c r="A4157" t="str">
        <v>Biolegend</v>
      </c>
      <c r="B4157">
        <v>17987.2</v>
      </c>
      <c r="C4157" t="str">
        <v>EED120656</v>
      </c>
      <c r="D4157" s="6">
        <v>45965</v>
      </c>
      <c r="E4157" s="6">
        <v>45975</v>
      </c>
      <c r="F4157">
        <v>135220</v>
      </c>
      <c r="G4157">
        <v>1</v>
      </c>
      <c r="H4157">
        <v>1</v>
      </c>
      <c r="I4157">
        <v>0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19800</v>
      </c>
      <c r="C4158" t="str">
        <v>EED120656</v>
      </c>
      <c r="D4158" s="6">
        <v>45965</v>
      </c>
      <c r="E4158" s="6">
        <v>45975</v>
      </c>
      <c r="F4158">
        <v>135252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15787.2</v>
      </c>
      <c r="C4159" t="str">
        <v>EED120656</v>
      </c>
      <c r="D4159" s="6">
        <v>45965</v>
      </c>
      <c r="E4159" s="6">
        <v>45975</v>
      </c>
      <c r="F4159">
        <v>141706</v>
      </c>
      <c r="G4159">
        <v>1</v>
      </c>
      <c r="H4159">
        <v>1</v>
      </c>
      <c r="I4159">
        <v>0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15470.400000000001</v>
      </c>
      <c r="C4160" t="str">
        <v>EED120656</v>
      </c>
      <c r="D4160" s="6">
        <v>45965</v>
      </c>
      <c r="E4160" s="6">
        <v>45975</v>
      </c>
      <c r="F4160">
        <v>141734</v>
      </c>
      <c r="G4160">
        <v>1</v>
      </c>
      <c r="H4160">
        <v>1</v>
      </c>
      <c r="I4160">
        <v>0</v>
      </c>
      <c r="J4160" t="str">
        <v>Pune</v>
      </c>
      <c r="K4160">
        <v>0</v>
      </c>
    </row>
    <row r="4161" spans="1:11" x14ac:dyDescent="0.25">
      <c r="A4161" t="str">
        <v>Biolegend</v>
      </c>
      <c r="B4161">
        <v>16139.2</v>
      </c>
      <c r="C4161" t="str">
        <v>EED120656</v>
      </c>
      <c r="D4161" s="6">
        <v>45965</v>
      </c>
      <c r="E4161" s="6">
        <v>45975</v>
      </c>
      <c r="F4161">
        <v>142521</v>
      </c>
      <c r="G4161">
        <v>2</v>
      </c>
      <c r="H4161">
        <v>2</v>
      </c>
      <c r="I4161">
        <v>0</v>
      </c>
      <c r="J4161" t="str">
        <v>Mumbai</v>
      </c>
      <c r="K4161">
        <v>0</v>
      </c>
    </row>
    <row r="4162" spans="1:11" x14ac:dyDescent="0.25">
      <c r="A4162" t="str">
        <v>Biolegend</v>
      </c>
      <c r="B4162">
        <v>7761.6</v>
      </c>
      <c r="C4162" t="str">
        <v>EED120656</v>
      </c>
      <c r="D4162" s="6">
        <v>45965</v>
      </c>
      <c r="E4162" s="6">
        <v>45975</v>
      </c>
      <c r="F4162">
        <v>145311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9662.4</v>
      </c>
      <c r="C4163" t="str">
        <v>EED120656</v>
      </c>
      <c r="D4163" s="6">
        <v>45965</v>
      </c>
      <c r="E4163" s="6">
        <v>45975</v>
      </c>
      <c r="F4163">
        <v>152404</v>
      </c>
      <c r="G4163">
        <v>2</v>
      </c>
      <c r="H4163">
        <v>2</v>
      </c>
      <c r="I4163">
        <v>0</v>
      </c>
      <c r="J4163" t="str">
        <v>Bhopal</v>
      </c>
      <c r="K4163">
        <v>0</v>
      </c>
    </row>
    <row r="4164" spans="1:11" x14ac:dyDescent="0.25">
      <c r="A4164" t="str">
        <v>Biolegend</v>
      </c>
      <c r="B4164">
        <v>9028.7999999999993</v>
      </c>
      <c r="C4164" t="str">
        <v>EED120656</v>
      </c>
      <c r="D4164" s="6">
        <v>45965</v>
      </c>
      <c r="E4164" s="6">
        <v>45975</v>
      </c>
      <c r="F4164">
        <v>154317</v>
      </c>
      <c r="G4164">
        <v>1</v>
      </c>
      <c r="H4164">
        <v>1</v>
      </c>
      <c r="I4164">
        <v>0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18585.599999999999</v>
      </c>
      <c r="C4165" t="str">
        <v>EED120656</v>
      </c>
      <c r="D4165" s="6">
        <v>45965</v>
      </c>
      <c r="E4165" s="6">
        <v>45975</v>
      </c>
      <c r="F4165">
        <v>155520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14572.8</v>
      </c>
      <c r="C4166" t="str">
        <v>EED120656</v>
      </c>
      <c r="D4166" s="6">
        <v>45965</v>
      </c>
      <c r="E4166" s="6">
        <v>45975</v>
      </c>
      <c r="F4166">
        <v>156604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14572.8</v>
      </c>
      <c r="C4167" t="str">
        <v>EED120656</v>
      </c>
      <c r="D4167" s="6">
        <v>45965</v>
      </c>
      <c r="E4167" s="6">
        <v>45975</v>
      </c>
      <c r="F4167">
        <v>156604</v>
      </c>
      <c r="G4167">
        <v>4</v>
      </c>
      <c r="H4167">
        <v>4</v>
      </c>
      <c r="I4167">
        <v>0</v>
      </c>
      <c r="J4167" t="str">
        <v>Banglore</v>
      </c>
      <c r="K4167">
        <v>0</v>
      </c>
    </row>
    <row r="4168" spans="1:11" x14ac:dyDescent="0.25">
      <c r="A4168" t="str">
        <v>Biolegend</v>
      </c>
      <c r="B4168">
        <v>1584</v>
      </c>
      <c r="C4168" t="str">
        <v>EED120656</v>
      </c>
      <c r="D4168" s="6">
        <v>45965</v>
      </c>
      <c r="E4168" s="6">
        <v>45975</v>
      </c>
      <c r="F4168">
        <v>157213</v>
      </c>
      <c r="G4168">
        <v>1</v>
      </c>
      <c r="H4168">
        <v>1</v>
      </c>
      <c r="I4168">
        <v>0</v>
      </c>
      <c r="J4168" t="str">
        <v>Kolkata</v>
      </c>
      <c r="K4168">
        <v>0</v>
      </c>
    </row>
    <row r="4169" spans="1:11" x14ac:dyDescent="0.25">
      <c r="A4169" t="str">
        <v>Biolegend</v>
      </c>
      <c r="B4169">
        <v>9768</v>
      </c>
      <c r="C4169" t="str">
        <v>EED120656</v>
      </c>
      <c r="D4169" s="6">
        <v>45965</v>
      </c>
      <c r="E4169" s="6">
        <v>45975</v>
      </c>
      <c r="F4169">
        <v>161218</v>
      </c>
      <c r="G4169">
        <v>1</v>
      </c>
      <c r="H4169">
        <v>1</v>
      </c>
      <c r="I4169">
        <v>0</v>
      </c>
      <c r="J4169" t="str">
        <v>Faridabad</v>
      </c>
      <c r="K4169">
        <v>0</v>
      </c>
    </row>
    <row r="4170" spans="1:11" x14ac:dyDescent="0.25">
      <c r="A4170" t="str">
        <v>Biolegend</v>
      </c>
      <c r="B4170">
        <v>1636.8000000000002</v>
      </c>
      <c r="C4170" t="str">
        <v>EED120656</v>
      </c>
      <c r="D4170" s="6">
        <v>45965</v>
      </c>
      <c r="E4170" s="6">
        <v>45975</v>
      </c>
      <c r="F4170">
        <v>162303</v>
      </c>
      <c r="G4170">
        <v>1</v>
      </c>
      <c r="H4170">
        <v>1</v>
      </c>
      <c r="I4170">
        <v>0</v>
      </c>
      <c r="J4170" t="str">
        <v>Kolkata</v>
      </c>
      <c r="K4170">
        <v>0</v>
      </c>
    </row>
    <row r="4171" spans="1:11" x14ac:dyDescent="0.25">
      <c r="A4171" t="str">
        <v>Biolegend</v>
      </c>
      <c r="B4171">
        <v>15576</v>
      </c>
      <c r="C4171" t="str">
        <v>EED120656</v>
      </c>
      <c r="D4171" s="6">
        <v>45965</v>
      </c>
      <c r="E4171" s="6">
        <v>45975</v>
      </c>
      <c r="F4171">
        <v>165804</v>
      </c>
      <c r="G4171">
        <v>1</v>
      </c>
      <c r="H4171">
        <v>1</v>
      </c>
      <c r="I4171">
        <v>0</v>
      </c>
      <c r="J4171" t="str">
        <v>Pune</v>
      </c>
      <c r="K4171">
        <v>0</v>
      </c>
    </row>
    <row r="4172" spans="1:11" x14ac:dyDescent="0.25">
      <c r="A4172" t="str">
        <v>Biolegend</v>
      </c>
      <c r="B4172">
        <v>334950</v>
      </c>
      <c r="C4172" t="str">
        <v>EED120656</v>
      </c>
      <c r="D4172" s="6">
        <v>45965</v>
      </c>
      <c r="E4172" s="6">
        <v>45975</v>
      </c>
      <c r="F4172">
        <v>199902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29568</v>
      </c>
      <c r="C4173" t="str">
        <v>EED120656</v>
      </c>
      <c r="D4173" s="6">
        <v>45965</v>
      </c>
      <c r="E4173" s="6">
        <v>45975</v>
      </c>
      <c r="F4173">
        <v>285011</v>
      </c>
      <c r="G4173">
        <v>1</v>
      </c>
      <c r="H4173">
        <v>1</v>
      </c>
      <c r="I4173">
        <v>0</v>
      </c>
      <c r="J4173" t="str">
        <v>Pune</v>
      </c>
      <c r="K4173">
        <v>0</v>
      </c>
    </row>
    <row r="4174" spans="1:11" x14ac:dyDescent="0.25">
      <c r="A4174" t="str">
        <v>Biolegend</v>
      </c>
      <c r="B4174">
        <v>23469.599999999999</v>
      </c>
      <c r="C4174" t="str">
        <v>EED120656</v>
      </c>
      <c r="D4174" s="6">
        <v>45965</v>
      </c>
      <c r="E4174" s="6">
        <v>45975</v>
      </c>
      <c r="F4174">
        <v>300434</v>
      </c>
      <c r="G4174">
        <v>1</v>
      </c>
      <c r="H4174">
        <v>1</v>
      </c>
      <c r="I4174">
        <v>0</v>
      </c>
      <c r="J4174" t="str">
        <v>Delhi</v>
      </c>
      <c r="K4174">
        <v>0</v>
      </c>
    </row>
    <row r="4175" spans="1:11" x14ac:dyDescent="0.25">
      <c r="A4175" t="str">
        <v>Biolegend</v>
      </c>
      <c r="B4175">
        <v>15417.599999999999</v>
      </c>
      <c r="C4175" t="str">
        <v>EED120656</v>
      </c>
      <c r="D4175" s="6">
        <v>45965</v>
      </c>
      <c r="E4175" s="6">
        <v>45975</v>
      </c>
      <c r="F4175">
        <v>300512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16579.2</v>
      </c>
      <c r="C4176" t="str">
        <v>EED120656</v>
      </c>
      <c r="D4176" s="6">
        <v>45965</v>
      </c>
      <c r="E4176" s="6">
        <v>45975</v>
      </c>
      <c r="F4176">
        <v>300560</v>
      </c>
      <c r="G4176">
        <v>1</v>
      </c>
      <c r="H4176">
        <v>1</v>
      </c>
      <c r="I4176">
        <v>0</v>
      </c>
      <c r="J4176" t="str">
        <v>Delhi</v>
      </c>
      <c r="K4176">
        <v>0</v>
      </c>
    </row>
    <row r="4177" spans="1:11" x14ac:dyDescent="0.25">
      <c r="A4177" t="str">
        <v>Biolegend</v>
      </c>
      <c r="B4177">
        <v>3432</v>
      </c>
      <c r="C4177" t="str">
        <v>EED120656</v>
      </c>
      <c r="D4177" s="6">
        <v>45965</v>
      </c>
      <c r="E4177" s="6">
        <v>45975</v>
      </c>
      <c r="F4177">
        <v>301807</v>
      </c>
      <c r="G4177">
        <v>1</v>
      </c>
      <c r="H4177">
        <v>1</v>
      </c>
      <c r="I4177">
        <v>0</v>
      </c>
      <c r="J4177" t="str">
        <v>Chandigarh</v>
      </c>
      <c r="K4177">
        <v>0</v>
      </c>
    </row>
    <row r="4178" spans="1:11" x14ac:dyDescent="0.25">
      <c r="A4178" t="str">
        <v>Biolegend</v>
      </c>
      <c r="B4178">
        <v>7128</v>
      </c>
      <c r="C4178" t="str">
        <v>EED120656</v>
      </c>
      <c r="D4178" s="6">
        <v>45965</v>
      </c>
      <c r="E4178" s="6">
        <v>45975</v>
      </c>
      <c r="F4178">
        <v>301808</v>
      </c>
      <c r="G4178">
        <v>1</v>
      </c>
      <c r="H4178">
        <v>1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24763.199999999997</v>
      </c>
      <c r="C4179" t="str">
        <v>EED120656</v>
      </c>
      <c r="D4179" s="6">
        <v>45965</v>
      </c>
      <c r="E4179" s="6">
        <v>45975</v>
      </c>
      <c r="F4179">
        <v>301830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5544</v>
      </c>
      <c r="C4180" t="str">
        <v>EED120656</v>
      </c>
      <c r="D4180" s="6">
        <v>45965</v>
      </c>
      <c r="E4180" s="6">
        <v>45975</v>
      </c>
      <c r="F4180">
        <v>302212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7867.2000000000007</v>
      </c>
      <c r="C4181" t="str">
        <v>EED120656</v>
      </c>
      <c r="D4181" s="6">
        <v>45965</v>
      </c>
      <c r="E4181" s="6">
        <v>45975</v>
      </c>
      <c r="F4181">
        <v>302306</v>
      </c>
      <c r="G4181">
        <v>1</v>
      </c>
      <c r="H4181">
        <v>1</v>
      </c>
      <c r="I4181">
        <v>0</v>
      </c>
      <c r="J4181" t="str">
        <v>Hyderabad</v>
      </c>
      <c r="K4181">
        <v>0</v>
      </c>
    </row>
    <row r="4182" spans="1:11" x14ac:dyDescent="0.25">
      <c r="A4182" t="str">
        <v>Biolegend</v>
      </c>
      <c r="B4182">
        <v>26118.400000000001</v>
      </c>
      <c r="C4182" t="str">
        <v>EED120656</v>
      </c>
      <c r="D4182" s="6">
        <v>45965</v>
      </c>
      <c r="E4182" s="6">
        <v>45975</v>
      </c>
      <c r="F4182">
        <v>302828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302920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3801.6000000000004</v>
      </c>
      <c r="C4184" t="str">
        <v>EED120656</v>
      </c>
      <c r="D4184" s="6">
        <v>45965</v>
      </c>
      <c r="E4184" s="6">
        <v>45975</v>
      </c>
      <c r="F4184">
        <v>304006</v>
      </c>
      <c r="G4184">
        <v>2</v>
      </c>
      <c r="H4184">
        <v>2</v>
      </c>
      <c r="I4184">
        <v>0</v>
      </c>
      <c r="J4184" t="str">
        <v>Chandigarh</v>
      </c>
      <c r="K4184">
        <v>0</v>
      </c>
    </row>
    <row r="4185" spans="1:11" x14ac:dyDescent="0.25">
      <c r="A4185" t="str">
        <v>Biolegend</v>
      </c>
      <c r="B4185">
        <v>3484.8</v>
      </c>
      <c r="C4185" t="str">
        <v>EED120656</v>
      </c>
      <c r="D4185" s="6">
        <v>45965</v>
      </c>
      <c r="E4185" s="6">
        <v>45975</v>
      </c>
      <c r="F4185">
        <v>304008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15417.599999999999</v>
      </c>
      <c r="C4186" t="str">
        <v>EED120656</v>
      </c>
      <c r="D4186" s="6">
        <v>45965</v>
      </c>
      <c r="E4186" s="6">
        <v>45975</v>
      </c>
      <c r="F4186">
        <v>304014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304120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10841.6</v>
      </c>
      <c r="C4188" t="str">
        <v>EED120656</v>
      </c>
      <c r="D4188" s="6">
        <v>45965</v>
      </c>
      <c r="E4188" s="6">
        <v>45975</v>
      </c>
      <c r="F4188">
        <v>304141</v>
      </c>
      <c r="G4188">
        <v>1</v>
      </c>
      <c r="H4188">
        <v>1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13992</v>
      </c>
      <c r="C4189" t="str">
        <v>EED120656</v>
      </c>
      <c r="D4189" s="6">
        <v>45965</v>
      </c>
      <c r="E4189" s="6">
        <v>45975</v>
      </c>
      <c r="F4189">
        <v>304154</v>
      </c>
      <c r="G4189">
        <v>1</v>
      </c>
      <c r="H4189">
        <v>1</v>
      </c>
      <c r="I4189">
        <v>0</v>
      </c>
      <c r="J4189" t="str">
        <v>Delhi</v>
      </c>
      <c r="K4189">
        <v>0</v>
      </c>
    </row>
    <row r="4190" spans="1:11" x14ac:dyDescent="0.25">
      <c r="A4190" t="str">
        <v>Biolegend</v>
      </c>
      <c r="B4190">
        <v>14678.400000000001</v>
      </c>
      <c r="C4190" t="str">
        <v>EED120656</v>
      </c>
      <c r="D4190" s="6">
        <v>45965</v>
      </c>
      <c r="E4190" s="6">
        <v>45975</v>
      </c>
      <c r="F4190">
        <v>304822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26796</v>
      </c>
      <c r="C4191" t="str">
        <v>EED120656</v>
      </c>
      <c r="D4191" s="6">
        <v>45965</v>
      </c>
      <c r="E4191" s="6">
        <v>45975</v>
      </c>
      <c r="F4191">
        <v>305054</v>
      </c>
      <c r="G4191">
        <v>1</v>
      </c>
      <c r="H4191">
        <v>1</v>
      </c>
      <c r="I4191">
        <v>0</v>
      </c>
      <c r="J4191" t="str">
        <v>Hyderabad</v>
      </c>
      <c r="K4191">
        <v>0</v>
      </c>
    </row>
    <row r="4192" spans="1:11" x14ac:dyDescent="0.25">
      <c r="A4192" t="str">
        <v>Biolegend</v>
      </c>
      <c r="B4192">
        <v>5280</v>
      </c>
      <c r="C4192" t="str">
        <v>EED120656</v>
      </c>
      <c r="D4192" s="6">
        <v>45965</v>
      </c>
      <c r="E4192" s="6">
        <v>45975</v>
      </c>
      <c r="F4192">
        <v>307619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12672</v>
      </c>
      <c r="C4193" t="str">
        <v>EED120656</v>
      </c>
      <c r="D4193" s="6">
        <v>45965</v>
      </c>
      <c r="E4193" s="6">
        <v>45975</v>
      </c>
      <c r="F4193">
        <v>307620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7550.4</v>
      </c>
      <c r="C4194" t="str">
        <v>EED120656</v>
      </c>
      <c r="D4194" s="6">
        <v>45965</v>
      </c>
      <c r="E4194" s="6">
        <v>45975</v>
      </c>
      <c r="F4194">
        <v>310906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22484</v>
      </c>
      <c r="C4195" t="str">
        <v>EED120656</v>
      </c>
      <c r="D4195" s="6">
        <v>45965</v>
      </c>
      <c r="E4195" s="6">
        <v>45975</v>
      </c>
      <c r="F4195">
        <v>310938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24763.199999999997</v>
      </c>
      <c r="C4196" t="str">
        <v>EED120656</v>
      </c>
      <c r="D4196" s="6">
        <v>45965</v>
      </c>
      <c r="E4196" s="6">
        <v>45975</v>
      </c>
      <c r="F4196">
        <v>313624</v>
      </c>
      <c r="G4196">
        <v>1</v>
      </c>
      <c r="H4196">
        <v>1</v>
      </c>
      <c r="I4196">
        <v>0</v>
      </c>
      <c r="J4196" t="str">
        <v>Gujrat</v>
      </c>
      <c r="K4196">
        <v>0</v>
      </c>
    </row>
    <row r="4197" spans="1:11" x14ac:dyDescent="0.25">
      <c r="A4197" t="str">
        <v>Biolegend</v>
      </c>
      <c r="B4197">
        <v>7075.2000000000007</v>
      </c>
      <c r="C4197" t="str">
        <v>EED120656</v>
      </c>
      <c r="D4197" s="6">
        <v>45965</v>
      </c>
      <c r="E4197" s="6">
        <v>45975</v>
      </c>
      <c r="F4197">
        <v>315807</v>
      </c>
      <c r="G4197">
        <v>1</v>
      </c>
      <c r="H4197">
        <v>1</v>
      </c>
      <c r="I4197">
        <v>0</v>
      </c>
      <c r="J4197" t="str">
        <v>Chandigarh</v>
      </c>
      <c r="K4197">
        <v>0</v>
      </c>
    </row>
    <row r="4198" spans="1:11" x14ac:dyDescent="0.25">
      <c r="A4198" t="str">
        <v>Biolegend</v>
      </c>
      <c r="B4198">
        <v>2904</v>
      </c>
      <c r="C4198" t="str">
        <v>EED120656</v>
      </c>
      <c r="D4198" s="6">
        <v>45965</v>
      </c>
      <c r="E4198" s="6">
        <v>45975</v>
      </c>
      <c r="F4198">
        <v>317306</v>
      </c>
      <c r="G4198">
        <v>1</v>
      </c>
      <c r="H4198">
        <v>1</v>
      </c>
      <c r="I4198">
        <v>0</v>
      </c>
      <c r="J4198" t="str">
        <v>Hyderabad</v>
      </c>
      <c r="K4198">
        <v>0</v>
      </c>
    </row>
    <row r="4199" spans="1:11" x14ac:dyDescent="0.25">
      <c r="A4199" t="str">
        <v>Biolegend</v>
      </c>
      <c r="B4199">
        <v>3484.8</v>
      </c>
      <c r="C4199" t="str">
        <v>EED120656</v>
      </c>
      <c r="D4199" s="6">
        <v>45965</v>
      </c>
      <c r="E4199" s="6">
        <v>45975</v>
      </c>
      <c r="F4199">
        <v>317308</v>
      </c>
      <c r="G4199">
        <v>1</v>
      </c>
      <c r="H4199">
        <v>1</v>
      </c>
      <c r="I4199">
        <v>0</v>
      </c>
      <c r="J4199" t="str">
        <v>Faridabad</v>
      </c>
      <c r="K4199" t="str">
        <v>PRIYANKA MADAM</v>
      </c>
    </row>
    <row r="4200" spans="1:11" x14ac:dyDescent="0.25">
      <c r="A4200" t="str">
        <v>Biolegend</v>
      </c>
      <c r="B4200">
        <v>26118.400000000001</v>
      </c>
      <c r="C4200" t="str">
        <v>EED120656</v>
      </c>
      <c r="D4200" s="6">
        <v>45965</v>
      </c>
      <c r="E4200" s="6">
        <v>45975</v>
      </c>
      <c r="F4200">
        <v>317438</v>
      </c>
      <c r="G4200">
        <v>2</v>
      </c>
      <c r="H4200">
        <v>2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19536</v>
      </c>
      <c r="C4201" t="str">
        <v>EED120656</v>
      </c>
      <c r="D4201" s="6">
        <v>45965</v>
      </c>
      <c r="E4201" s="6">
        <v>45975</v>
      </c>
      <c r="F4201">
        <v>320014</v>
      </c>
      <c r="G4201">
        <v>1</v>
      </c>
      <c r="H4201">
        <v>1</v>
      </c>
      <c r="I4201">
        <v>0</v>
      </c>
      <c r="J4201" t="str">
        <v>Pune</v>
      </c>
      <c r="K4201">
        <v>0</v>
      </c>
    </row>
    <row r="4202" spans="1:11" x14ac:dyDescent="0.25">
      <c r="A4202" t="str">
        <v>Biolegend</v>
      </c>
      <c r="B4202">
        <v>7180.7999999999993</v>
      </c>
      <c r="C4202" t="str">
        <v>EED120656</v>
      </c>
      <c r="D4202" s="6">
        <v>45965</v>
      </c>
      <c r="E4202" s="6">
        <v>45975</v>
      </c>
      <c r="F4202">
        <v>320819</v>
      </c>
      <c r="G4202">
        <v>1</v>
      </c>
      <c r="H4202">
        <v>1</v>
      </c>
      <c r="I4202">
        <v>0</v>
      </c>
      <c r="J4202" t="str">
        <v>Kolkata</v>
      </c>
      <c r="K4202">
        <v>0</v>
      </c>
    </row>
    <row r="4203" spans="1:11" x14ac:dyDescent="0.25">
      <c r="A4203" t="str">
        <v>Biolegend</v>
      </c>
      <c r="B4203">
        <v>12302.400000000001</v>
      </c>
      <c r="C4203" t="str">
        <v>EED120656</v>
      </c>
      <c r="D4203" s="6">
        <v>45965</v>
      </c>
      <c r="E4203" s="6">
        <v>45975</v>
      </c>
      <c r="F4203">
        <v>321306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331222</v>
      </c>
      <c r="G4204">
        <v>1</v>
      </c>
      <c r="H4204">
        <v>1</v>
      </c>
      <c r="I4204">
        <v>0</v>
      </c>
      <c r="J4204" t="str">
        <v>Banglore</v>
      </c>
      <c r="K4204">
        <v>0</v>
      </c>
    </row>
    <row r="4205" spans="1:11" x14ac:dyDescent="0.25">
      <c r="A4205" t="str">
        <v>Biolegend</v>
      </c>
      <c r="B4205">
        <v>26796</v>
      </c>
      <c r="C4205" t="str">
        <v>EED120656</v>
      </c>
      <c r="D4205" s="6">
        <v>45965</v>
      </c>
      <c r="E4205" s="6">
        <v>45975</v>
      </c>
      <c r="F4205">
        <v>331246</v>
      </c>
      <c r="G4205">
        <v>1</v>
      </c>
      <c r="H4205">
        <v>1</v>
      </c>
      <c r="I4205">
        <v>0</v>
      </c>
      <c r="J4205" t="str">
        <v>Faridabad</v>
      </c>
      <c r="K4205">
        <v>0</v>
      </c>
    </row>
    <row r="4206" spans="1:11" x14ac:dyDescent="0.25">
      <c r="A4206" t="str">
        <v>Biolegend</v>
      </c>
      <c r="B4206">
        <v>7761.6</v>
      </c>
      <c r="C4206" t="str">
        <v>EED120656</v>
      </c>
      <c r="D4206" s="6">
        <v>45965</v>
      </c>
      <c r="E4206" s="6">
        <v>45975</v>
      </c>
      <c r="F4206">
        <v>333815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17054.400000000001</v>
      </c>
      <c r="C4207" t="str">
        <v>EED120656</v>
      </c>
      <c r="D4207" s="6">
        <v>45965</v>
      </c>
      <c r="E4207" s="6">
        <v>45975</v>
      </c>
      <c r="F4207">
        <v>334112</v>
      </c>
      <c r="G4207">
        <v>2</v>
      </c>
      <c r="H4207">
        <v>2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6177.6</v>
      </c>
      <c r="C4208" t="str">
        <v>EED120656</v>
      </c>
      <c r="D4208" s="6">
        <v>45965</v>
      </c>
      <c r="E4208" s="6">
        <v>45975</v>
      </c>
      <c r="F4208">
        <v>337205</v>
      </c>
      <c r="G4208">
        <v>1</v>
      </c>
      <c r="H4208">
        <v>1</v>
      </c>
      <c r="I4208">
        <v>0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27781.599999999999</v>
      </c>
      <c r="C4209" t="str">
        <v>EED120656</v>
      </c>
      <c r="D4209" s="6">
        <v>45965</v>
      </c>
      <c r="E4209" s="6">
        <v>45975</v>
      </c>
      <c r="F4209">
        <v>337250</v>
      </c>
      <c r="G4209">
        <v>1</v>
      </c>
      <c r="H4209">
        <v>1</v>
      </c>
      <c r="I4209">
        <v>0</v>
      </c>
      <c r="J4209" t="str">
        <v>Hyderabad</v>
      </c>
      <c r="K4209">
        <v>0</v>
      </c>
    </row>
    <row r="4210" spans="1:11" x14ac:dyDescent="0.25">
      <c r="A4210" t="str">
        <v>Biolegend</v>
      </c>
      <c r="B4210">
        <v>14599.2</v>
      </c>
      <c r="C4210" t="str">
        <v>EED120656</v>
      </c>
      <c r="D4210" s="6">
        <v>45965</v>
      </c>
      <c r="E4210" s="6">
        <v>45975</v>
      </c>
      <c r="F4210">
        <v>339915</v>
      </c>
      <c r="G4210">
        <v>1</v>
      </c>
      <c r="H4210">
        <v>1</v>
      </c>
      <c r="I4210">
        <v>0</v>
      </c>
      <c r="J4210" t="str">
        <v>Chandigarh</v>
      </c>
      <c r="K4210">
        <v>0</v>
      </c>
    </row>
    <row r="4211" spans="1:11" x14ac:dyDescent="0.25">
      <c r="A4211" t="str">
        <v>Biolegend</v>
      </c>
      <c r="B4211">
        <v>25071.199999999997</v>
      </c>
      <c r="C4211" t="str">
        <v>EED120656</v>
      </c>
      <c r="D4211" s="6">
        <v>45965</v>
      </c>
      <c r="E4211" s="6">
        <v>45975</v>
      </c>
      <c r="F4211">
        <v>341626</v>
      </c>
      <c r="G4211">
        <v>1</v>
      </c>
      <c r="H4211">
        <v>1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13780.8</v>
      </c>
      <c r="C4212" t="str">
        <v>EED120656</v>
      </c>
      <c r="D4212" s="6">
        <v>45965</v>
      </c>
      <c r="E4212" s="6">
        <v>45975</v>
      </c>
      <c r="F4212">
        <v>343108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17160</v>
      </c>
      <c r="C4213" t="str">
        <v>EED120656</v>
      </c>
      <c r="D4213" s="6">
        <v>45965</v>
      </c>
      <c r="E4213" s="6">
        <v>45975</v>
      </c>
      <c r="F4213">
        <v>344712</v>
      </c>
      <c r="G4213">
        <v>2</v>
      </c>
      <c r="H4213">
        <v>2</v>
      </c>
      <c r="I4213">
        <v>0</v>
      </c>
      <c r="J4213" t="str">
        <v>Banglore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344730</v>
      </c>
      <c r="G4214">
        <v>1</v>
      </c>
      <c r="H4214">
        <v>1</v>
      </c>
      <c r="I4214">
        <v>0</v>
      </c>
      <c r="J4214" t="str">
        <v>Pune</v>
      </c>
      <c r="K4214">
        <v>0</v>
      </c>
    </row>
    <row r="4215" spans="1:11" x14ac:dyDescent="0.25">
      <c r="A4215" t="str">
        <v>Biolegend</v>
      </c>
      <c r="B4215">
        <v>15215.2</v>
      </c>
      <c r="C4215" t="str">
        <v>EED120656</v>
      </c>
      <c r="D4215" s="6">
        <v>45965</v>
      </c>
      <c r="E4215" s="6">
        <v>45975</v>
      </c>
      <c r="F4215">
        <v>344732</v>
      </c>
      <c r="G4215">
        <v>1</v>
      </c>
      <c r="H4215">
        <v>1</v>
      </c>
      <c r="I4215">
        <v>0</v>
      </c>
      <c r="J4215" t="str">
        <v>Hyderabad</v>
      </c>
      <c r="K4215">
        <v>0</v>
      </c>
    </row>
    <row r="4216" spans="1:11" x14ac:dyDescent="0.25">
      <c r="A4216" t="str">
        <v>Biolegend</v>
      </c>
      <c r="B4216">
        <v>25748.800000000003</v>
      </c>
      <c r="C4216" t="str">
        <v>EED120656</v>
      </c>
      <c r="D4216" s="6">
        <v>45965</v>
      </c>
      <c r="E4216" s="6">
        <v>45975</v>
      </c>
      <c r="F4216">
        <v>344734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9028.7999999999993</v>
      </c>
      <c r="C4217" t="str">
        <v>EED120656</v>
      </c>
      <c r="D4217" s="6">
        <v>45965</v>
      </c>
      <c r="E4217" s="6">
        <v>45975</v>
      </c>
      <c r="F4217">
        <v>344807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7550.4</v>
      </c>
      <c r="C4218" t="str">
        <v>EED120656</v>
      </c>
      <c r="D4218" s="6">
        <v>45965</v>
      </c>
      <c r="E4218" s="6">
        <v>45975</v>
      </c>
      <c r="F4218">
        <v>344813</v>
      </c>
      <c r="G4218">
        <v>1</v>
      </c>
      <c r="H4218">
        <v>1</v>
      </c>
      <c r="I4218">
        <v>0</v>
      </c>
      <c r="J4218" t="str">
        <v>Chandigarh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344846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19008</v>
      </c>
      <c r="C4220" t="str">
        <v>EED120656</v>
      </c>
      <c r="D4220" s="6">
        <v>45965</v>
      </c>
      <c r="E4220" s="6">
        <v>45975</v>
      </c>
      <c r="F4220">
        <v>345006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13921.599999999999</v>
      </c>
      <c r="C4221" t="str">
        <v>EED120656</v>
      </c>
      <c r="D4221" s="6">
        <v>45965</v>
      </c>
      <c r="E4221" s="6">
        <v>45975</v>
      </c>
      <c r="F4221">
        <v>345031</v>
      </c>
      <c r="G4221">
        <v>1</v>
      </c>
      <c r="H4221">
        <v>1</v>
      </c>
      <c r="I4221">
        <v>0</v>
      </c>
      <c r="J4221" t="str">
        <v>Pune</v>
      </c>
      <c r="K4221">
        <v>0</v>
      </c>
    </row>
    <row r="4222" spans="1:11" x14ac:dyDescent="0.25">
      <c r="A4222" t="str">
        <v>Biolegend</v>
      </c>
      <c r="B4222">
        <v>15364.8</v>
      </c>
      <c r="C4222" t="str">
        <v>EED120656</v>
      </c>
      <c r="D4222" s="6">
        <v>45965</v>
      </c>
      <c r="E4222" s="6">
        <v>45975</v>
      </c>
      <c r="F4222">
        <v>350216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18321.599999999999</v>
      </c>
      <c r="C4223" t="str">
        <v>EED120656</v>
      </c>
      <c r="D4223" s="6">
        <v>45965</v>
      </c>
      <c r="E4223" s="6">
        <v>45975</v>
      </c>
      <c r="F4223">
        <v>350504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9292.7999999999993</v>
      </c>
      <c r="C4224" t="str">
        <v>EED120656</v>
      </c>
      <c r="D4224" s="6">
        <v>45965</v>
      </c>
      <c r="E4224" s="6">
        <v>45975</v>
      </c>
      <c r="F4224">
        <v>353019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15153.599999999999</v>
      </c>
      <c r="C4225" t="str">
        <v>EED120656</v>
      </c>
      <c r="D4225" s="6">
        <v>45965</v>
      </c>
      <c r="E4225" s="6">
        <v>45975</v>
      </c>
      <c r="F4225">
        <v>353204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20169.599999999999</v>
      </c>
      <c r="C4226" t="str">
        <v>EED120656</v>
      </c>
      <c r="D4226" s="6">
        <v>45965</v>
      </c>
      <c r="E4226" s="6">
        <v>45975</v>
      </c>
      <c r="F4226">
        <v>353236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353415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17688</v>
      </c>
      <c r="C4228" t="str">
        <v>EED120656</v>
      </c>
      <c r="D4228" s="6">
        <v>45965</v>
      </c>
      <c r="E4228" s="6">
        <v>45975</v>
      </c>
      <c r="F4228">
        <v>353712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353737</v>
      </c>
      <c r="G4229">
        <v>1</v>
      </c>
      <c r="H4229">
        <v>1</v>
      </c>
      <c r="I4229">
        <v>0</v>
      </c>
      <c r="J4229" t="str">
        <v>Chandigarh</v>
      </c>
      <c r="K4229">
        <v>0</v>
      </c>
    </row>
    <row r="4230" spans="1:11" x14ac:dyDescent="0.25">
      <c r="A4230" t="str">
        <v>Biolegend</v>
      </c>
      <c r="B4230">
        <v>13992</v>
      </c>
      <c r="C4230" t="str">
        <v>EED120656</v>
      </c>
      <c r="D4230" s="6">
        <v>45965</v>
      </c>
      <c r="E4230" s="6">
        <v>45975</v>
      </c>
      <c r="F4230">
        <v>356128</v>
      </c>
      <c r="G4230">
        <v>2</v>
      </c>
      <c r="H4230">
        <v>2</v>
      </c>
      <c r="I4230">
        <v>0</v>
      </c>
      <c r="J4230" t="str">
        <v>Banglore</v>
      </c>
      <c r="K4230">
        <v>0</v>
      </c>
    </row>
    <row r="4231" spans="1:11" x14ac:dyDescent="0.25">
      <c r="A4231" t="str">
        <v>Biolegend</v>
      </c>
      <c r="B4231">
        <v>8500.7999999999993</v>
      </c>
      <c r="C4231" t="str">
        <v>EED120656</v>
      </c>
      <c r="D4231" s="6">
        <v>45965</v>
      </c>
      <c r="E4231" s="6">
        <v>45975</v>
      </c>
      <c r="F4231">
        <v>357505</v>
      </c>
      <c r="G4231">
        <v>1</v>
      </c>
      <c r="H4231">
        <v>1</v>
      </c>
      <c r="I4231">
        <v>0</v>
      </c>
      <c r="J4231" t="str">
        <v>Noida</v>
      </c>
      <c r="K4231">
        <v>0</v>
      </c>
    </row>
    <row r="4232" spans="1:11" x14ac:dyDescent="0.25">
      <c r="A4232" t="str">
        <v>Biolegend</v>
      </c>
      <c r="B4232">
        <v>7867.2000000000007</v>
      </c>
      <c r="C4232" t="str">
        <v>EED120656</v>
      </c>
      <c r="D4232" s="6">
        <v>45965</v>
      </c>
      <c r="E4232" s="6">
        <v>45975</v>
      </c>
      <c r="F4232">
        <v>359407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26118.400000000001</v>
      </c>
      <c r="C4233" t="str">
        <v>EED120656</v>
      </c>
      <c r="D4233" s="6">
        <v>45965</v>
      </c>
      <c r="E4233" s="6">
        <v>45975</v>
      </c>
      <c r="F4233">
        <v>360734</v>
      </c>
      <c r="G4233">
        <v>1</v>
      </c>
      <c r="H4233">
        <v>1</v>
      </c>
      <c r="I4233">
        <v>0</v>
      </c>
      <c r="J4233" t="str">
        <v>Hyderabad</v>
      </c>
      <c r="K4233">
        <v>0</v>
      </c>
    </row>
    <row r="4234" spans="1:11" x14ac:dyDescent="0.25">
      <c r="A4234" t="str">
        <v>Biolegend</v>
      </c>
      <c r="B4234">
        <v>12566.400000000001</v>
      </c>
      <c r="C4234" t="str">
        <v>EED120656</v>
      </c>
      <c r="D4234" s="6">
        <v>45965</v>
      </c>
      <c r="E4234" s="6">
        <v>45975</v>
      </c>
      <c r="F4234">
        <v>361023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6600</v>
      </c>
      <c r="C4235" t="str">
        <v>EED120656</v>
      </c>
      <c r="D4235" s="6">
        <v>45965</v>
      </c>
      <c r="E4235" s="6">
        <v>45975</v>
      </c>
      <c r="F4235">
        <v>362503</v>
      </c>
      <c r="G4235">
        <v>1</v>
      </c>
      <c r="H4235">
        <v>1</v>
      </c>
      <c r="I4235">
        <v>0</v>
      </c>
      <c r="J4235" t="str">
        <v>Delhi</v>
      </c>
      <c r="K4235">
        <v>0</v>
      </c>
    </row>
    <row r="4236" spans="1:11" x14ac:dyDescent="0.25">
      <c r="A4236" t="str">
        <v>Biolegend</v>
      </c>
      <c r="B4236">
        <v>13622.400000000001</v>
      </c>
      <c r="C4236" t="str">
        <v>EED120656</v>
      </c>
      <c r="D4236" s="6">
        <v>45965</v>
      </c>
      <c r="E4236" s="6">
        <v>45975</v>
      </c>
      <c r="F4236">
        <v>362526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20856</v>
      </c>
      <c r="C4237" t="str">
        <v>EED120656</v>
      </c>
      <c r="D4237" s="6">
        <v>45965</v>
      </c>
      <c r="E4237" s="6">
        <v>45975</v>
      </c>
      <c r="F4237">
        <v>362638</v>
      </c>
      <c r="G4237">
        <v>1</v>
      </c>
      <c r="H4237">
        <v>1</v>
      </c>
      <c r="I4237">
        <v>0</v>
      </c>
      <c r="J4237" t="str">
        <v>Faridabad</v>
      </c>
      <c r="K4237" t="str">
        <v>PRIYANKA MADAM</v>
      </c>
    </row>
    <row r="4238" spans="1:11" x14ac:dyDescent="0.25">
      <c r="A4238" t="str">
        <v>Biolegend</v>
      </c>
      <c r="B4238">
        <v>16737.599999999999</v>
      </c>
      <c r="C4238" t="str">
        <v>EED120656</v>
      </c>
      <c r="D4238" s="6">
        <v>45965</v>
      </c>
      <c r="E4238" s="6">
        <v>45975</v>
      </c>
      <c r="F4238">
        <v>368516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8500.7999999999993</v>
      </c>
      <c r="C4239" t="str">
        <v>EED120656</v>
      </c>
      <c r="D4239" s="6">
        <v>45965</v>
      </c>
      <c r="E4239" s="6">
        <v>45975</v>
      </c>
      <c r="F4239">
        <v>369211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24763.199999999997</v>
      </c>
      <c r="C4240" t="str">
        <v>EED120656</v>
      </c>
      <c r="D4240" s="6">
        <v>45965</v>
      </c>
      <c r="E4240" s="6">
        <v>45975</v>
      </c>
      <c r="F4240">
        <v>369318</v>
      </c>
      <c r="G4240">
        <v>2</v>
      </c>
      <c r="H4240">
        <v>2</v>
      </c>
      <c r="I4240">
        <v>0</v>
      </c>
      <c r="J4240" t="str">
        <v>Banglore</v>
      </c>
      <c r="K4240">
        <v>0</v>
      </c>
    </row>
    <row r="4241" spans="1:11" x14ac:dyDescent="0.25">
      <c r="A4241" t="str">
        <v>Biolegend</v>
      </c>
      <c r="B4241">
        <v>19536</v>
      </c>
      <c r="C4241" t="str">
        <v>EED120656</v>
      </c>
      <c r="D4241" s="6">
        <v>45965</v>
      </c>
      <c r="E4241" s="6">
        <v>45975</v>
      </c>
      <c r="F4241">
        <v>372216</v>
      </c>
      <c r="G4241">
        <v>1</v>
      </c>
      <c r="H4241">
        <v>1</v>
      </c>
      <c r="I4241">
        <v>0</v>
      </c>
      <c r="J4241" t="str">
        <v>Pune</v>
      </c>
      <c r="K4241">
        <v>0</v>
      </c>
    </row>
    <row r="4242" spans="1:11" x14ac:dyDescent="0.25">
      <c r="A4242" t="str">
        <v>Biolegend</v>
      </c>
      <c r="B4242">
        <v>22915.199999999997</v>
      </c>
      <c r="C4242" t="str">
        <v>EED120656</v>
      </c>
      <c r="D4242" s="6">
        <v>45965</v>
      </c>
      <c r="E4242" s="6">
        <v>45975</v>
      </c>
      <c r="F4242">
        <v>372734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15276.8</v>
      </c>
      <c r="C4243" t="str">
        <v>EED120656</v>
      </c>
      <c r="D4243" s="6">
        <v>45965</v>
      </c>
      <c r="E4243" s="6">
        <v>45975</v>
      </c>
      <c r="F4243">
        <v>375023</v>
      </c>
      <c r="G4243">
        <v>1</v>
      </c>
      <c r="H4243">
        <v>1</v>
      </c>
      <c r="I4243">
        <v>0</v>
      </c>
      <c r="J4243" t="str">
        <v>Chandigarh</v>
      </c>
      <c r="K4243">
        <v>0</v>
      </c>
    </row>
    <row r="4244" spans="1:11" x14ac:dyDescent="0.25">
      <c r="A4244" t="str">
        <v>Biolegend</v>
      </c>
      <c r="B4244">
        <v>6705.6</v>
      </c>
      <c r="C4244" t="str">
        <v>EED120656</v>
      </c>
      <c r="D4244" s="6">
        <v>45965</v>
      </c>
      <c r="E4244" s="6">
        <v>45975</v>
      </c>
      <c r="F4244">
        <v>379209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26426.400000000001</v>
      </c>
      <c r="C4245" t="str">
        <v>EED120656</v>
      </c>
      <c r="D4245" s="6">
        <v>45965</v>
      </c>
      <c r="E4245" s="6">
        <v>45975</v>
      </c>
      <c r="F4245">
        <v>396414</v>
      </c>
      <c r="G4245">
        <v>1</v>
      </c>
      <c r="H4245">
        <v>1</v>
      </c>
      <c r="I4245">
        <v>0</v>
      </c>
      <c r="J4245" t="str">
        <v>Delhi</v>
      </c>
      <c r="K4245">
        <v>0</v>
      </c>
    </row>
    <row r="4246" spans="1:11" x14ac:dyDescent="0.25">
      <c r="A4246" t="str">
        <v>Biolegend</v>
      </c>
      <c r="B4246">
        <v>7286.4</v>
      </c>
      <c r="C4246" t="str">
        <v>EED120656</v>
      </c>
      <c r="D4246" s="6">
        <v>45965</v>
      </c>
      <c r="E4246" s="6">
        <v>45975</v>
      </c>
      <c r="F4246">
        <v>396425</v>
      </c>
      <c r="G4246">
        <v>1</v>
      </c>
      <c r="H4246">
        <v>1</v>
      </c>
      <c r="I4246">
        <v>0</v>
      </c>
      <c r="J4246" t="str">
        <v>Faridabad</v>
      </c>
      <c r="K4246">
        <v>0</v>
      </c>
    </row>
    <row r="4247" spans="1:11" x14ac:dyDescent="0.25">
      <c r="A4247" t="str">
        <v>Biolegend</v>
      </c>
      <c r="B4247">
        <v>4065.6000000000004</v>
      </c>
      <c r="C4247" t="str">
        <v>EED120656</v>
      </c>
      <c r="D4247" s="6">
        <v>45965</v>
      </c>
      <c r="E4247" s="6">
        <v>45975</v>
      </c>
      <c r="F4247">
        <v>400112</v>
      </c>
      <c r="G4247">
        <v>2</v>
      </c>
      <c r="H4247">
        <v>2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5596.8</v>
      </c>
      <c r="C4248" t="str">
        <v>EED120656</v>
      </c>
      <c r="D4248" s="6">
        <v>45965</v>
      </c>
      <c r="E4248" s="6">
        <v>45975</v>
      </c>
      <c r="F4248">
        <v>400125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9451.2000000000007</v>
      </c>
      <c r="C4249" t="str">
        <v>EED120656</v>
      </c>
      <c r="D4249" s="6">
        <v>45965</v>
      </c>
      <c r="E4249" s="6">
        <v>45975</v>
      </c>
      <c r="F4249">
        <v>400126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9451.2000000000007</v>
      </c>
      <c r="C4250" t="str">
        <v>EED120656</v>
      </c>
      <c r="D4250" s="6">
        <v>45965</v>
      </c>
      <c r="E4250" s="6">
        <v>45975</v>
      </c>
      <c r="F4250">
        <v>400128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11035.2</v>
      </c>
      <c r="C4251" t="str">
        <v>EED120656</v>
      </c>
      <c r="D4251" s="6">
        <v>45965</v>
      </c>
      <c r="E4251" s="6">
        <v>45975</v>
      </c>
      <c r="F4251">
        <v>400130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10190.4</v>
      </c>
      <c r="C4252" t="str">
        <v>EED120656</v>
      </c>
      <c r="D4252" s="6">
        <v>45965</v>
      </c>
      <c r="E4252" s="6">
        <v>45975</v>
      </c>
      <c r="F4252">
        <v>400144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25440.800000000003</v>
      </c>
      <c r="C4253" t="str">
        <v>EED120656</v>
      </c>
      <c r="D4253" s="6">
        <v>45965</v>
      </c>
      <c r="E4253" s="6">
        <v>45975</v>
      </c>
      <c r="F4253">
        <v>400164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7075.2000000000007</v>
      </c>
      <c r="C4254" t="str">
        <v>EED120656</v>
      </c>
      <c r="D4254" s="6">
        <v>45965</v>
      </c>
      <c r="E4254" s="6">
        <v>45975</v>
      </c>
      <c r="F4254">
        <v>400214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9292.7999999999993</v>
      </c>
      <c r="C4255" t="str">
        <v>EED120656</v>
      </c>
      <c r="D4255" s="6">
        <v>45965</v>
      </c>
      <c r="E4255" s="6">
        <v>45975</v>
      </c>
      <c r="F4255">
        <v>400230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400232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10876.8</v>
      </c>
      <c r="C4257" t="str">
        <v>EED120656</v>
      </c>
      <c r="D4257" s="6">
        <v>45965</v>
      </c>
      <c r="E4257" s="6">
        <v>45975</v>
      </c>
      <c r="F4257">
        <v>400233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400326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11888.8</v>
      </c>
      <c r="C4259" t="str">
        <v>EED120656</v>
      </c>
      <c r="D4259" s="6">
        <v>45965</v>
      </c>
      <c r="E4259" s="6">
        <v>45975</v>
      </c>
      <c r="F4259">
        <v>400345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25440.800000000003</v>
      </c>
      <c r="C4260" t="str">
        <v>EED120656</v>
      </c>
      <c r="D4260" s="6">
        <v>45965</v>
      </c>
      <c r="E4260" s="6">
        <v>45975</v>
      </c>
      <c r="F4260">
        <v>400350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10164</v>
      </c>
      <c r="C4261" t="str">
        <v>EED120656</v>
      </c>
      <c r="D4261" s="6">
        <v>45965</v>
      </c>
      <c r="E4261" s="6">
        <v>45975</v>
      </c>
      <c r="F4261">
        <v>400639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16632</v>
      </c>
      <c r="C4262" t="str">
        <v>EED120656</v>
      </c>
      <c r="D4262" s="6">
        <v>45965</v>
      </c>
      <c r="E4262" s="6">
        <v>45975</v>
      </c>
      <c r="F4262">
        <v>400651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5649.6</v>
      </c>
      <c r="C4263" t="str">
        <v>EED120656</v>
      </c>
      <c r="D4263" s="6">
        <v>45965</v>
      </c>
      <c r="E4263" s="6">
        <v>45975</v>
      </c>
      <c r="F4263">
        <v>401209</v>
      </c>
      <c r="G4263">
        <v>1</v>
      </c>
      <c r="H4263">
        <v>1</v>
      </c>
      <c r="I4263">
        <v>0</v>
      </c>
      <c r="J4263" t="str">
        <v>Hyderabad</v>
      </c>
      <c r="K4263">
        <v>0</v>
      </c>
    </row>
    <row r="4264" spans="1:11" x14ac:dyDescent="0.25">
      <c r="A4264" t="str">
        <v>Biolegend</v>
      </c>
      <c r="B4264">
        <v>4699.2</v>
      </c>
      <c r="C4264" t="str">
        <v>EED120656</v>
      </c>
      <c r="D4264" s="6">
        <v>45965</v>
      </c>
      <c r="E4264" s="6">
        <v>45975</v>
      </c>
      <c r="F4264">
        <v>420201</v>
      </c>
      <c r="G4264">
        <v>5</v>
      </c>
      <c r="H4264">
        <v>5</v>
      </c>
      <c r="I4264">
        <v>0</v>
      </c>
      <c r="J4264" t="str">
        <v>Karnataka</v>
      </c>
      <c r="K4264">
        <v>0</v>
      </c>
    </row>
    <row r="4265" spans="1:11" x14ac:dyDescent="0.25">
      <c r="A4265" t="str">
        <v>Biolegend</v>
      </c>
      <c r="B4265">
        <v>3432</v>
      </c>
      <c r="C4265" t="str">
        <v>EED120656</v>
      </c>
      <c r="D4265" s="6">
        <v>45965</v>
      </c>
      <c r="E4265" s="6">
        <v>45975</v>
      </c>
      <c r="F4265">
        <v>420301</v>
      </c>
      <c r="G4265">
        <v>1</v>
      </c>
      <c r="H4265">
        <v>1</v>
      </c>
      <c r="I4265">
        <v>0</v>
      </c>
      <c r="J4265" t="str">
        <v>Delhi</v>
      </c>
      <c r="K4265">
        <v>0</v>
      </c>
    </row>
    <row r="4266" spans="1:11" x14ac:dyDescent="0.25">
      <c r="A4266" t="str">
        <v>Biolegend</v>
      </c>
      <c r="B4266">
        <v>1584</v>
      </c>
      <c r="C4266" t="str">
        <v>EED120656</v>
      </c>
      <c r="D4266" s="6">
        <v>45965</v>
      </c>
      <c r="E4266" s="6">
        <v>45975</v>
      </c>
      <c r="F4266">
        <v>420403</v>
      </c>
      <c r="G4266">
        <v>1</v>
      </c>
      <c r="H4266">
        <v>1</v>
      </c>
      <c r="I4266">
        <v>0</v>
      </c>
      <c r="J4266" t="str">
        <v>Gujrat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423101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17688</v>
      </c>
      <c r="C4268" t="str">
        <v>EED120656</v>
      </c>
      <c r="D4268" s="6">
        <v>45965</v>
      </c>
      <c r="E4268" s="6">
        <v>45975</v>
      </c>
      <c r="F4268">
        <v>423106</v>
      </c>
      <c r="G4268">
        <v>3</v>
      </c>
      <c r="H4268">
        <v>3</v>
      </c>
      <c r="I4268">
        <v>0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8712</v>
      </c>
      <c r="C4269" t="str">
        <v>EED120656</v>
      </c>
      <c r="D4269" s="6">
        <v>45965</v>
      </c>
      <c r="E4269" s="6">
        <v>45975</v>
      </c>
      <c r="F4269">
        <v>424401</v>
      </c>
      <c r="G4269">
        <v>1</v>
      </c>
      <c r="H4269">
        <v>1</v>
      </c>
      <c r="I4269">
        <v>0</v>
      </c>
      <c r="J4269" t="str">
        <v>Pune</v>
      </c>
      <c r="K4269">
        <v>0</v>
      </c>
    </row>
    <row r="4270" spans="1:11" x14ac:dyDescent="0.25">
      <c r="A4270" t="str">
        <v>Biolegend</v>
      </c>
      <c r="B4270">
        <v>8712</v>
      </c>
      <c r="C4270" t="str">
        <v>EED120656</v>
      </c>
      <c r="D4270" s="6">
        <v>45965</v>
      </c>
      <c r="E4270" s="6">
        <v>45975</v>
      </c>
      <c r="F4270">
        <v>424401</v>
      </c>
      <c r="G4270">
        <v>1</v>
      </c>
      <c r="H4270">
        <v>1</v>
      </c>
      <c r="I4270">
        <v>0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12408</v>
      </c>
      <c r="C4271" t="str">
        <v>EED120656</v>
      </c>
      <c r="D4271" s="6">
        <v>45965</v>
      </c>
      <c r="E4271" s="6">
        <v>45975</v>
      </c>
      <c r="F4271">
        <v>424602</v>
      </c>
      <c r="G4271">
        <v>1</v>
      </c>
      <c r="H4271">
        <v>1</v>
      </c>
      <c r="I4271">
        <v>0</v>
      </c>
      <c r="J4271" t="str">
        <v>Pune</v>
      </c>
      <c r="K4271">
        <v>0</v>
      </c>
    </row>
    <row r="4272" spans="1:11" x14ac:dyDescent="0.25">
      <c r="A4272" t="str">
        <v>Biolegend</v>
      </c>
      <c r="B4272">
        <v>12408</v>
      </c>
      <c r="C4272" t="str">
        <v>EED120656</v>
      </c>
      <c r="D4272" s="6">
        <v>45965</v>
      </c>
      <c r="E4272" s="6">
        <v>45975</v>
      </c>
      <c r="F4272">
        <v>424602</v>
      </c>
      <c r="G4272">
        <v>1</v>
      </c>
      <c r="H4272">
        <v>1</v>
      </c>
      <c r="I4272">
        <v>0</v>
      </c>
      <c r="J4272" t="str">
        <v>Delhi</v>
      </c>
      <c r="K4272">
        <v>0</v>
      </c>
    </row>
    <row r="4273" spans="1:11" x14ac:dyDescent="0.25">
      <c r="A4273" t="str">
        <v>Biolegend</v>
      </c>
      <c r="B4273">
        <v>8395.2000000000007</v>
      </c>
      <c r="C4273" t="str">
        <v>EED120656</v>
      </c>
      <c r="D4273" s="6">
        <v>45965</v>
      </c>
      <c r="E4273" s="6">
        <v>45975</v>
      </c>
      <c r="F4273">
        <v>425401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4382.3999999999996</v>
      </c>
      <c r="C4274" t="str">
        <v>EED120656</v>
      </c>
      <c r="D4274" s="6">
        <v>45965</v>
      </c>
      <c r="E4274" s="6">
        <v>45975</v>
      </c>
      <c r="F4274">
        <v>503807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17617.599999999999</v>
      </c>
      <c r="C4275" t="str">
        <v>EED120656</v>
      </c>
      <c r="D4275" s="6">
        <v>45965</v>
      </c>
      <c r="E4275" s="6">
        <v>45975</v>
      </c>
      <c r="F4275">
        <v>503833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17432.8</v>
      </c>
      <c r="C4276" t="str">
        <v>EED120656</v>
      </c>
      <c r="D4276" s="6">
        <v>45965</v>
      </c>
      <c r="E4276" s="6">
        <v>45975</v>
      </c>
      <c r="F4276">
        <v>505838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7339.2000000000007</v>
      </c>
      <c r="C4277" t="str">
        <v>EED120656</v>
      </c>
      <c r="D4277" s="6">
        <v>45965</v>
      </c>
      <c r="E4277" s="6">
        <v>45975</v>
      </c>
      <c r="F4277">
        <v>505845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9292.7999999999993</v>
      </c>
      <c r="C4278" t="str">
        <v>EED120656</v>
      </c>
      <c r="D4278" s="6">
        <v>45965</v>
      </c>
      <c r="E4278" s="6">
        <v>45975</v>
      </c>
      <c r="F4278">
        <v>506947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19008</v>
      </c>
      <c r="C4279" t="str">
        <v>EED120656</v>
      </c>
      <c r="D4279" s="6">
        <v>45965</v>
      </c>
      <c r="E4279" s="6">
        <v>45975</v>
      </c>
      <c r="F4279">
        <v>613412</v>
      </c>
      <c r="G4279">
        <v>1</v>
      </c>
      <c r="H4279">
        <v>1</v>
      </c>
      <c r="I4279">
        <v>0</v>
      </c>
      <c r="J4279" t="str">
        <v>Kolkata</v>
      </c>
      <c r="K4279">
        <v>0</v>
      </c>
    </row>
    <row r="4280" spans="1:11" x14ac:dyDescent="0.25">
      <c r="A4280" t="str">
        <v>Biolegend</v>
      </c>
      <c r="B4280">
        <v>9240</v>
      </c>
      <c r="C4280" t="str">
        <v>EED120656</v>
      </c>
      <c r="D4280" s="6">
        <v>45965</v>
      </c>
      <c r="E4280" s="6">
        <v>45975</v>
      </c>
      <c r="F4280">
        <v>614853</v>
      </c>
      <c r="G4280">
        <v>1</v>
      </c>
      <c r="H4280">
        <v>1</v>
      </c>
      <c r="I4280">
        <v>0</v>
      </c>
      <c r="J4280" t="str">
        <v>Delhi</v>
      </c>
      <c r="K4280">
        <v>0</v>
      </c>
    </row>
    <row r="4281" spans="1:11" x14ac:dyDescent="0.25">
      <c r="A4281" t="str">
        <v>Biolegend</v>
      </c>
      <c r="B4281">
        <v>19536</v>
      </c>
      <c r="C4281" t="str">
        <v>EED120656</v>
      </c>
      <c r="D4281" s="6">
        <v>45965</v>
      </c>
      <c r="E4281" s="6">
        <v>45975</v>
      </c>
      <c r="F4281">
        <v>621616</v>
      </c>
      <c r="G4281">
        <v>2</v>
      </c>
      <c r="H4281">
        <v>2</v>
      </c>
      <c r="I4281">
        <v>0</v>
      </c>
      <c r="J4281" t="str">
        <v>Banglore</v>
      </c>
      <c r="K4281">
        <v>0</v>
      </c>
    </row>
    <row r="4282" spans="1:11" x14ac:dyDescent="0.25">
      <c r="A4282" t="str">
        <v>Biolegend</v>
      </c>
      <c r="B4282">
        <v>20169.599999999999</v>
      </c>
      <c r="C4282" t="str">
        <v>EED120656</v>
      </c>
      <c r="D4282" s="6">
        <v>45965</v>
      </c>
      <c r="E4282" s="6">
        <v>45975</v>
      </c>
      <c r="F4282">
        <v>621622</v>
      </c>
      <c r="G4282">
        <v>1</v>
      </c>
      <c r="H4282">
        <v>1</v>
      </c>
      <c r="I4282">
        <v>0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19536</v>
      </c>
      <c r="C4283" t="str">
        <v>EED120656</v>
      </c>
      <c r="D4283" s="6">
        <v>45965</v>
      </c>
      <c r="E4283" s="6">
        <v>45975</v>
      </c>
      <c r="F4283">
        <v>626812</v>
      </c>
      <c r="G4283">
        <v>3</v>
      </c>
      <c r="H4283">
        <v>3</v>
      </c>
      <c r="I4283">
        <v>0</v>
      </c>
      <c r="J4283" t="str">
        <v>Banglore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637318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14907.2</v>
      </c>
      <c r="C4285" t="str">
        <v>EED120656</v>
      </c>
      <c r="D4285" s="6">
        <v>45965</v>
      </c>
      <c r="E4285" s="6">
        <v>45975</v>
      </c>
      <c r="F4285">
        <v>644819</v>
      </c>
      <c r="G4285">
        <v>1</v>
      </c>
      <c r="H4285">
        <v>1</v>
      </c>
      <c r="I4285">
        <v>0</v>
      </c>
      <c r="J4285" t="str">
        <v>Pune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740145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369.6</v>
      </c>
      <c r="C4287" t="str">
        <v>EED120656</v>
      </c>
      <c r="D4287" s="6">
        <v>45965</v>
      </c>
      <c r="E4287" s="6">
        <v>45975</v>
      </c>
      <c r="F4287">
        <v>740379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740623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740627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740628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740629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740634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15523.2</v>
      </c>
      <c r="C4293" t="str">
        <v>EED120656</v>
      </c>
      <c r="D4293" s="6">
        <v>45965</v>
      </c>
      <c r="E4293" s="6">
        <v>45975</v>
      </c>
      <c r="F4293">
        <v>740868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3115.2</v>
      </c>
      <c r="C4294" t="str">
        <v>EED120656</v>
      </c>
      <c r="D4294" s="6">
        <v>45965</v>
      </c>
      <c r="E4294" s="6">
        <v>45975</v>
      </c>
      <c r="F4294">
        <v>740869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740870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92980.799999999988</v>
      </c>
      <c r="C4296" t="str">
        <v>EED120656</v>
      </c>
      <c r="D4296" s="6">
        <v>45965</v>
      </c>
      <c r="E4296" s="6">
        <v>45975</v>
      </c>
      <c r="F4296">
        <v>740965</v>
      </c>
      <c r="G4296">
        <v>1</v>
      </c>
      <c r="H4296">
        <v>1</v>
      </c>
      <c r="I4296">
        <v>0</v>
      </c>
      <c r="J4296" t="str">
        <v>Punjab</v>
      </c>
      <c r="K4296">
        <v>0</v>
      </c>
    </row>
    <row r="4297" spans="1:11" x14ac:dyDescent="0.25">
      <c r="A4297" t="str">
        <v>Biolegend</v>
      </c>
      <c r="B4297">
        <v>6230.4</v>
      </c>
      <c r="C4297" t="str">
        <v>EED120656</v>
      </c>
      <c r="D4297" s="6">
        <v>45965</v>
      </c>
      <c r="E4297" s="6">
        <v>45975</v>
      </c>
      <c r="F4297">
        <v>740981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741260</v>
      </c>
      <c r="G4298">
        <v>1</v>
      </c>
      <c r="H4298">
        <v>1</v>
      </c>
      <c r="I4298">
        <v>0</v>
      </c>
      <c r="J4298" t="str">
        <v>Delhi</v>
      </c>
      <c r="K4298" t="str">
        <v>PRIYANKA MADAM</v>
      </c>
    </row>
    <row r="4299" spans="1:11" x14ac:dyDescent="0.25">
      <c r="A4299" t="str">
        <v>Biolegend</v>
      </c>
      <c r="B4299">
        <v>8712</v>
      </c>
      <c r="C4299" t="str">
        <v>EED120656</v>
      </c>
      <c r="D4299" s="6">
        <v>45965</v>
      </c>
      <c r="E4299" s="6">
        <v>45975</v>
      </c>
      <c r="F4299">
        <v>820101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Biolegend</v>
      </c>
      <c r="B4300">
        <v>0</v>
      </c>
      <c r="C4300" t="str">
        <v>EED120656</v>
      </c>
      <c r="D4300" s="6">
        <v>45965</v>
      </c>
      <c r="E4300" s="6">
        <v>45975</v>
      </c>
      <c r="F4300">
        <v>331222</v>
      </c>
      <c r="G4300">
        <v>1</v>
      </c>
      <c r="H4300">
        <v>0</v>
      </c>
      <c r="I4300">
        <v>1</v>
      </c>
      <c r="J4300" t="str">
        <v>STOCK</v>
      </c>
      <c r="K4300" t="str">
        <v>STOCK</v>
      </c>
    </row>
    <row r="4301" spans="1:11" x14ac:dyDescent="0.25">
      <c r="A4301" t="str">
        <v>Mabtech</v>
      </c>
      <c r="B4301">
        <v>32318</v>
      </c>
      <c r="C4301">
        <v>45330</v>
      </c>
      <c r="D4301" s="6">
        <v>45971</v>
      </c>
      <c r="E4301" s="6">
        <v>45975</v>
      </c>
      <c r="F4301" t="str">
        <v>3420-4APW-2</v>
      </c>
      <c r="G4301">
        <v>2</v>
      </c>
      <c r="H4301">
        <v>2</v>
      </c>
      <c r="I4301">
        <v>0</v>
      </c>
      <c r="J4301" t="str">
        <v>Mumbai</v>
      </c>
      <c r="K4301">
        <v>0</v>
      </c>
    </row>
    <row r="4302" spans="1:11" x14ac:dyDescent="0.25">
      <c r="A4302" t="str">
        <v>Mabtech</v>
      </c>
      <c r="B4302">
        <v>32318</v>
      </c>
      <c r="C4302">
        <v>45330</v>
      </c>
      <c r="D4302" s="6">
        <v>45971</v>
      </c>
      <c r="E4302" s="6">
        <v>45975</v>
      </c>
      <c r="F4302" t="str">
        <v>3420-4APW-2</v>
      </c>
      <c r="G4302">
        <v>3</v>
      </c>
      <c r="H4302">
        <v>3</v>
      </c>
      <c r="I4302">
        <v>0</v>
      </c>
      <c r="J4302" t="str">
        <v>Mumbai</v>
      </c>
      <c r="K4302">
        <v>0</v>
      </c>
    </row>
    <row r="4303" spans="1:11" x14ac:dyDescent="0.25">
      <c r="A4303" t="str">
        <v>Targetmol</v>
      </c>
      <c r="B4303">
        <v>8184</v>
      </c>
      <c r="C4303" t="str">
        <v>INV251115-003</v>
      </c>
      <c r="D4303" s="6">
        <v>45973</v>
      </c>
      <c r="E4303" s="6">
        <v>45978</v>
      </c>
      <c r="F4303" t="str">
        <v>T83115L</v>
      </c>
      <c r="G4303">
        <v>1</v>
      </c>
      <c r="H4303">
        <v>1</v>
      </c>
      <c r="I4303">
        <v>0</v>
      </c>
      <c r="J4303" t="str">
        <v>Banglore</v>
      </c>
      <c r="K4303" t="str">
        <v>SAMPLE</v>
      </c>
    </row>
    <row r="4304" spans="1:11" x14ac:dyDescent="0.25">
      <c r="A4304" t="str">
        <v>Targetmol</v>
      </c>
      <c r="B4304">
        <v>25819.199999999997</v>
      </c>
      <c r="C4304" t="str">
        <v>INV251115-004</v>
      </c>
      <c r="D4304" s="6">
        <v>45975</v>
      </c>
      <c r="E4304" s="6">
        <v>45978</v>
      </c>
      <c r="F4304" t="str">
        <v>TN2190</v>
      </c>
      <c r="G4304">
        <v>1</v>
      </c>
      <c r="H4304">
        <v>1</v>
      </c>
      <c r="I4304">
        <v>0</v>
      </c>
      <c r="J4304" t="str">
        <v>THANE</v>
      </c>
      <c r="K4304">
        <v>0</v>
      </c>
    </row>
    <row r="4305" spans="1:11" x14ac:dyDescent="0.25">
      <c r="A4305" t="str">
        <v>Targetmol</v>
      </c>
      <c r="B4305">
        <v>13041.599999999999</v>
      </c>
      <c r="C4305" t="str">
        <v>INV251115-004</v>
      </c>
      <c r="D4305" s="6">
        <v>45975</v>
      </c>
      <c r="E4305" s="6">
        <v>45978</v>
      </c>
      <c r="F4305" t="str">
        <v>TMPY-05568</v>
      </c>
      <c r="G4305">
        <v>1</v>
      </c>
      <c r="H4305">
        <v>1</v>
      </c>
      <c r="I4305">
        <v>0</v>
      </c>
      <c r="J4305" t="str">
        <v>Noida</v>
      </c>
      <c r="K4305">
        <v>0</v>
      </c>
    </row>
    <row r="4306" spans="1:11" x14ac:dyDescent="0.25">
      <c r="A4306" t="str">
        <v>Targetmol</v>
      </c>
      <c r="B4306">
        <v>18216</v>
      </c>
      <c r="C4306" t="str">
        <v>INV251115-005</v>
      </c>
      <c r="D4306" s="6">
        <v>45975</v>
      </c>
      <c r="E4306" s="6">
        <v>45978</v>
      </c>
      <c r="F4306" t="str">
        <v>TMPJ-00249</v>
      </c>
      <c r="G4306">
        <v>1</v>
      </c>
      <c r="H4306">
        <v>1</v>
      </c>
      <c r="I4306">
        <v>0</v>
      </c>
      <c r="J4306" t="str">
        <v>Telangana</v>
      </c>
      <c r="K4306">
        <v>0</v>
      </c>
    </row>
    <row r="4307" spans="1:11" x14ac:dyDescent="0.25">
      <c r="A4307" t="str">
        <v>Targetmol</v>
      </c>
      <c r="B4307">
        <v>3168</v>
      </c>
      <c r="C4307" t="str">
        <v>INV251115-005</v>
      </c>
      <c r="D4307" s="6">
        <v>45975</v>
      </c>
      <c r="E4307" s="6">
        <v>45978</v>
      </c>
      <c r="F4307" t="str">
        <v>T11766L</v>
      </c>
      <c r="G4307">
        <v>1</v>
      </c>
      <c r="H4307">
        <v>1</v>
      </c>
      <c r="I4307">
        <v>0</v>
      </c>
      <c r="J4307" t="str">
        <v>Delhi</v>
      </c>
      <c r="K4307" t="str">
        <v>PRIYANKA MADAM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T73578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T11471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T36527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T4476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BIOTIUM</v>
      </c>
      <c r="B4312">
        <v>10912</v>
      </c>
      <c r="C4312" t="str">
        <v>I245366-IN</v>
      </c>
      <c r="D4312" s="6">
        <v>45975</v>
      </c>
      <c r="E4312" s="6">
        <v>45978</v>
      </c>
      <c r="F4312" t="str">
        <v>30002-T</v>
      </c>
      <c r="G4312">
        <v>1</v>
      </c>
      <c r="H4312">
        <v>1</v>
      </c>
      <c r="I4312">
        <v>0</v>
      </c>
      <c r="J4312" t="str">
        <v>JHARKHAND</v>
      </c>
      <c r="K4312">
        <v>0</v>
      </c>
    </row>
    <row r="4313" spans="1:11" x14ac:dyDescent="0.25">
      <c r="A4313" t="str">
        <v>BIOTIUM</v>
      </c>
      <c r="B4313">
        <v>17248</v>
      </c>
      <c r="C4313" t="str">
        <v>I245366-IN</v>
      </c>
      <c r="D4313" s="6">
        <v>45975</v>
      </c>
      <c r="E4313" s="6">
        <v>45978</v>
      </c>
      <c r="F4313">
        <v>31000</v>
      </c>
      <c r="G4313">
        <v>1</v>
      </c>
      <c r="H4313">
        <v>1</v>
      </c>
      <c r="I4313">
        <v>0</v>
      </c>
      <c r="J4313" t="str">
        <v>GGN</v>
      </c>
      <c r="K4313">
        <v>0</v>
      </c>
    </row>
    <row r="4314" spans="1:11" x14ac:dyDescent="0.25">
      <c r="A4314" t="str">
        <v>BIOTIUM</v>
      </c>
      <c r="B4314">
        <v>9715.2000000000007</v>
      </c>
      <c r="C4314" t="str">
        <v>I245366-IN</v>
      </c>
      <c r="D4314" s="6">
        <v>45975</v>
      </c>
      <c r="E4314" s="6">
        <v>45978</v>
      </c>
      <c r="F4314" t="str">
        <v>50051-1MG</v>
      </c>
      <c r="G4314">
        <v>1</v>
      </c>
      <c r="H4314">
        <v>1</v>
      </c>
      <c r="I4314">
        <v>0</v>
      </c>
      <c r="J4314" t="str">
        <v>CHENNAI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181789</v>
      </c>
      <c r="D4315" s="6">
        <v>45972</v>
      </c>
      <c r="E4315" s="6">
        <v>45978</v>
      </c>
      <c r="F4315" t="str">
        <v>BE0079</v>
      </c>
      <c r="G4315">
        <v>1</v>
      </c>
      <c r="H4315">
        <v>1</v>
      </c>
      <c r="I4315">
        <v>0</v>
      </c>
      <c r="J4315" t="str">
        <v>Hyderabad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181995</v>
      </c>
      <c r="D4316" s="6">
        <v>45975</v>
      </c>
      <c r="E4316" s="6">
        <v>45979</v>
      </c>
      <c r="F4316" t="str">
        <v>BE0070</v>
      </c>
      <c r="G4316">
        <v>1</v>
      </c>
      <c r="H4316">
        <v>1</v>
      </c>
      <c r="I4316">
        <v>0</v>
      </c>
      <c r="J4316" t="str">
        <v>Mumbai</v>
      </c>
      <c r="K4316">
        <v>0</v>
      </c>
    </row>
    <row r="4317" spans="1:11" x14ac:dyDescent="0.25">
      <c r="A4317" t="str">
        <v>BIOXCELL</v>
      </c>
      <c r="B4317">
        <v>111355.20000000001</v>
      </c>
      <c r="C4317">
        <v>181995</v>
      </c>
      <c r="D4317" s="6">
        <v>45975</v>
      </c>
      <c r="E4317" s="6">
        <v>45979</v>
      </c>
      <c r="F4317" t="str">
        <v>BE0206</v>
      </c>
      <c r="G4317">
        <v>1</v>
      </c>
      <c r="H4317">
        <v>1</v>
      </c>
      <c r="I4317">
        <v>0</v>
      </c>
      <c r="J4317" t="str">
        <v>Mumbai</v>
      </c>
      <c r="K4317">
        <v>0</v>
      </c>
    </row>
    <row r="4318" spans="1:11" x14ac:dyDescent="0.25">
      <c r="A4318" t="str">
        <v>BellBrook</v>
      </c>
      <c r="B4318">
        <v>33968</v>
      </c>
      <c r="C4318">
        <v>71454</v>
      </c>
      <c r="D4318" s="6">
        <v>45975</v>
      </c>
      <c r="E4318" s="6">
        <v>45979</v>
      </c>
      <c r="F4318" t="str">
        <v>3025-1K</v>
      </c>
      <c r="G4318">
        <v>2</v>
      </c>
      <c r="H4318">
        <v>0</v>
      </c>
      <c r="I4318">
        <v>2</v>
      </c>
      <c r="J4318" t="str">
        <v>STOCK</v>
      </c>
      <c r="K4318" t="str">
        <v>STOCK</v>
      </c>
    </row>
    <row r="4319" spans="1:11" x14ac:dyDescent="0.25">
      <c r="A4319" t="str">
        <v>BellBrook</v>
      </c>
      <c r="B4319">
        <v>15452.8</v>
      </c>
      <c r="C4319">
        <v>71454</v>
      </c>
      <c r="D4319" s="6">
        <v>45975</v>
      </c>
      <c r="E4319" s="6">
        <v>45979</v>
      </c>
      <c r="F4319">
        <v>2227</v>
      </c>
      <c r="G4319">
        <v>2</v>
      </c>
      <c r="H4319">
        <v>0</v>
      </c>
      <c r="I4319">
        <v>2</v>
      </c>
      <c r="J4319" t="str">
        <v>STOCK</v>
      </c>
      <c r="K4319" t="str">
        <v>STOCK</v>
      </c>
    </row>
    <row r="4320" spans="1:11" x14ac:dyDescent="0.25">
      <c r="A4320" t="str">
        <v>BellBrook</v>
      </c>
      <c r="B4320">
        <v>40075.199999999997</v>
      </c>
      <c r="C4320">
        <v>71454</v>
      </c>
      <c r="D4320" s="6">
        <v>45975</v>
      </c>
      <c r="E4320" s="6">
        <v>45979</v>
      </c>
      <c r="F4320" t="str">
        <v>3010-1K</v>
      </c>
      <c r="G4320">
        <v>2</v>
      </c>
      <c r="H4320">
        <v>0</v>
      </c>
      <c r="I4320">
        <v>2</v>
      </c>
      <c r="J4320" t="str">
        <v>STOCK</v>
      </c>
      <c r="K4320" t="str">
        <v>STOCK</v>
      </c>
    </row>
    <row r="4321" spans="1:11" x14ac:dyDescent="0.25">
      <c r="A4321" t="str">
        <v>SOUTHERNBIOTECH</v>
      </c>
      <c r="B4321">
        <v>3498</v>
      </c>
      <c r="C4321">
        <v>341396</v>
      </c>
      <c r="D4321" s="6">
        <v>45975</v>
      </c>
      <c r="E4321" s="6">
        <v>45980</v>
      </c>
      <c r="F4321" t="str">
        <v>0100-20</v>
      </c>
      <c r="G4321">
        <v>1</v>
      </c>
      <c r="H4321">
        <v>1</v>
      </c>
      <c r="I4321">
        <v>0</v>
      </c>
      <c r="J4321" t="str">
        <v>Noida</v>
      </c>
      <c r="K4321">
        <v>0</v>
      </c>
    </row>
    <row r="4322" spans="1:11" x14ac:dyDescent="0.25">
      <c r="A4322" t="str">
        <v>SOUTHERNBIOTECH</v>
      </c>
      <c r="B4322">
        <v>13596</v>
      </c>
      <c r="C4322">
        <v>341396</v>
      </c>
      <c r="D4322" s="6">
        <v>45975</v>
      </c>
      <c r="E4322" s="6">
        <v>45980</v>
      </c>
      <c r="F4322" t="str">
        <v>0103-26</v>
      </c>
      <c r="G4322">
        <v>1</v>
      </c>
      <c r="H4322">
        <v>1</v>
      </c>
      <c r="I4322">
        <v>0</v>
      </c>
      <c r="J4322" t="str">
        <v>Delhi</v>
      </c>
      <c r="K4322">
        <v>0</v>
      </c>
    </row>
    <row r="4323" spans="1:11" x14ac:dyDescent="0.25">
      <c r="A4323" t="str">
        <v>SOUTHERNBIOTECH</v>
      </c>
      <c r="B4323">
        <v>11418</v>
      </c>
      <c r="C4323">
        <v>341396</v>
      </c>
      <c r="D4323" s="6">
        <v>45975</v>
      </c>
      <c r="E4323" s="6">
        <v>45980</v>
      </c>
      <c r="F4323" t="str">
        <v>1090-04</v>
      </c>
      <c r="G4323">
        <v>1</v>
      </c>
      <c r="H4323">
        <v>1</v>
      </c>
      <c r="I4323">
        <v>0</v>
      </c>
      <c r="J4323" t="str">
        <v>Delhi</v>
      </c>
      <c r="K4323">
        <v>0</v>
      </c>
    </row>
    <row r="4324" spans="1:11" x14ac:dyDescent="0.25">
      <c r="A4324" t="str">
        <v>SOUTHERNBIOTECH</v>
      </c>
      <c r="B4324">
        <v>3168</v>
      </c>
      <c r="C4324">
        <v>341397</v>
      </c>
      <c r="D4324" s="6">
        <v>45975</v>
      </c>
      <c r="E4324" s="6">
        <v>45980</v>
      </c>
      <c r="F4324" t="str">
        <v>0100-01</v>
      </c>
      <c r="G4324">
        <v>5</v>
      </c>
      <c r="H4324">
        <v>5</v>
      </c>
      <c r="I4324">
        <v>0</v>
      </c>
      <c r="J4324" t="str">
        <v>Chandigarh</v>
      </c>
      <c r="K4324">
        <v>0</v>
      </c>
    </row>
    <row r="4325" spans="1:11" x14ac:dyDescent="0.25">
      <c r="A4325" t="str">
        <v>BioLegend</v>
      </c>
      <c r="B4325">
        <v>16878.400000000001</v>
      </c>
      <c r="C4325" t="str">
        <v>EED120984</v>
      </c>
      <c r="D4325" s="6">
        <v>45975</v>
      </c>
      <c r="E4325" s="6">
        <v>45982</v>
      </c>
      <c r="F4325">
        <v>100449</v>
      </c>
      <c r="G4325">
        <v>1</v>
      </c>
      <c r="H4325">
        <v>1</v>
      </c>
      <c r="I4325">
        <v>0</v>
      </c>
      <c r="J4325" t="str">
        <v>Faridabad</v>
      </c>
      <c r="K4325">
        <v>0</v>
      </c>
    </row>
    <row r="4326" spans="1:11" x14ac:dyDescent="0.25">
      <c r="A4326" t="str">
        <v>BioLegend</v>
      </c>
      <c r="B4326">
        <v>6969.6</v>
      </c>
      <c r="C4326" t="str">
        <v>EED120984</v>
      </c>
      <c r="D4326" s="6">
        <v>45975</v>
      </c>
      <c r="E4326" s="6">
        <v>45982</v>
      </c>
      <c r="F4326">
        <v>101206</v>
      </c>
      <c r="G4326">
        <v>1</v>
      </c>
      <c r="H4326">
        <v>1</v>
      </c>
      <c r="I4326">
        <v>0</v>
      </c>
      <c r="J4326" t="str">
        <v>VADODARA</v>
      </c>
      <c r="K4326">
        <v>0</v>
      </c>
    </row>
    <row r="4327" spans="1:11" x14ac:dyDescent="0.25">
      <c r="A4327" t="str">
        <v>BioLegend</v>
      </c>
      <c r="B4327">
        <v>23716</v>
      </c>
      <c r="C4327" t="str">
        <v>EED120984</v>
      </c>
      <c r="D4327" s="6">
        <v>45975</v>
      </c>
      <c r="E4327" s="6">
        <v>45982</v>
      </c>
      <c r="F4327">
        <v>101236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2851.2</v>
      </c>
      <c r="C4328" t="str">
        <v>EED120984</v>
      </c>
      <c r="D4328" s="6">
        <v>45975</v>
      </c>
      <c r="E4328" s="6">
        <v>45982</v>
      </c>
      <c r="F4328">
        <v>101319</v>
      </c>
      <c r="G4328">
        <v>1</v>
      </c>
      <c r="H4328">
        <v>1</v>
      </c>
      <c r="I4328">
        <v>0</v>
      </c>
      <c r="J4328" t="str">
        <v>Noida</v>
      </c>
      <c r="K4328">
        <v>0</v>
      </c>
    </row>
    <row r="4329" spans="1:11" x14ac:dyDescent="0.25">
      <c r="A4329" t="str">
        <v>BioLegend</v>
      </c>
      <c r="B4329">
        <v>5808</v>
      </c>
      <c r="C4329" t="str">
        <v>EED120984</v>
      </c>
      <c r="D4329" s="6">
        <v>45975</v>
      </c>
      <c r="E4329" s="6">
        <v>45982</v>
      </c>
      <c r="F4329">
        <v>102115</v>
      </c>
      <c r="G4329">
        <v>1</v>
      </c>
      <c r="H4329">
        <v>1</v>
      </c>
      <c r="I4329">
        <v>0</v>
      </c>
      <c r="J4329" t="str">
        <v>Noida</v>
      </c>
      <c r="K4329">
        <v>0</v>
      </c>
    </row>
    <row r="4330" spans="1:11" x14ac:dyDescent="0.25">
      <c r="A4330" t="str">
        <v>BioLegend</v>
      </c>
      <c r="B4330">
        <v>16420.8</v>
      </c>
      <c r="C4330" t="str">
        <v>EED120984</v>
      </c>
      <c r="D4330" s="6">
        <v>45975</v>
      </c>
      <c r="E4330" s="6">
        <v>45982</v>
      </c>
      <c r="F4330">
        <v>102126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6177.6</v>
      </c>
      <c r="C4331" t="str">
        <v>EED120984</v>
      </c>
      <c r="D4331" s="6">
        <v>45975</v>
      </c>
      <c r="E4331" s="6">
        <v>45982</v>
      </c>
      <c r="F4331">
        <v>103024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17107.2</v>
      </c>
      <c r="C4332" t="str">
        <v>EED120984</v>
      </c>
      <c r="D4332" s="6">
        <v>45975</v>
      </c>
      <c r="E4332" s="6">
        <v>45982</v>
      </c>
      <c r="F4332">
        <v>104536</v>
      </c>
      <c r="G4332">
        <v>1</v>
      </c>
      <c r="H4332">
        <v>1</v>
      </c>
      <c r="I4332">
        <v>0</v>
      </c>
      <c r="J4332" t="str">
        <v>Gujrat</v>
      </c>
      <c r="K4332">
        <v>0</v>
      </c>
    </row>
    <row r="4333" spans="1:11" x14ac:dyDescent="0.25">
      <c r="A4333" t="str">
        <v>BioLegend</v>
      </c>
      <c r="B4333">
        <v>11616</v>
      </c>
      <c r="C4333" t="str">
        <v>EED120984</v>
      </c>
      <c r="D4333" s="6">
        <v>45975</v>
      </c>
      <c r="E4333" s="6">
        <v>45982</v>
      </c>
      <c r="F4333">
        <v>107606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7444.7999999999993</v>
      </c>
      <c r="C4334" t="str">
        <v>EED120984</v>
      </c>
      <c r="D4334" s="6">
        <v>45975</v>
      </c>
      <c r="E4334" s="6">
        <v>45982</v>
      </c>
      <c r="F4334">
        <v>123110</v>
      </c>
      <c r="G4334">
        <v>1</v>
      </c>
      <c r="H4334">
        <v>1</v>
      </c>
      <c r="I4334">
        <v>0</v>
      </c>
      <c r="J4334" t="str">
        <v>VADODARA</v>
      </c>
      <c r="K4334">
        <v>0</v>
      </c>
    </row>
    <row r="4335" spans="1:11" x14ac:dyDescent="0.25">
      <c r="A4335" t="str">
        <v>BioLegend</v>
      </c>
      <c r="B4335">
        <v>13833.599999999999</v>
      </c>
      <c r="C4335" t="str">
        <v>EED120984</v>
      </c>
      <c r="D4335" s="6">
        <v>45975</v>
      </c>
      <c r="E4335" s="6">
        <v>45982</v>
      </c>
      <c r="F4335">
        <v>127606</v>
      </c>
      <c r="G4335">
        <v>1</v>
      </c>
      <c r="H4335">
        <v>1</v>
      </c>
      <c r="I4335">
        <v>0</v>
      </c>
      <c r="J4335" t="str">
        <v>Banglore</v>
      </c>
      <c r="K4335">
        <v>0</v>
      </c>
    </row>
    <row r="4336" spans="1:11" x14ac:dyDescent="0.25">
      <c r="A4336" t="str">
        <v>BioLegend</v>
      </c>
      <c r="B4336">
        <v>16579.2</v>
      </c>
      <c r="C4336" t="str">
        <v>EED120984</v>
      </c>
      <c r="D4336" s="6">
        <v>45975</v>
      </c>
      <c r="E4336" s="6">
        <v>45982</v>
      </c>
      <c r="F4336">
        <v>127614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16420.8</v>
      </c>
      <c r="C4337" t="str">
        <v>EED120984</v>
      </c>
      <c r="D4337" s="6">
        <v>45975</v>
      </c>
      <c r="E4337" s="6">
        <v>45982</v>
      </c>
      <c r="F4337">
        <v>128018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16420.8</v>
      </c>
      <c r="C4338" t="str">
        <v>EED120984</v>
      </c>
      <c r="D4338" s="6">
        <v>45975</v>
      </c>
      <c r="E4338" s="6">
        <v>45982</v>
      </c>
      <c r="F4338">
        <v>128018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34056</v>
      </c>
      <c r="C4339" t="str">
        <v>EED120984</v>
      </c>
      <c r="D4339" s="6">
        <v>45975</v>
      </c>
      <c r="E4339" s="6">
        <v>45982</v>
      </c>
      <c r="F4339">
        <v>133302</v>
      </c>
      <c r="G4339">
        <v>1</v>
      </c>
      <c r="H4339">
        <v>1</v>
      </c>
      <c r="I4339">
        <v>0</v>
      </c>
      <c r="J4339" t="str">
        <v>Hyderabad</v>
      </c>
      <c r="K4339">
        <v>0</v>
      </c>
    </row>
    <row r="4340" spans="1:11" x14ac:dyDescent="0.25">
      <c r="A4340" t="str">
        <v>BioLegend</v>
      </c>
      <c r="B4340">
        <v>11616</v>
      </c>
      <c r="C4340" t="str">
        <v>EED120984</v>
      </c>
      <c r="D4340" s="6">
        <v>45975</v>
      </c>
      <c r="E4340" s="6">
        <v>45982</v>
      </c>
      <c r="F4340">
        <v>147708</v>
      </c>
      <c r="G4340">
        <v>1</v>
      </c>
      <c r="H4340">
        <v>1</v>
      </c>
      <c r="I4340">
        <v>0</v>
      </c>
      <c r="J4340" t="str">
        <v>VADODARA</v>
      </c>
      <c r="K4340">
        <v>0</v>
      </c>
    </row>
    <row r="4341" spans="1:11" x14ac:dyDescent="0.25">
      <c r="A4341" t="str">
        <v>BioLegend</v>
      </c>
      <c r="B4341">
        <v>5913.6</v>
      </c>
      <c r="C4341" t="str">
        <v>EED120984</v>
      </c>
      <c r="D4341" s="6">
        <v>45975</v>
      </c>
      <c r="E4341" s="6">
        <v>45982</v>
      </c>
      <c r="F4341">
        <v>155702</v>
      </c>
      <c r="G4341">
        <v>1</v>
      </c>
      <c r="H4341">
        <v>1</v>
      </c>
      <c r="I4341">
        <v>0</v>
      </c>
      <c r="J4341" t="str">
        <v>Noida</v>
      </c>
      <c r="K4341">
        <v>0</v>
      </c>
    </row>
    <row r="4342" spans="1:11" x14ac:dyDescent="0.25">
      <c r="A4342" t="str">
        <v>BioLegend</v>
      </c>
      <c r="B4342">
        <v>3220.8</v>
      </c>
      <c r="C4342" t="str">
        <v>EED120984</v>
      </c>
      <c r="D4342" s="6">
        <v>45975</v>
      </c>
      <c r="E4342" s="6">
        <v>45982</v>
      </c>
      <c r="F4342">
        <v>300308</v>
      </c>
      <c r="G4342">
        <v>2</v>
      </c>
      <c r="H4342">
        <v>2</v>
      </c>
      <c r="I4342">
        <v>0</v>
      </c>
      <c r="J4342" t="str">
        <v>Coimbatore</v>
      </c>
      <c r="K4342">
        <v>0</v>
      </c>
    </row>
    <row r="4343" spans="1:11" x14ac:dyDescent="0.25">
      <c r="A4343" t="str">
        <v>BioLegend</v>
      </c>
      <c r="B4343">
        <v>2640</v>
      </c>
      <c r="C4343" t="str">
        <v>EED120984</v>
      </c>
      <c r="D4343" s="6">
        <v>45975</v>
      </c>
      <c r="E4343" s="6">
        <v>45982</v>
      </c>
      <c r="F4343">
        <v>300406</v>
      </c>
      <c r="G4343">
        <v>1</v>
      </c>
      <c r="H4343">
        <v>1</v>
      </c>
      <c r="I4343">
        <v>0</v>
      </c>
      <c r="J4343" t="str">
        <v>Karnataka</v>
      </c>
      <c r="K4343">
        <v>0</v>
      </c>
    </row>
    <row r="4344" spans="1:11" x14ac:dyDescent="0.25">
      <c r="A4344" t="str">
        <v>BioLegend</v>
      </c>
      <c r="B4344">
        <v>13675.2</v>
      </c>
      <c r="C4344" t="str">
        <v>EED120984</v>
      </c>
      <c r="D4344" s="6">
        <v>45975</v>
      </c>
      <c r="E4344" s="6">
        <v>45982</v>
      </c>
      <c r="F4344">
        <v>302210</v>
      </c>
      <c r="G4344">
        <v>2</v>
      </c>
      <c r="H4344">
        <v>2</v>
      </c>
      <c r="I4344">
        <v>0</v>
      </c>
      <c r="J4344" t="str">
        <v>Coimbatore</v>
      </c>
      <c r="K4344">
        <v>0</v>
      </c>
    </row>
    <row r="4345" spans="1:11" x14ac:dyDescent="0.25">
      <c r="A4345" t="str">
        <v>BioLegend</v>
      </c>
      <c r="B4345">
        <v>5544</v>
      </c>
      <c r="C4345" t="str">
        <v>EED120984</v>
      </c>
      <c r="D4345" s="6">
        <v>45975</v>
      </c>
      <c r="E4345" s="6">
        <v>45982</v>
      </c>
      <c r="F4345">
        <v>302212</v>
      </c>
      <c r="G4345">
        <v>1</v>
      </c>
      <c r="H4345">
        <v>1</v>
      </c>
      <c r="I4345">
        <v>0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15417.599999999999</v>
      </c>
      <c r="C4346" t="str">
        <v>EED120984</v>
      </c>
      <c r="D4346" s="6">
        <v>45975</v>
      </c>
      <c r="E4346" s="6">
        <v>45982</v>
      </c>
      <c r="F4346">
        <v>302612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16420.8</v>
      </c>
      <c r="C4347" t="str">
        <v>EED120984</v>
      </c>
      <c r="D4347" s="6">
        <v>45975</v>
      </c>
      <c r="E4347" s="6">
        <v>45982</v>
      </c>
      <c r="F4347">
        <v>302626</v>
      </c>
      <c r="G4347">
        <v>1</v>
      </c>
      <c r="H4347">
        <v>1</v>
      </c>
      <c r="I4347">
        <v>0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23469.599999999999</v>
      </c>
      <c r="C4348" t="str">
        <v>EED120984</v>
      </c>
      <c r="D4348" s="6">
        <v>45975</v>
      </c>
      <c r="E4348" s="6">
        <v>45982</v>
      </c>
      <c r="F4348">
        <v>302630</v>
      </c>
      <c r="G4348">
        <v>1</v>
      </c>
      <c r="H4348">
        <v>1</v>
      </c>
      <c r="I4348">
        <v>0</v>
      </c>
      <c r="J4348" t="str">
        <v>Gujrat</v>
      </c>
      <c r="K4348">
        <v>0</v>
      </c>
    </row>
    <row r="4349" spans="1:11" x14ac:dyDescent="0.25">
      <c r="A4349" t="str">
        <v>BioLegend</v>
      </c>
      <c r="B4349">
        <v>26796</v>
      </c>
      <c r="C4349" t="str">
        <v>EED120984</v>
      </c>
      <c r="D4349" s="6">
        <v>45975</v>
      </c>
      <c r="E4349" s="6">
        <v>45982</v>
      </c>
      <c r="F4349">
        <v>302830</v>
      </c>
      <c r="G4349">
        <v>2</v>
      </c>
      <c r="H4349">
        <v>2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7444.7999999999993</v>
      </c>
      <c r="C4350" t="str">
        <v>EED120984</v>
      </c>
      <c r="D4350" s="6">
        <v>45975</v>
      </c>
      <c r="E4350" s="6">
        <v>45982</v>
      </c>
      <c r="F4350">
        <v>303025</v>
      </c>
      <c r="G4350">
        <v>1</v>
      </c>
      <c r="H4350">
        <v>1</v>
      </c>
      <c r="I4350">
        <v>0</v>
      </c>
      <c r="J4350" t="str">
        <v>ROORKE</v>
      </c>
      <c r="K4350" t="str">
        <v>Monday</v>
      </c>
    </row>
    <row r="4351" spans="1:11" x14ac:dyDescent="0.25">
      <c r="A4351" t="str">
        <v>BioLegend</v>
      </c>
      <c r="B4351">
        <v>17952</v>
      </c>
      <c r="C4351" t="str">
        <v>EED120984</v>
      </c>
      <c r="D4351" s="6">
        <v>45975</v>
      </c>
      <c r="E4351" s="6">
        <v>45982</v>
      </c>
      <c r="F4351">
        <v>304028</v>
      </c>
      <c r="G4351">
        <v>3</v>
      </c>
      <c r="H4351">
        <v>3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18321.599999999999</v>
      </c>
      <c r="C4352" t="str">
        <v>EED120984</v>
      </c>
      <c r="D4352" s="6">
        <v>45975</v>
      </c>
      <c r="E4352" s="6">
        <v>45982</v>
      </c>
      <c r="F4352">
        <v>305022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16368</v>
      </c>
      <c r="C4353" t="str">
        <v>EED120984</v>
      </c>
      <c r="D4353" s="6">
        <v>45975</v>
      </c>
      <c r="E4353" s="6">
        <v>45982</v>
      </c>
      <c r="F4353">
        <v>305235</v>
      </c>
      <c r="G4353">
        <v>1</v>
      </c>
      <c r="H4353">
        <v>1</v>
      </c>
      <c r="I4353">
        <v>0</v>
      </c>
      <c r="J4353" t="str">
        <v>Sonipat</v>
      </c>
      <c r="K4353">
        <v>0</v>
      </c>
    </row>
    <row r="4354" spans="1:11" x14ac:dyDescent="0.25">
      <c r="A4354" t="str">
        <v>BioLegend</v>
      </c>
      <c r="B4354">
        <v>8712</v>
      </c>
      <c r="C4354" t="str">
        <v>EED120984</v>
      </c>
      <c r="D4354" s="6">
        <v>45975</v>
      </c>
      <c r="E4354" s="6">
        <v>45982</v>
      </c>
      <c r="F4354">
        <v>305679</v>
      </c>
      <c r="G4354">
        <v>1</v>
      </c>
      <c r="H4354">
        <v>1</v>
      </c>
      <c r="I4354">
        <v>0</v>
      </c>
      <c r="J4354" t="str">
        <v>Pune</v>
      </c>
      <c r="K4354">
        <v>0</v>
      </c>
    </row>
    <row r="4355" spans="1:11" x14ac:dyDescent="0.25">
      <c r="A4355" t="str">
        <v>BioLegend</v>
      </c>
      <c r="B4355">
        <v>13569.599999999999</v>
      </c>
      <c r="C4355" t="str">
        <v>EED120984</v>
      </c>
      <c r="D4355" s="6">
        <v>45975</v>
      </c>
      <c r="E4355" s="6">
        <v>45982</v>
      </c>
      <c r="F4355">
        <v>306407</v>
      </c>
      <c r="G4355">
        <v>1</v>
      </c>
      <c r="H4355">
        <v>1</v>
      </c>
      <c r="I4355">
        <v>0</v>
      </c>
      <c r="J4355" t="str">
        <v>Pune</v>
      </c>
      <c r="K4355">
        <v>0</v>
      </c>
    </row>
    <row r="4356" spans="1:11" x14ac:dyDescent="0.25">
      <c r="A4356" t="str">
        <v>BioLegend</v>
      </c>
      <c r="B4356">
        <v>23408</v>
      </c>
      <c r="C4356" t="str">
        <v>EED120984</v>
      </c>
      <c r="D4356" s="6">
        <v>45975</v>
      </c>
      <c r="E4356" s="6">
        <v>45982</v>
      </c>
      <c r="F4356">
        <v>307646</v>
      </c>
      <c r="G4356">
        <v>3</v>
      </c>
      <c r="H4356">
        <v>3</v>
      </c>
      <c r="I4356">
        <v>0</v>
      </c>
      <c r="J4356" t="str">
        <v>Mumbai</v>
      </c>
      <c r="K4356">
        <v>0</v>
      </c>
    </row>
    <row r="4357" spans="1:11" x14ac:dyDescent="0.25">
      <c r="A4357" t="str">
        <v>BioLegend</v>
      </c>
      <c r="B4357">
        <v>24085.599999999999</v>
      </c>
      <c r="C4357" t="str">
        <v>EED120984</v>
      </c>
      <c r="D4357" s="6">
        <v>45975</v>
      </c>
      <c r="E4357" s="6">
        <v>45982</v>
      </c>
      <c r="F4357">
        <v>309218</v>
      </c>
      <c r="G4357">
        <v>1</v>
      </c>
      <c r="H4357">
        <v>1</v>
      </c>
      <c r="I4357">
        <v>0</v>
      </c>
      <c r="J4357" t="str">
        <v>Delhi</v>
      </c>
      <c r="K4357">
        <v>0</v>
      </c>
    </row>
    <row r="4358" spans="1:11" x14ac:dyDescent="0.25">
      <c r="A4358" t="str">
        <v>BioLegend</v>
      </c>
      <c r="B4358">
        <v>22484</v>
      </c>
      <c r="C4358" t="str">
        <v>EED120984</v>
      </c>
      <c r="D4358" s="6">
        <v>45975</v>
      </c>
      <c r="E4358" s="6">
        <v>45982</v>
      </c>
      <c r="F4358">
        <v>310938</v>
      </c>
      <c r="G4358">
        <v>2</v>
      </c>
      <c r="H4358">
        <v>2</v>
      </c>
      <c r="I4358">
        <v>0</v>
      </c>
      <c r="J4358" t="str">
        <v>Banglore</v>
      </c>
      <c r="K4358">
        <v>0</v>
      </c>
    </row>
    <row r="4359" spans="1:11" x14ac:dyDescent="0.25">
      <c r="A4359" t="str">
        <v>BioLegend</v>
      </c>
      <c r="B4359">
        <v>19008</v>
      </c>
      <c r="C4359" t="str">
        <v>EED120984</v>
      </c>
      <c r="D4359" s="6">
        <v>45975</v>
      </c>
      <c r="E4359" s="6">
        <v>45982</v>
      </c>
      <c r="F4359">
        <v>310942</v>
      </c>
      <c r="G4359">
        <v>1</v>
      </c>
      <c r="H4359">
        <v>1</v>
      </c>
      <c r="I4359">
        <v>0</v>
      </c>
      <c r="J4359" t="str">
        <v>Gujrat</v>
      </c>
      <c r="K4359">
        <v>0</v>
      </c>
    </row>
    <row r="4360" spans="1:11" x14ac:dyDescent="0.25">
      <c r="A4360" t="str">
        <v>BioLegend</v>
      </c>
      <c r="B4360">
        <v>18321.599999999999</v>
      </c>
      <c r="C4360" t="str">
        <v>EED120984</v>
      </c>
      <c r="D4360" s="6">
        <v>45975</v>
      </c>
      <c r="E4360" s="6">
        <v>45982</v>
      </c>
      <c r="F4360">
        <v>310946</v>
      </c>
      <c r="G4360">
        <v>1</v>
      </c>
      <c r="H4360">
        <v>1</v>
      </c>
      <c r="I4360">
        <v>0</v>
      </c>
      <c r="J4360" t="str">
        <v>Karnataka</v>
      </c>
      <c r="K4360">
        <v>0</v>
      </c>
    </row>
    <row r="4361" spans="1:11" x14ac:dyDescent="0.25">
      <c r="A4361" t="str">
        <v>BioLegend</v>
      </c>
      <c r="B4361">
        <v>14097.599999999999</v>
      </c>
      <c r="C4361" t="str">
        <v>EED120984</v>
      </c>
      <c r="D4361" s="6">
        <v>45975</v>
      </c>
      <c r="E4361" s="6">
        <v>45982</v>
      </c>
      <c r="F4361">
        <v>312108</v>
      </c>
      <c r="G4361">
        <v>1</v>
      </c>
      <c r="H4361">
        <v>1</v>
      </c>
      <c r="I4361">
        <v>0</v>
      </c>
      <c r="J4361" t="str">
        <v>Hyderabad</v>
      </c>
      <c r="K4361">
        <v>0</v>
      </c>
    </row>
    <row r="4362" spans="1:11" x14ac:dyDescent="0.25">
      <c r="A4362" t="str">
        <v>BioLegend</v>
      </c>
      <c r="B4362">
        <v>26796</v>
      </c>
      <c r="C4362" t="str">
        <v>EED120984</v>
      </c>
      <c r="D4362" s="6">
        <v>45975</v>
      </c>
      <c r="E4362" s="6">
        <v>45982</v>
      </c>
      <c r="F4362">
        <v>313238</v>
      </c>
      <c r="G4362">
        <v>3</v>
      </c>
      <c r="H4362">
        <v>3</v>
      </c>
      <c r="I4362">
        <v>0</v>
      </c>
      <c r="J4362" t="str">
        <v>Mumbai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314520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2640</v>
      </c>
      <c r="C4364" t="str">
        <v>EED120984</v>
      </c>
      <c r="D4364" s="6">
        <v>45975</v>
      </c>
      <c r="E4364" s="6">
        <v>45982</v>
      </c>
      <c r="F4364">
        <v>317408</v>
      </c>
      <c r="G4364">
        <v>1</v>
      </c>
      <c r="H4364">
        <v>1</v>
      </c>
      <c r="I4364">
        <v>0</v>
      </c>
      <c r="J4364" t="str">
        <v>Kharagpur</v>
      </c>
      <c r="K4364" t="str">
        <v>Saturday</v>
      </c>
    </row>
    <row r="4365" spans="1:11" x14ac:dyDescent="0.25">
      <c r="A4365" t="str">
        <v>BioLegend</v>
      </c>
      <c r="B4365">
        <v>6177.6</v>
      </c>
      <c r="C4365" t="str">
        <v>EED120984</v>
      </c>
      <c r="D4365" s="6">
        <v>45975</v>
      </c>
      <c r="E4365" s="6">
        <v>45982</v>
      </c>
      <c r="F4365">
        <v>322707</v>
      </c>
      <c r="G4365">
        <v>1</v>
      </c>
      <c r="H4365">
        <v>1</v>
      </c>
      <c r="I4365">
        <v>0</v>
      </c>
      <c r="J4365" t="str">
        <v>Chandigarh</v>
      </c>
      <c r="K4365">
        <v>0</v>
      </c>
    </row>
    <row r="4366" spans="1:11" x14ac:dyDescent="0.25">
      <c r="A4366" t="str">
        <v>BioLegend</v>
      </c>
      <c r="B4366">
        <v>16579.2</v>
      </c>
      <c r="C4366" t="str">
        <v>EED120984</v>
      </c>
      <c r="D4366" s="6">
        <v>45975</v>
      </c>
      <c r="E4366" s="6">
        <v>45982</v>
      </c>
      <c r="F4366">
        <v>323608</v>
      </c>
      <c r="G4366">
        <v>1</v>
      </c>
      <c r="H4366">
        <v>1</v>
      </c>
      <c r="I4366">
        <v>0</v>
      </c>
      <c r="J4366" t="str">
        <v>Delhi</v>
      </c>
      <c r="K4366">
        <v>0</v>
      </c>
    </row>
    <row r="4367" spans="1:11" x14ac:dyDescent="0.25">
      <c r="A4367" t="str">
        <v>BioLegend</v>
      </c>
      <c r="B4367">
        <v>11140.8</v>
      </c>
      <c r="C4367" t="str">
        <v>EED120984</v>
      </c>
      <c r="D4367" s="6">
        <v>45975</v>
      </c>
      <c r="E4367" s="6">
        <v>45982</v>
      </c>
      <c r="F4367">
        <v>323804</v>
      </c>
      <c r="G4367">
        <v>1</v>
      </c>
      <c r="H4367">
        <v>1</v>
      </c>
      <c r="I4367">
        <v>0</v>
      </c>
      <c r="J4367" t="str">
        <v>Hyderabad</v>
      </c>
      <c r="K4367">
        <v>0</v>
      </c>
    </row>
    <row r="4368" spans="1:11" x14ac:dyDescent="0.25">
      <c r="A4368" t="str">
        <v>BioLegend</v>
      </c>
      <c r="B4368">
        <v>5332.8</v>
      </c>
      <c r="C4368" t="str">
        <v>EED120984</v>
      </c>
      <c r="D4368" s="6">
        <v>45975</v>
      </c>
      <c r="E4368" s="6">
        <v>45982</v>
      </c>
      <c r="F4368">
        <v>327401</v>
      </c>
      <c r="G4368">
        <v>1</v>
      </c>
      <c r="H4368">
        <v>1</v>
      </c>
      <c r="I4368">
        <v>0</v>
      </c>
      <c r="J4368" t="str">
        <v>Pune</v>
      </c>
      <c r="K4368">
        <v>0</v>
      </c>
    </row>
    <row r="4369" spans="1:11" x14ac:dyDescent="0.25">
      <c r="A4369" t="str">
        <v>BioLegend</v>
      </c>
      <c r="B4369">
        <v>7867.2000000000007</v>
      </c>
      <c r="C4369" t="str">
        <v>EED120984</v>
      </c>
      <c r="D4369" s="6">
        <v>45975</v>
      </c>
      <c r="E4369" s="6">
        <v>45982</v>
      </c>
      <c r="F4369">
        <v>328011</v>
      </c>
      <c r="G4369">
        <v>1</v>
      </c>
      <c r="H4369">
        <v>1</v>
      </c>
      <c r="I4369">
        <v>0</v>
      </c>
      <c r="J4369" t="str">
        <v>ROORKE</v>
      </c>
      <c r="K4369" t="str">
        <v>Monday</v>
      </c>
    </row>
    <row r="4370" spans="1:11" x14ac:dyDescent="0.25">
      <c r="A4370" t="str">
        <v>BioLegend</v>
      </c>
      <c r="B4370">
        <v>7075.2000000000007</v>
      </c>
      <c r="C4370" t="str">
        <v>EED120984</v>
      </c>
      <c r="D4370" s="6">
        <v>45975</v>
      </c>
      <c r="E4370" s="6">
        <v>45982</v>
      </c>
      <c r="F4370">
        <v>329905</v>
      </c>
      <c r="G4370">
        <v>1</v>
      </c>
      <c r="H4370">
        <v>1</v>
      </c>
      <c r="I4370">
        <v>0</v>
      </c>
      <c r="J4370" t="str">
        <v>BANGALORE</v>
      </c>
      <c r="K4370">
        <v>0</v>
      </c>
    </row>
    <row r="4371" spans="1:11" x14ac:dyDescent="0.25">
      <c r="A4371" t="str">
        <v>BioLegend</v>
      </c>
      <c r="B4371">
        <v>7075.2000000000007</v>
      </c>
      <c r="C4371" t="str">
        <v>EED120984</v>
      </c>
      <c r="D4371" s="6">
        <v>45975</v>
      </c>
      <c r="E4371" s="6">
        <v>45982</v>
      </c>
      <c r="F4371">
        <v>331907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21700.799999999999</v>
      </c>
      <c r="C4372" t="str">
        <v>EED120984</v>
      </c>
      <c r="D4372" s="6">
        <v>45975</v>
      </c>
      <c r="E4372" s="6">
        <v>45982</v>
      </c>
      <c r="F4372">
        <v>336718</v>
      </c>
      <c r="G4372">
        <v>1</v>
      </c>
      <c r="H4372">
        <v>1</v>
      </c>
      <c r="I4372">
        <v>0</v>
      </c>
      <c r="J4372" t="str">
        <v>Hyderabad</v>
      </c>
      <c r="K4372">
        <v>0</v>
      </c>
    </row>
    <row r="4373" spans="1:11" x14ac:dyDescent="0.25">
      <c r="A4373" t="str">
        <v>BioLegend</v>
      </c>
      <c r="B4373">
        <v>20169.599999999999</v>
      </c>
      <c r="C4373" t="str">
        <v>EED120984</v>
      </c>
      <c r="D4373" s="6">
        <v>45975</v>
      </c>
      <c r="E4373" s="6">
        <v>45982</v>
      </c>
      <c r="F4373">
        <v>342312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17688</v>
      </c>
      <c r="C4374" t="str">
        <v>EED120984</v>
      </c>
      <c r="D4374" s="6">
        <v>45975</v>
      </c>
      <c r="E4374" s="6">
        <v>45982</v>
      </c>
      <c r="F4374">
        <v>362603</v>
      </c>
      <c r="G4374">
        <v>1</v>
      </c>
      <c r="H4374">
        <v>1</v>
      </c>
      <c r="I4374">
        <v>0</v>
      </c>
      <c r="J4374" t="str">
        <v>Telangana</v>
      </c>
      <c r="K4374">
        <v>0</v>
      </c>
    </row>
    <row r="4375" spans="1:11" x14ac:dyDescent="0.25">
      <c r="A4375" t="str">
        <v>BioLegend</v>
      </c>
      <c r="B4375">
        <v>9345.6</v>
      </c>
      <c r="C4375" t="str">
        <v>EED120984</v>
      </c>
      <c r="D4375" s="6">
        <v>45975</v>
      </c>
      <c r="E4375" s="6">
        <v>45982</v>
      </c>
      <c r="F4375">
        <v>372703</v>
      </c>
      <c r="G4375">
        <v>1</v>
      </c>
      <c r="H4375">
        <v>1</v>
      </c>
      <c r="I4375">
        <v>0</v>
      </c>
      <c r="J4375" t="str">
        <v>BANGALORE</v>
      </c>
      <c r="K4375">
        <v>0</v>
      </c>
    </row>
    <row r="4376" spans="1:11" x14ac:dyDescent="0.25">
      <c r="A4376" t="str">
        <v>BioLegend</v>
      </c>
      <c r="B4376">
        <v>16368</v>
      </c>
      <c r="C4376" t="str">
        <v>EED120984</v>
      </c>
      <c r="D4376" s="6">
        <v>45975</v>
      </c>
      <c r="E4376" s="6">
        <v>45982</v>
      </c>
      <c r="F4376">
        <v>389204</v>
      </c>
      <c r="G4376">
        <v>1</v>
      </c>
      <c r="H4376">
        <v>1</v>
      </c>
      <c r="I4376">
        <v>0</v>
      </c>
      <c r="J4376" t="str">
        <v>Tamilnadu</v>
      </c>
      <c r="K4376">
        <v>0</v>
      </c>
    </row>
    <row r="4377" spans="1:11" x14ac:dyDescent="0.25">
      <c r="A4377" t="str">
        <v>BioLegend</v>
      </c>
      <c r="B4377">
        <v>19536</v>
      </c>
      <c r="C4377" t="str">
        <v>EED120984</v>
      </c>
      <c r="D4377" s="6">
        <v>45975</v>
      </c>
      <c r="E4377" s="6">
        <v>45982</v>
      </c>
      <c r="F4377">
        <v>393910</v>
      </c>
      <c r="G4377">
        <v>1</v>
      </c>
      <c r="H4377">
        <v>1</v>
      </c>
      <c r="I4377">
        <v>0</v>
      </c>
      <c r="J4377" t="str">
        <v>Hyderabad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400176</v>
      </c>
      <c r="G4378">
        <v>1</v>
      </c>
      <c r="H4378">
        <v>1</v>
      </c>
      <c r="I4378">
        <v>0</v>
      </c>
      <c r="J4378" t="str">
        <v>Gujrat</v>
      </c>
      <c r="K4378">
        <v>0</v>
      </c>
    </row>
    <row r="4379" spans="1:11" x14ac:dyDescent="0.25">
      <c r="A4379" t="str">
        <v>BioLegend</v>
      </c>
      <c r="B4379">
        <v>24763.199999999997</v>
      </c>
      <c r="C4379" t="str">
        <v>EED120984</v>
      </c>
      <c r="D4379" s="6">
        <v>45975</v>
      </c>
      <c r="E4379" s="6">
        <v>45982</v>
      </c>
      <c r="F4379">
        <v>400268</v>
      </c>
      <c r="G4379">
        <v>1</v>
      </c>
      <c r="H4379">
        <v>1</v>
      </c>
      <c r="I4379">
        <v>0</v>
      </c>
      <c r="J4379" t="str">
        <v>Karnataka</v>
      </c>
      <c r="K4379">
        <v>0</v>
      </c>
    </row>
    <row r="4380" spans="1:11" x14ac:dyDescent="0.25">
      <c r="A4380" t="str">
        <v>BioLegend</v>
      </c>
      <c r="B4380">
        <v>25440.800000000003</v>
      </c>
      <c r="C4380" t="str">
        <v>EED120984</v>
      </c>
      <c r="D4380" s="6">
        <v>45975</v>
      </c>
      <c r="E4380" s="6">
        <v>45982</v>
      </c>
      <c r="F4380">
        <v>400352</v>
      </c>
      <c r="G4380">
        <v>1</v>
      </c>
      <c r="H4380">
        <v>1</v>
      </c>
      <c r="I4380">
        <v>0</v>
      </c>
      <c r="J4380" t="str">
        <v>Karnataka</v>
      </c>
      <c r="K4380">
        <v>0</v>
      </c>
    </row>
    <row r="4381" spans="1:11" x14ac:dyDescent="0.25">
      <c r="A4381" t="str">
        <v>BioLegend</v>
      </c>
      <c r="B4381">
        <v>10296</v>
      </c>
      <c r="C4381" t="str">
        <v>EED120984</v>
      </c>
      <c r="D4381" s="6">
        <v>45975</v>
      </c>
      <c r="E4381" s="6">
        <v>45982</v>
      </c>
      <c r="F4381">
        <v>405204</v>
      </c>
      <c r="G4381">
        <v>5</v>
      </c>
      <c r="H4381">
        <v>5</v>
      </c>
      <c r="I4381">
        <v>0</v>
      </c>
      <c r="J4381" t="str">
        <v>Delhi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8</v>
      </c>
      <c r="H4382">
        <v>8</v>
      </c>
      <c r="I4382">
        <v>0</v>
      </c>
      <c r="J4382" t="str">
        <v>Banglore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1</v>
      </c>
      <c r="H4383">
        <v>1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12091.2</v>
      </c>
      <c r="C4384" t="str">
        <v>EED120984</v>
      </c>
      <c r="D4384" s="6">
        <v>45975</v>
      </c>
      <c r="E4384" s="6">
        <v>45982</v>
      </c>
      <c r="F4384">
        <v>422302</v>
      </c>
      <c r="G4384">
        <v>1</v>
      </c>
      <c r="H4384">
        <v>1</v>
      </c>
      <c r="I4384">
        <v>0</v>
      </c>
      <c r="J4384" t="str">
        <v>Hyderabad</v>
      </c>
      <c r="K4384">
        <v>0</v>
      </c>
    </row>
    <row r="4385" spans="1:11" x14ac:dyDescent="0.25">
      <c r="A4385" t="str">
        <v>BioLegend</v>
      </c>
      <c r="B4385">
        <v>19338</v>
      </c>
      <c r="C4385" t="str">
        <v>EED120984</v>
      </c>
      <c r="D4385" s="6">
        <v>45975</v>
      </c>
      <c r="E4385" s="6">
        <v>45982</v>
      </c>
      <c r="F4385">
        <v>422903</v>
      </c>
      <c r="G4385">
        <v>1</v>
      </c>
      <c r="H4385">
        <v>1</v>
      </c>
      <c r="I4385">
        <v>0</v>
      </c>
      <c r="J4385" t="str">
        <v>Gujrat</v>
      </c>
      <c r="K4385">
        <v>0</v>
      </c>
    </row>
    <row r="4386" spans="1:11" x14ac:dyDescent="0.25">
      <c r="A4386" t="str">
        <v>BioLegend</v>
      </c>
      <c r="B4386">
        <v>12408</v>
      </c>
      <c r="C4386" t="str">
        <v>EED120984</v>
      </c>
      <c r="D4386" s="6">
        <v>45975</v>
      </c>
      <c r="E4386" s="6">
        <v>45982</v>
      </c>
      <c r="F4386">
        <v>424602</v>
      </c>
      <c r="G4386">
        <v>1</v>
      </c>
      <c r="H4386">
        <v>1</v>
      </c>
      <c r="I4386">
        <v>0</v>
      </c>
      <c r="J4386" t="str">
        <v>Pune</v>
      </c>
      <c r="K4386">
        <v>0</v>
      </c>
    </row>
    <row r="4387" spans="1:11" x14ac:dyDescent="0.25">
      <c r="A4387" t="str">
        <v>BioLegend</v>
      </c>
      <c r="B4387">
        <v>13992</v>
      </c>
      <c r="C4387" t="str">
        <v>EED120984</v>
      </c>
      <c r="D4387" s="6">
        <v>45975</v>
      </c>
      <c r="E4387" s="6">
        <v>45982</v>
      </c>
      <c r="F4387">
        <v>430801</v>
      </c>
      <c r="G4387">
        <v>2</v>
      </c>
      <c r="H4387">
        <v>2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48840</v>
      </c>
      <c r="C4388" t="str">
        <v>EED120984</v>
      </c>
      <c r="D4388" s="6">
        <v>45975</v>
      </c>
      <c r="E4388" s="6">
        <v>45982</v>
      </c>
      <c r="F4388">
        <v>480040</v>
      </c>
      <c r="G4388">
        <v>1</v>
      </c>
      <c r="H4388">
        <v>1</v>
      </c>
      <c r="I4388">
        <v>0</v>
      </c>
      <c r="J4388" t="str">
        <v>Noida</v>
      </c>
      <c r="K4388">
        <v>0</v>
      </c>
    </row>
    <row r="4389" spans="1:11" x14ac:dyDescent="0.25">
      <c r="A4389" t="str">
        <v>BioLegend</v>
      </c>
      <c r="B4389">
        <v>25440.800000000003</v>
      </c>
      <c r="C4389" t="str">
        <v>EED120984</v>
      </c>
      <c r="D4389" s="6">
        <v>45975</v>
      </c>
      <c r="E4389" s="6">
        <v>45982</v>
      </c>
      <c r="F4389">
        <v>501422</v>
      </c>
      <c r="G4389">
        <v>1</v>
      </c>
      <c r="H4389">
        <v>1</v>
      </c>
      <c r="I4389">
        <v>0</v>
      </c>
      <c r="J4389" t="str">
        <v>Delhi</v>
      </c>
      <c r="K4389">
        <v>0</v>
      </c>
    </row>
    <row r="4390" spans="1:11" x14ac:dyDescent="0.25">
      <c r="A4390" t="str">
        <v>BioLegend</v>
      </c>
      <c r="B4390">
        <v>5068.8</v>
      </c>
      <c r="C4390" t="str">
        <v>EED120984</v>
      </c>
      <c r="D4390" s="6">
        <v>45975</v>
      </c>
      <c r="E4390" s="6">
        <v>45982</v>
      </c>
      <c r="F4390">
        <v>504303</v>
      </c>
      <c r="G4390">
        <v>1</v>
      </c>
      <c r="H4390">
        <v>1</v>
      </c>
      <c r="I4390">
        <v>0</v>
      </c>
      <c r="J4390" t="str">
        <v>Faridabad</v>
      </c>
      <c r="K4390">
        <v>0</v>
      </c>
    </row>
    <row r="4391" spans="1:11" x14ac:dyDescent="0.25">
      <c r="A4391" t="str">
        <v>BioLegend</v>
      </c>
      <c r="B4391">
        <v>5808</v>
      </c>
      <c r="C4391" t="str">
        <v>EED120984</v>
      </c>
      <c r="D4391" s="6">
        <v>45975</v>
      </c>
      <c r="E4391" s="6">
        <v>45982</v>
      </c>
      <c r="F4391">
        <v>506903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17054.400000000001</v>
      </c>
      <c r="C4392" t="str">
        <v>EED120984</v>
      </c>
      <c r="D4392" s="6">
        <v>45975</v>
      </c>
      <c r="E4392" s="6">
        <v>45982</v>
      </c>
      <c r="F4392">
        <v>507612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575702</v>
      </c>
      <c r="G4393">
        <v>1</v>
      </c>
      <c r="H4393">
        <v>1</v>
      </c>
      <c r="I4393">
        <v>0</v>
      </c>
      <c r="J4393" t="str">
        <v>Noida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2</v>
      </c>
      <c r="H4395">
        <v>2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589102</v>
      </c>
      <c r="G4396">
        <v>2</v>
      </c>
      <c r="H4396">
        <v>2</v>
      </c>
      <c r="I4396">
        <v>0</v>
      </c>
      <c r="J4396" t="str">
        <v>Pune</v>
      </c>
      <c r="K4396">
        <v>0</v>
      </c>
    </row>
    <row r="4397" spans="1:11" x14ac:dyDescent="0.25">
      <c r="A4397" t="str">
        <v>BioLegend</v>
      </c>
      <c r="B4397">
        <v>6230.4</v>
      </c>
      <c r="C4397" t="str">
        <v>EED120984</v>
      </c>
      <c r="D4397" s="6">
        <v>45975</v>
      </c>
      <c r="E4397" s="6">
        <v>45982</v>
      </c>
      <c r="F4397">
        <v>740368</v>
      </c>
      <c r="G4397">
        <v>1</v>
      </c>
      <c r="H4397">
        <v>1</v>
      </c>
      <c r="I4397">
        <v>0</v>
      </c>
      <c r="J4397" t="str">
        <v>Faridabad</v>
      </c>
      <c r="K4397" t="str">
        <v>PRIYANKA MADAM</v>
      </c>
    </row>
    <row r="4398" spans="1:11" x14ac:dyDescent="0.25">
      <c r="A4398" t="str">
        <v>BioLegend</v>
      </c>
      <c r="B4398">
        <v>369.6</v>
      </c>
      <c r="C4398" t="str">
        <v>EED120984</v>
      </c>
      <c r="D4398" s="6">
        <v>45975</v>
      </c>
      <c r="E4398" s="6">
        <v>45982</v>
      </c>
      <c r="F4398">
        <v>740379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92980.799999999988</v>
      </c>
      <c r="C4399" t="str">
        <v>EED120984</v>
      </c>
      <c r="D4399" s="6">
        <v>45975</v>
      </c>
      <c r="E4399" s="6">
        <v>45982</v>
      </c>
      <c r="F4399">
        <v>740809</v>
      </c>
      <c r="G4399">
        <v>1</v>
      </c>
      <c r="H4399">
        <v>1</v>
      </c>
      <c r="I4399">
        <v>0</v>
      </c>
      <c r="J4399" t="str">
        <v>Gujrat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740904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15523.2</v>
      </c>
      <c r="C4401" t="str">
        <v>EED120984</v>
      </c>
      <c r="D4401" s="6">
        <v>45975</v>
      </c>
      <c r="E4401" s="6">
        <v>45982</v>
      </c>
      <c r="F4401">
        <v>740931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3115.2</v>
      </c>
      <c r="C4402" t="str">
        <v>EED120984</v>
      </c>
      <c r="D4402" s="6">
        <v>45975</v>
      </c>
      <c r="E4402" s="6">
        <v>45982</v>
      </c>
      <c r="F4402">
        <v>740932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740933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740934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740936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740937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740941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740942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21806.400000000001</v>
      </c>
      <c r="C4409" t="str">
        <v>EED120984</v>
      </c>
      <c r="D4409" s="6">
        <v>45975</v>
      </c>
      <c r="E4409" s="6">
        <v>45982</v>
      </c>
      <c r="F4409">
        <v>901301</v>
      </c>
      <c r="G4409">
        <v>1</v>
      </c>
      <c r="H4409">
        <v>1</v>
      </c>
      <c r="I4409">
        <v>0</v>
      </c>
      <c r="J4409" t="str">
        <v>BANGALORE</v>
      </c>
      <c r="K4409">
        <v>0</v>
      </c>
    </row>
    <row r="4410" spans="1:11" x14ac:dyDescent="0.25">
      <c r="A4410" t="str">
        <v>BioLegend</v>
      </c>
      <c r="B4410">
        <v>1900.8000000000002</v>
      </c>
      <c r="C4410" t="str">
        <v>EED120994</v>
      </c>
      <c r="D4410" s="6">
        <v>45975</v>
      </c>
      <c r="E4410" s="6">
        <v>45982</v>
      </c>
      <c r="F4410">
        <v>100203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7550.4</v>
      </c>
      <c r="C4411" t="str">
        <v>EED120994</v>
      </c>
      <c r="D4411" s="6">
        <v>45975</v>
      </c>
      <c r="E4411" s="6">
        <v>45982</v>
      </c>
      <c r="F4411">
        <v>100204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5544</v>
      </c>
      <c r="C4412" t="str">
        <v>EED120994</v>
      </c>
      <c r="D4412" s="6">
        <v>45975</v>
      </c>
      <c r="E4412" s="6">
        <v>45982</v>
      </c>
      <c r="F4412">
        <v>100219</v>
      </c>
      <c r="G4412">
        <v>1</v>
      </c>
      <c r="H4412">
        <v>1</v>
      </c>
      <c r="I4412">
        <v>0</v>
      </c>
      <c r="J4412" t="str">
        <v>Hyderabad</v>
      </c>
      <c r="K4412">
        <v>0</v>
      </c>
    </row>
    <row r="4413" spans="1:11" x14ac:dyDescent="0.25">
      <c r="A4413" t="str">
        <v>BioLegend</v>
      </c>
      <c r="B4413">
        <v>16878.400000000001</v>
      </c>
      <c r="C4413" t="str">
        <v>EED120994</v>
      </c>
      <c r="D4413" s="6">
        <v>45975</v>
      </c>
      <c r="E4413" s="6">
        <v>45982</v>
      </c>
      <c r="F4413">
        <v>100234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16816.8</v>
      </c>
      <c r="C4414" t="str">
        <v>EED120994</v>
      </c>
      <c r="D4414" s="6">
        <v>45975</v>
      </c>
      <c r="E4414" s="6">
        <v>45982</v>
      </c>
      <c r="F4414">
        <v>100552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11352</v>
      </c>
      <c r="C4415" t="str">
        <v>EED120994</v>
      </c>
      <c r="D4415" s="6">
        <v>45975</v>
      </c>
      <c r="E4415" s="6">
        <v>45982</v>
      </c>
      <c r="F4415">
        <v>100714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10454.4</v>
      </c>
      <c r="C4416" t="str">
        <v>EED120994</v>
      </c>
      <c r="D4416" s="6">
        <v>45975</v>
      </c>
      <c r="E4416" s="6">
        <v>45982</v>
      </c>
      <c r="F4416">
        <v>100722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10164</v>
      </c>
      <c r="C4417" t="str">
        <v>EED120994</v>
      </c>
      <c r="D4417" s="6">
        <v>45975</v>
      </c>
      <c r="E4417" s="6">
        <v>45982</v>
      </c>
      <c r="F4417">
        <v>100737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1742.4</v>
      </c>
      <c r="C4418" t="str">
        <v>EED120994</v>
      </c>
      <c r="D4418" s="6">
        <v>45975</v>
      </c>
      <c r="E4418" s="6">
        <v>45982</v>
      </c>
      <c r="F4418">
        <v>101211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15831.2</v>
      </c>
      <c r="C4419" t="str">
        <v>EED120994</v>
      </c>
      <c r="D4419" s="6">
        <v>45975</v>
      </c>
      <c r="E4419" s="6">
        <v>45982</v>
      </c>
      <c r="F4419">
        <v>102036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5544</v>
      </c>
      <c r="C4420" t="str">
        <v>EED120994</v>
      </c>
      <c r="D4420" s="6">
        <v>45975</v>
      </c>
      <c r="E4420" s="6">
        <v>45982</v>
      </c>
      <c r="F4420">
        <v>103012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11352</v>
      </c>
      <c r="C4421" t="str">
        <v>EED120994</v>
      </c>
      <c r="D4421" s="6">
        <v>45975</v>
      </c>
      <c r="E4421" s="6">
        <v>45982</v>
      </c>
      <c r="F4421">
        <v>103030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16816.8</v>
      </c>
      <c r="C4422" t="str">
        <v>EED120994</v>
      </c>
      <c r="D4422" s="6">
        <v>45975</v>
      </c>
      <c r="E4422" s="6">
        <v>45982</v>
      </c>
      <c r="F4422">
        <v>104440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19034.400000000001</v>
      </c>
      <c r="C4423" t="str">
        <v>EED120994</v>
      </c>
      <c r="D4423" s="6">
        <v>45975</v>
      </c>
      <c r="E4423" s="6">
        <v>45982</v>
      </c>
      <c r="F4423">
        <v>104445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16420.8</v>
      </c>
      <c r="C4424" t="str">
        <v>EED120994</v>
      </c>
      <c r="D4424" s="6">
        <v>45975</v>
      </c>
      <c r="E4424" s="6">
        <v>45982</v>
      </c>
      <c r="F4424">
        <v>108110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15092</v>
      </c>
      <c r="C4425" t="str">
        <v>EED120994</v>
      </c>
      <c r="D4425" s="6">
        <v>45975</v>
      </c>
      <c r="E4425" s="6">
        <v>45982</v>
      </c>
      <c r="F4425">
        <v>116523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16579.2</v>
      </c>
      <c r="C4426" t="str">
        <v>EED120994</v>
      </c>
      <c r="D4426" s="6">
        <v>45975</v>
      </c>
      <c r="E4426" s="6">
        <v>45982</v>
      </c>
      <c r="F4426">
        <v>120108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4699.2</v>
      </c>
      <c r="C4427" t="str">
        <v>EED120994</v>
      </c>
      <c r="D4427" s="6">
        <v>45975</v>
      </c>
      <c r="E4427" s="6">
        <v>45982</v>
      </c>
      <c r="F4427">
        <v>127605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4646.3999999999996</v>
      </c>
      <c r="C4428" t="str">
        <v>EED120994</v>
      </c>
      <c r="D4428" s="6">
        <v>45975</v>
      </c>
      <c r="E4428" s="6">
        <v>45982</v>
      </c>
      <c r="F4428">
        <v>127613</v>
      </c>
      <c r="G4428">
        <v>1</v>
      </c>
      <c r="H4428">
        <v>1</v>
      </c>
      <c r="I4428">
        <v>0</v>
      </c>
      <c r="J4428" t="str">
        <v>Hyderabad</v>
      </c>
      <c r="K4428">
        <v>0</v>
      </c>
    </row>
    <row r="4429" spans="1:11" x14ac:dyDescent="0.25">
      <c r="A4429" t="str">
        <v>BioLegend</v>
      </c>
      <c r="B4429">
        <v>6547.2000000000007</v>
      </c>
      <c r="C4429" t="str">
        <v>EED120994</v>
      </c>
      <c r="D4429" s="6">
        <v>45975</v>
      </c>
      <c r="E4429" s="6">
        <v>45982</v>
      </c>
      <c r="F4429">
        <v>128017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21384</v>
      </c>
      <c r="C4430" t="str">
        <v>EED120994</v>
      </c>
      <c r="D4430" s="6">
        <v>45975</v>
      </c>
      <c r="E4430" s="6">
        <v>45982</v>
      </c>
      <c r="F4430">
        <v>129822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18321.599999999999</v>
      </c>
      <c r="C4431" t="str">
        <v>EED120994</v>
      </c>
      <c r="D4431" s="6">
        <v>45975</v>
      </c>
      <c r="E4431" s="6">
        <v>45982</v>
      </c>
      <c r="F4431">
        <v>135224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17987.2</v>
      </c>
      <c r="C4432" t="str">
        <v>EED120994</v>
      </c>
      <c r="D4432" s="6">
        <v>45975</v>
      </c>
      <c r="E4432" s="6">
        <v>45982</v>
      </c>
      <c r="F4432">
        <v>145517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4224</v>
      </c>
      <c r="C4433" t="str">
        <v>EED120994</v>
      </c>
      <c r="D4433" s="6">
        <v>45975</v>
      </c>
      <c r="E4433" s="6">
        <v>45982</v>
      </c>
      <c r="F4433">
        <v>152407</v>
      </c>
      <c r="G4433">
        <v>1</v>
      </c>
      <c r="H4433">
        <v>1</v>
      </c>
      <c r="I4433">
        <v>0</v>
      </c>
      <c r="J4433" t="str">
        <v>Hyderabad</v>
      </c>
      <c r="K4433">
        <v>0</v>
      </c>
    </row>
    <row r="4434" spans="1:11" x14ac:dyDescent="0.25">
      <c r="A4434" t="str">
        <v>BioLegend</v>
      </c>
      <c r="B4434">
        <v>19008</v>
      </c>
      <c r="C4434" t="str">
        <v>EED120994</v>
      </c>
      <c r="D4434" s="6">
        <v>45975</v>
      </c>
      <c r="E4434" s="6">
        <v>45982</v>
      </c>
      <c r="F4434">
        <v>155904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1900.8000000000002</v>
      </c>
      <c r="C4435" t="str">
        <v>EED120994</v>
      </c>
      <c r="D4435" s="6">
        <v>45975</v>
      </c>
      <c r="E4435" s="6">
        <v>45982</v>
      </c>
      <c r="F4435">
        <v>157607</v>
      </c>
      <c r="G4435">
        <v>1</v>
      </c>
      <c r="H4435">
        <v>1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2904</v>
      </c>
      <c r="C4436" t="str">
        <v>EED120994</v>
      </c>
      <c r="D4436" s="6">
        <v>45975</v>
      </c>
      <c r="E4436" s="6">
        <v>45982</v>
      </c>
      <c r="F4436">
        <v>300306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12777.599999999999</v>
      </c>
      <c r="C4437" t="str">
        <v>EED120994</v>
      </c>
      <c r="D4437" s="6">
        <v>45975</v>
      </c>
      <c r="E4437" s="6">
        <v>45982</v>
      </c>
      <c r="F4437">
        <v>302008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15417.599999999999</v>
      </c>
      <c r="C4438" t="str">
        <v>EED120994</v>
      </c>
      <c r="D4438" s="6">
        <v>45975</v>
      </c>
      <c r="E4438" s="6">
        <v>45982</v>
      </c>
      <c r="F4438">
        <v>302216</v>
      </c>
      <c r="G4438">
        <v>1</v>
      </c>
      <c r="H4438">
        <v>1</v>
      </c>
      <c r="I4438">
        <v>0</v>
      </c>
      <c r="J4438" t="str">
        <v>Banglore</v>
      </c>
      <c r="K4438">
        <v>0</v>
      </c>
    </row>
    <row r="4439" spans="1:11" x14ac:dyDescent="0.25">
      <c r="A4439" t="str">
        <v>BioLegend</v>
      </c>
      <c r="B4439">
        <v>27473.599999999999</v>
      </c>
      <c r="C4439" t="str">
        <v>EED120994</v>
      </c>
      <c r="D4439" s="6">
        <v>45975</v>
      </c>
      <c r="E4439" s="6">
        <v>45982</v>
      </c>
      <c r="F4439">
        <v>306026</v>
      </c>
      <c r="G4439">
        <v>3</v>
      </c>
      <c r="H4439">
        <v>3</v>
      </c>
      <c r="I4439">
        <v>0</v>
      </c>
      <c r="J4439" t="str">
        <v>Hyderabad</v>
      </c>
      <c r="K4439">
        <v>0</v>
      </c>
    </row>
    <row r="4440" spans="1:11" x14ac:dyDescent="0.25">
      <c r="A4440" t="str">
        <v>BioLegend</v>
      </c>
      <c r="B4440">
        <v>9926.4</v>
      </c>
      <c r="C4440" t="str">
        <v>EED120994</v>
      </c>
      <c r="D4440" s="6">
        <v>45975</v>
      </c>
      <c r="E4440" s="6">
        <v>45982</v>
      </c>
      <c r="F4440">
        <v>306706</v>
      </c>
      <c r="G4440">
        <v>1</v>
      </c>
      <c r="H4440">
        <v>1</v>
      </c>
      <c r="I4440">
        <v>0</v>
      </c>
      <c r="J4440" t="str">
        <v>Telangana</v>
      </c>
      <c r="K4440">
        <v>0</v>
      </c>
    </row>
    <row r="4441" spans="1:11" x14ac:dyDescent="0.25">
      <c r="A4441" t="str">
        <v>BioLegend</v>
      </c>
      <c r="B4441">
        <v>25071.199999999997</v>
      </c>
      <c r="C4441" t="str">
        <v>EED120994</v>
      </c>
      <c r="D4441" s="6">
        <v>45975</v>
      </c>
      <c r="E4441" s="6">
        <v>45982</v>
      </c>
      <c r="F4441">
        <v>318340</v>
      </c>
      <c r="G4441">
        <v>4</v>
      </c>
      <c r="H4441">
        <v>4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15100.8</v>
      </c>
      <c r="C4442" t="str">
        <v>EED120994</v>
      </c>
      <c r="D4442" s="6">
        <v>45975</v>
      </c>
      <c r="E4442" s="6">
        <v>45982</v>
      </c>
      <c r="F4442">
        <v>344714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12091.2</v>
      </c>
      <c r="C4443" t="str">
        <v>EED120994</v>
      </c>
      <c r="D4443" s="6">
        <v>45975</v>
      </c>
      <c r="E4443" s="6">
        <v>45982</v>
      </c>
      <c r="F4443">
        <v>344750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25440.800000000003</v>
      </c>
      <c r="C4444" t="str">
        <v>EED120994</v>
      </c>
      <c r="D4444" s="6">
        <v>45975</v>
      </c>
      <c r="E4444" s="6">
        <v>45982</v>
      </c>
      <c r="F4444">
        <v>344828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17846.400000000001</v>
      </c>
      <c r="C4445" t="str">
        <v>EED120994</v>
      </c>
      <c r="D4445" s="6">
        <v>45975</v>
      </c>
      <c r="E4445" s="6">
        <v>45982</v>
      </c>
      <c r="F4445">
        <v>352906</v>
      </c>
      <c r="G4445">
        <v>2</v>
      </c>
      <c r="H4445">
        <v>2</v>
      </c>
      <c r="I4445">
        <v>0</v>
      </c>
      <c r="J4445" t="str">
        <v>Chandigarh</v>
      </c>
      <c r="K4445">
        <v>0</v>
      </c>
    </row>
    <row r="4446" spans="1:11" x14ac:dyDescent="0.25">
      <c r="A4446" t="str">
        <v>BioLegend</v>
      </c>
      <c r="B4446">
        <v>9662.4</v>
      </c>
      <c r="C4446" t="str">
        <v>EED120994</v>
      </c>
      <c r="D4446" s="6">
        <v>45975</v>
      </c>
      <c r="E4446" s="6">
        <v>45982</v>
      </c>
      <c r="F4446">
        <v>353225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12936</v>
      </c>
      <c r="C4447" t="str">
        <v>EED120994</v>
      </c>
      <c r="D4447" s="6">
        <v>45975</v>
      </c>
      <c r="E4447" s="6">
        <v>45982</v>
      </c>
      <c r="F4447">
        <v>383304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12196.8</v>
      </c>
      <c r="C4448" t="str">
        <v>EED120994</v>
      </c>
      <c r="D4448" s="6">
        <v>45975</v>
      </c>
      <c r="E4448" s="6">
        <v>45982</v>
      </c>
      <c r="F4448">
        <v>396413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6811.2000000000007</v>
      </c>
      <c r="C4449" t="str">
        <v>EED120994</v>
      </c>
      <c r="D4449" s="6">
        <v>45975</v>
      </c>
      <c r="E4449" s="6">
        <v>45982</v>
      </c>
      <c r="F4449">
        <v>400114</v>
      </c>
      <c r="G4449">
        <v>2</v>
      </c>
      <c r="H4449">
        <v>2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23716</v>
      </c>
      <c r="C4450" t="str">
        <v>EED120994</v>
      </c>
      <c r="D4450" s="6">
        <v>45975</v>
      </c>
      <c r="E4450" s="6">
        <v>45982</v>
      </c>
      <c r="F4450">
        <v>400172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2481.6</v>
      </c>
      <c r="C4451" t="str">
        <v>EED120994</v>
      </c>
      <c r="D4451" s="6">
        <v>45975</v>
      </c>
      <c r="E4451" s="6">
        <v>45982</v>
      </c>
      <c r="F4451">
        <v>400209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1900.8000000000002</v>
      </c>
      <c r="C4452" t="str">
        <v>EED120994</v>
      </c>
      <c r="D4452" s="6">
        <v>45975</v>
      </c>
      <c r="E4452" s="6">
        <v>45982</v>
      </c>
      <c r="F4452">
        <v>400219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26118.400000000001</v>
      </c>
      <c r="C4453" t="str">
        <v>EED120994</v>
      </c>
      <c r="D4453" s="6">
        <v>45975</v>
      </c>
      <c r="E4453" s="6">
        <v>45982</v>
      </c>
      <c r="F4453">
        <v>410704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3432</v>
      </c>
      <c r="C4454" t="str">
        <v>EED120994</v>
      </c>
      <c r="D4454" s="6">
        <v>45975</v>
      </c>
      <c r="E4454" s="6">
        <v>45982</v>
      </c>
      <c r="F4454">
        <v>420301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3432</v>
      </c>
      <c r="C4455" t="str">
        <v>EED120994</v>
      </c>
      <c r="D4455" s="6">
        <v>45975</v>
      </c>
      <c r="E4455" s="6">
        <v>45982</v>
      </c>
      <c r="F4455">
        <v>420601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2851.2</v>
      </c>
      <c r="C4456" t="str">
        <v>EED120994</v>
      </c>
      <c r="D4456" s="6">
        <v>45975</v>
      </c>
      <c r="E4456" s="6">
        <v>45982</v>
      </c>
      <c r="F4456">
        <v>420701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4963.2</v>
      </c>
      <c r="C4457" t="str">
        <v>EED120994</v>
      </c>
      <c r="D4457" s="6">
        <v>45975</v>
      </c>
      <c r="E4457" s="6">
        <v>45982</v>
      </c>
      <c r="F4457">
        <v>421002</v>
      </c>
      <c r="G4457">
        <v>2</v>
      </c>
      <c r="H4457">
        <v>2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1900.8000000000002</v>
      </c>
      <c r="C4458" t="str">
        <v>EED120994</v>
      </c>
      <c r="D4458" s="6">
        <v>45975</v>
      </c>
      <c r="E4458" s="6">
        <v>45982</v>
      </c>
      <c r="F4458">
        <v>422201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11140.8</v>
      </c>
      <c r="C4459" t="str">
        <v>EED120994</v>
      </c>
      <c r="D4459" s="6">
        <v>45975</v>
      </c>
      <c r="E4459" s="6">
        <v>45982</v>
      </c>
      <c r="F4459">
        <v>425303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6547.2000000000007</v>
      </c>
      <c r="C4460" t="str">
        <v>EED120994</v>
      </c>
      <c r="D4460" s="6">
        <v>45975</v>
      </c>
      <c r="E4460" s="6">
        <v>45982</v>
      </c>
      <c r="F4460">
        <v>500319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13992</v>
      </c>
      <c r="C4461" t="str">
        <v>EED120994</v>
      </c>
      <c r="D4461" s="6">
        <v>45975</v>
      </c>
      <c r="E4461" s="6">
        <v>45982</v>
      </c>
      <c r="F4461">
        <v>500817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9292.7999999999993</v>
      </c>
      <c r="C4462" t="str">
        <v>EED120994</v>
      </c>
      <c r="D4462" s="6">
        <v>45975</v>
      </c>
      <c r="E4462" s="6">
        <v>45982</v>
      </c>
      <c r="F4462">
        <v>502925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13992</v>
      </c>
      <c r="C4463" t="str">
        <v>EED120994</v>
      </c>
      <c r="D4463" s="6">
        <v>45975</v>
      </c>
      <c r="E4463" s="6">
        <v>45982</v>
      </c>
      <c r="F4463">
        <v>503818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14150.400000000001</v>
      </c>
      <c r="C4464" t="str">
        <v>EED120994</v>
      </c>
      <c r="D4464" s="6">
        <v>45975</v>
      </c>
      <c r="E4464" s="6">
        <v>45982</v>
      </c>
      <c r="F4464">
        <v>504109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17688</v>
      </c>
      <c r="C4465" t="str">
        <v>EED120994</v>
      </c>
      <c r="D4465" s="6">
        <v>45975</v>
      </c>
      <c r="E4465" s="6">
        <v>45982</v>
      </c>
      <c r="F4465">
        <v>505034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5808</v>
      </c>
      <c r="C4466" t="str">
        <v>EED120994</v>
      </c>
      <c r="D4466" s="6">
        <v>45975</v>
      </c>
      <c r="E4466" s="6">
        <v>45982</v>
      </c>
      <c r="F4466">
        <v>505808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17107.2</v>
      </c>
      <c r="C4467" t="str">
        <v>EED120994</v>
      </c>
      <c r="D4467" s="6">
        <v>45975</v>
      </c>
      <c r="E4467" s="6">
        <v>45982</v>
      </c>
      <c r="F4467">
        <v>505846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17054.400000000001</v>
      </c>
      <c r="C4468" t="str">
        <v>EED120994</v>
      </c>
      <c r="D4468" s="6">
        <v>45975</v>
      </c>
      <c r="E4468" s="6">
        <v>45982</v>
      </c>
      <c r="F4468">
        <v>506322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16816.8</v>
      </c>
      <c r="C4469" t="str">
        <v>EED120994</v>
      </c>
      <c r="D4469" s="6">
        <v>45975</v>
      </c>
      <c r="E4469" s="6">
        <v>45982</v>
      </c>
      <c r="F4469">
        <v>506333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18585.599999999999</v>
      </c>
      <c r="C4470" t="str">
        <v>EED120994</v>
      </c>
      <c r="D4470" s="6">
        <v>45975</v>
      </c>
      <c r="E4470" s="6">
        <v>45982</v>
      </c>
      <c r="F4470">
        <v>506812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15628.8</v>
      </c>
      <c r="C4471" t="str">
        <v>EED120994</v>
      </c>
      <c r="D4471" s="6">
        <v>45975</v>
      </c>
      <c r="E4471" s="6">
        <v>45982</v>
      </c>
      <c r="F4471">
        <v>506916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19113.599999999999</v>
      </c>
      <c r="C4472" t="str">
        <v>EED120994</v>
      </c>
      <c r="D4472" s="6">
        <v>45975</v>
      </c>
      <c r="E4472" s="6">
        <v>45982</v>
      </c>
      <c r="F4472">
        <v>512334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11140.8</v>
      </c>
      <c r="C4473" t="str">
        <v>EED120994</v>
      </c>
      <c r="D4473" s="6">
        <v>45975</v>
      </c>
      <c r="E4473" s="6">
        <v>45982</v>
      </c>
      <c r="F4473">
        <v>516411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19536</v>
      </c>
      <c r="C4474" t="str">
        <v>EED120994</v>
      </c>
      <c r="D4474" s="6">
        <v>45975</v>
      </c>
      <c r="E4474" s="6">
        <v>45982</v>
      </c>
      <c r="F4474">
        <v>637324</v>
      </c>
      <c r="G4474">
        <v>1</v>
      </c>
      <c r="H4474">
        <v>1</v>
      </c>
      <c r="I4474">
        <v>0</v>
      </c>
      <c r="J4474" t="str">
        <v>Telangana</v>
      </c>
      <c r="K4474">
        <v>0</v>
      </c>
    </row>
    <row r="4475" spans="1:11" x14ac:dyDescent="0.25">
      <c r="A4475" t="str">
        <v>BioLegend</v>
      </c>
      <c r="B4475">
        <v>23443.199999999997</v>
      </c>
      <c r="C4475" t="str">
        <v>EED120994</v>
      </c>
      <c r="D4475" s="6">
        <v>45975</v>
      </c>
      <c r="E4475" s="6">
        <v>45982</v>
      </c>
      <c r="F4475">
        <v>640941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740150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369.6</v>
      </c>
      <c r="C4477" t="str">
        <v>EED120994</v>
      </c>
      <c r="D4477" s="6">
        <v>45975</v>
      </c>
      <c r="E4477" s="6">
        <v>45982</v>
      </c>
      <c r="F4477">
        <v>740379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92980.800000000017</v>
      </c>
      <c r="C4478" t="str">
        <v>EED120994</v>
      </c>
      <c r="D4478" s="6">
        <v>45975</v>
      </c>
      <c r="E4478" s="6">
        <v>45982</v>
      </c>
      <c r="F4478">
        <v>740809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92980.800000000017</v>
      </c>
      <c r="C4479" t="str">
        <v>EED120994</v>
      </c>
      <c r="D4479" s="6">
        <v>45975</v>
      </c>
      <c r="E4479" s="6">
        <v>45982</v>
      </c>
      <c r="F4479">
        <v>740809</v>
      </c>
      <c r="G4479">
        <v>2</v>
      </c>
      <c r="H4479">
        <v>2</v>
      </c>
      <c r="I4479">
        <v>0</v>
      </c>
      <c r="J4479" t="str">
        <v>PUNE</v>
      </c>
      <c r="K4479">
        <v>0</v>
      </c>
    </row>
    <row r="4480" spans="1:11" x14ac:dyDescent="0.25">
      <c r="A4480" t="str">
        <v>BioLegend</v>
      </c>
      <c r="B4480">
        <v>92980.799999999988</v>
      </c>
      <c r="C4480" t="str">
        <v>EED120994</v>
      </c>
      <c r="D4480" s="6">
        <v>45975</v>
      </c>
      <c r="E4480" s="6">
        <v>45982</v>
      </c>
      <c r="F4480">
        <v>740930</v>
      </c>
      <c r="G4480">
        <v>1</v>
      </c>
      <c r="H4480">
        <v>1</v>
      </c>
      <c r="I4480">
        <v>0</v>
      </c>
      <c r="J4480" t="str">
        <v>PUNE</v>
      </c>
      <c r="K4480">
        <v>0</v>
      </c>
    </row>
    <row r="4481" spans="1:11" x14ac:dyDescent="0.25">
      <c r="A4481" t="str">
        <v>BioLegend</v>
      </c>
      <c r="B4481">
        <v>15523.2</v>
      </c>
      <c r="C4481" t="str">
        <v>EED120994</v>
      </c>
      <c r="D4481" s="6">
        <v>45975</v>
      </c>
      <c r="E4481" s="6">
        <v>45982</v>
      </c>
      <c r="F4481">
        <v>741094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3115.2</v>
      </c>
      <c r="C4482" t="str">
        <v>EED120994</v>
      </c>
      <c r="D4482" s="6">
        <v>45975</v>
      </c>
      <c r="E4482" s="6">
        <v>45982</v>
      </c>
      <c r="F4482">
        <v>741095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741101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741105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741106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741108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741110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741114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741121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Dharmacon</v>
      </c>
      <c r="B4490">
        <v>61336</v>
      </c>
      <c r="C4490" t="str">
        <v>O110725IN3328180G</v>
      </c>
      <c r="D4490" s="6">
        <v>45975</v>
      </c>
      <c r="E4490" s="6">
        <v>45983</v>
      </c>
      <c r="F4490" t="str">
        <v>TLP5912</v>
      </c>
      <c r="G4490">
        <v>1</v>
      </c>
      <c r="H4490">
        <v>1</v>
      </c>
      <c r="I4490">
        <v>0</v>
      </c>
      <c r="J4490" t="str">
        <v>Chandigarh</v>
      </c>
      <c r="K4490" t="str">
        <v>Monday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L-003010-00-0005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L-005174-00-0005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L-006585-00-0005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L-005153-00-0005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L-003241-00-0005</v>
      </c>
      <c r="G4495">
        <v>1</v>
      </c>
      <c r="H4495">
        <v>1</v>
      </c>
      <c r="I4495">
        <v>0</v>
      </c>
      <c r="J4495" t="str">
        <v>Banglore</v>
      </c>
      <c r="K4495">
        <v>0</v>
      </c>
    </row>
    <row r="4496" spans="1:11" x14ac:dyDescent="0.25">
      <c r="A4496" t="str">
        <v>Dharmacon</v>
      </c>
      <c r="B4496">
        <v>46288</v>
      </c>
      <c r="C4496" t="str">
        <v>O110725IN3328180G</v>
      </c>
      <c r="D4496" s="6">
        <v>45975</v>
      </c>
      <c r="E4496" s="6">
        <v>45983</v>
      </c>
      <c r="F4496" t="str">
        <v>E-006916-00-0005</v>
      </c>
      <c r="G4496">
        <v>1</v>
      </c>
      <c r="H4496">
        <v>1</v>
      </c>
      <c r="I4496">
        <v>0</v>
      </c>
      <c r="J4496" t="str">
        <v>Hyderabad</v>
      </c>
      <c r="K4496">
        <v>0</v>
      </c>
    </row>
    <row r="4497" spans="1:11" x14ac:dyDescent="0.25">
      <c r="A4497" t="str">
        <v>Dharmacon</v>
      </c>
      <c r="B4497">
        <v>38808</v>
      </c>
      <c r="C4497" t="str">
        <v>O110725IN3328180G</v>
      </c>
      <c r="D4497" s="6">
        <v>45975</v>
      </c>
      <c r="E4497" s="6">
        <v>45983</v>
      </c>
      <c r="F4497" t="str">
        <v>D-001910-10-20</v>
      </c>
      <c r="G4497">
        <v>1</v>
      </c>
      <c r="H4497">
        <v>1</v>
      </c>
      <c r="I4497">
        <v>0</v>
      </c>
      <c r="J4497" t="str">
        <v>Hyderabad</v>
      </c>
      <c r="K4497">
        <v>0</v>
      </c>
    </row>
    <row r="4498" spans="1:11" x14ac:dyDescent="0.25">
      <c r="A4498" t="str">
        <v>Dharmacon</v>
      </c>
      <c r="B4498">
        <v>72776</v>
      </c>
      <c r="C4498" t="str">
        <v>O110725IN3328180G</v>
      </c>
      <c r="D4498" s="6">
        <v>45975</v>
      </c>
      <c r="E4498" s="6">
        <v>45983</v>
      </c>
      <c r="F4498" t="str">
        <v>V3SH11243-09EG6932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72776</v>
      </c>
      <c r="C4499" t="str">
        <v>O110725IN3328180G</v>
      </c>
      <c r="D4499" s="6">
        <v>45975</v>
      </c>
      <c r="E4499" s="6">
        <v>45983</v>
      </c>
      <c r="F4499" t="str">
        <v>V3SH11243-09EG3662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27368</v>
      </c>
      <c r="C4500" t="str">
        <v>O110725IN3328180G</v>
      </c>
      <c r="D4500" s="6">
        <v>45975</v>
      </c>
      <c r="E4500" s="6">
        <v>45983</v>
      </c>
      <c r="F4500" t="str">
        <v>VSC11716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7744</v>
      </c>
      <c r="C4501" t="str">
        <v>O110725IN3328180G</v>
      </c>
      <c r="D4501" s="6">
        <v>45975</v>
      </c>
      <c r="E4501" s="6">
        <v>45983</v>
      </c>
      <c r="F4501" t="str">
        <v>MHS6278-211691164</v>
      </c>
      <c r="G4501">
        <v>1</v>
      </c>
      <c r="H4501">
        <v>1</v>
      </c>
      <c r="I4501">
        <v>0</v>
      </c>
      <c r="J4501" t="str">
        <v>ROORKE</v>
      </c>
      <c r="K4501" t="str">
        <v>Monday</v>
      </c>
    </row>
    <row r="4502" spans="1:11" x14ac:dyDescent="0.25">
      <c r="A4502" t="str">
        <v>Dharmacon</v>
      </c>
      <c r="B4502">
        <v>16984</v>
      </c>
      <c r="C4502" t="str">
        <v>O110725IN3328180G</v>
      </c>
      <c r="D4502" s="6">
        <v>45975</v>
      </c>
      <c r="E4502" s="6">
        <v>45983</v>
      </c>
      <c r="F4502" t="str">
        <v>SB-P-LV-101-10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1232</v>
      </c>
      <c r="C4503" t="str">
        <v>O110725IN3328180G</v>
      </c>
      <c r="D4503" s="6">
        <v>45975</v>
      </c>
      <c r="E4503" s="6">
        <v>45983</v>
      </c>
      <c r="F4503" t="str">
        <v>B-005000-100</v>
      </c>
      <c r="G4503">
        <v>1</v>
      </c>
      <c r="H4503">
        <v>1</v>
      </c>
      <c r="I4503">
        <v>0</v>
      </c>
      <c r="J4503" t="str">
        <v>Hyderabad</v>
      </c>
      <c r="K4503">
        <v>0</v>
      </c>
    </row>
    <row r="4504" spans="1:11" x14ac:dyDescent="0.25">
      <c r="A4504" t="str">
        <v>BIOXCELL</v>
      </c>
      <c r="B4504">
        <v>111355.20000000001</v>
      </c>
      <c r="C4504">
        <v>182146</v>
      </c>
      <c r="D4504" s="6">
        <v>45980</v>
      </c>
      <c r="E4504" s="6">
        <v>45983</v>
      </c>
      <c r="F4504" t="str">
        <v>BE0001-2</v>
      </c>
      <c r="G4504">
        <v>1</v>
      </c>
      <c r="H4504">
        <v>1</v>
      </c>
      <c r="I4504">
        <v>0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33264</v>
      </c>
      <c r="C4505">
        <v>182146</v>
      </c>
      <c r="D4505" s="6">
        <v>45980</v>
      </c>
      <c r="E4505" s="6">
        <v>45983</v>
      </c>
      <c r="F4505" t="str">
        <v>BE0089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33264</v>
      </c>
      <c r="C4506">
        <v>182146</v>
      </c>
      <c r="D4506" s="6">
        <v>45980</v>
      </c>
      <c r="E4506" s="6">
        <v>45983</v>
      </c>
      <c r="F4506" t="str">
        <v>BE0090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119856</v>
      </c>
      <c r="C4507">
        <v>182146</v>
      </c>
      <c r="D4507" s="6">
        <v>45980</v>
      </c>
      <c r="E4507" s="6">
        <v>45983</v>
      </c>
      <c r="F4507" t="str">
        <v>BE0101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BE0101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BE0146</v>
      </c>
      <c r="G4509">
        <v>1</v>
      </c>
      <c r="H4509">
        <v>1</v>
      </c>
      <c r="I4509">
        <v>0</v>
      </c>
      <c r="J4509" t="str">
        <v>Faridabad</v>
      </c>
      <c r="K4509">
        <v>0</v>
      </c>
    </row>
    <row r="4510" spans="1:11" x14ac:dyDescent="0.25">
      <c r="A4510" t="str">
        <v>BIOXCELL</v>
      </c>
      <c r="B4510">
        <v>35112</v>
      </c>
      <c r="C4510">
        <v>182146</v>
      </c>
      <c r="D4510" s="6">
        <v>45980</v>
      </c>
      <c r="E4510" s="6">
        <v>45983</v>
      </c>
      <c r="F4510" t="str">
        <v>BE0146</v>
      </c>
      <c r="G4510">
        <v>2</v>
      </c>
      <c r="H4510">
        <v>2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9081.6</v>
      </c>
      <c r="C4511">
        <v>182146</v>
      </c>
      <c r="D4511" s="6">
        <v>45980</v>
      </c>
      <c r="E4511" s="6">
        <v>45983</v>
      </c>
      <c r="F4511" t="str">
        <v>BE0231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9081.6</v>
      </c>
      <c r="C4512">
        <v>182146</v>
      </c>
      <c r="D4512" s="6">
        <v>45980</v>
      </c>
      <c r="E4512" s="6">
        <v>45983</v>
      </c>
      <c r="F4512" t="str">
        <v>BE0248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12408</v>
      </c>
      <c r="C4513">
        <v>182146</v>
      </c>
      <c r="D4513" s="6">
        <v>45980</v>
      </c>
      <c r="E4513" s="6">
        <v>45983</v>
      </c>
      <c r="F4513" t="str">
        <v>SIM0021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12408</v>
      </c>
      <c r="C4514">
        <v>182146</v>
      </c>
      <c r="D4514" s="6">
        <v>45980</v>
      </c>
      <c r="E4514" s="6">
        <v>45983</v>
      </c>
      <c r="F4514" t="str">
        <v>SIM0027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TARGETMOL</v>
      </c>
      <c r="B4515">
        <v>1636.8000000000002</v>
      </c>
      <c r="C4515" t="str">
        <v>INV251122-002</v>
      </c>
      <c r="D4515" s="6">
        <v>45982</v>
      </c>
      <c r="E4515" s="6">
        <v>45985</v>
      </c>
      <c r="F4515" t="str">
        <v>T6917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4224</v>
      </c>
      <c r="C4516" t="str">
        <v>INV251122-002</v>
      </c>
      <c r="D4516" s="6">
        <v>45982</v>
      </c>
      <c r="E4516" s="6">
        <v>45985</v>
      </c>
      <c r="F4516" t="str">
        <v>TQ0137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1848</v>
      </c>
      <c r="C4517" t="str">
        <v>INV251122-002</v>
      </c>
      <c r="D4517" s="6">
        <v>45982</v>
      </c>
      <c r="E4517" s="6">
        <v>45985</v>
      </c>
      <c r="F4517" t="str">
        <v>T16791</v>
      </c>
      <c r="G4517">
        <v>1</v>
      </c>
      <c r="H4517">
        <v>1</v>
      </c>
      <c r="I4517">
        <v>0</v>
      </c>
      <c r="J4517" t="str">
        <v>Noida</v>
      </c>
      <c r="K4517">
        <v>0</v>
      </c>
    </row>
    <row r="4518" spans="1:11" x14ac:dyDescent="0.25">
      <c r="A4518" t="str">
        <v>TARGETMOL</v>
      </c>
      <c r="B4518">
        <v>440</v>
      </c>
      <c r="C4518" t="str">
        <v>INV251122-002</v>
      </c>
      <c r="D4518" s="6">
        <v>45982</v>
      </c>
      <c r="E4518" s="6">
        <v>45985</v>
      </c>
      <c r="F4518" t="str">
        <v>T10896L</v>
      </c>
      <c r="G4518">
        <v>1</v>
      </c>
      <c r="H4518">
        <v>1</v>
      </c>
      <c r="I4518">
        <v>0</v>
      </c>
      <c r="J4518" t="str">
        <v>Delhi</v>
      </c>
      <c r="K4518" t="str">
        <v>SAMPLE</v>
      </c>
    </row>
    <row r="4519" spans="1:11" x14ac:dyDescent="0.25">
      <c r="A4519" t="str">
        <v>TARGETMOL</v>
      </c>
      <c r="B4519">
        <v>1953.6</v>
      </c>
      <c r="C4519" t="str">
        <v>INV251122-003</v>
      </c>
      <c r="D4519" s="6">
        <v>45982</v>
      </c>
      <c r="E4519" s="6">
        <v>45985</v>
      </c>
      <c r="F4519" t="str">
        <v>T2665</v>
      </c>
      <c r="G4519">
        <v>2</v>
      </c>
      <c r="H4519">
        <v>2</v>
      </c>
      <c r="I4519">
        <v>0</v>
      </c>
      <c r="J4519" t="str">
        <v>Mumbai</v>
      </c>
      <c r="K4519">
        <v>0</v>
      </c>
    </row>
    <row r="4520" spans="1:11" x14ac:dyDescent="0.25">
      <c r="A4520" t="str">
        <v>TARGETMOL</v>
      </c>
      <c r="B4520">
        <v>3801.6000000000004</v>
      </c>
      <c r="C4520" t="str">
        <v>INV251122-004</v>
      </c>
      <c r="D4520" s="6">
        <v>45982</v>
      </c>
      <c r="E4520" s="6">
        <v>45985</v>
      </c>
      <c r="F4520" t="str">
        <v>T3092</v>
      </c>
      <c r="G4520">
        <v>1</v>
      </c>
      <c r="H4520">
        <v>1</v>
      </c>
      <c r="I4520">
        <v>0</v>
      </c>
      <c r="J4520" t="str">
        <v>Banglore</v>
      </c>
      <c r="K4520">
        <v>0</v>
      </c>
    </row>
    <row r="4521" spans="1:11" x14ac:dyDescent="0.25">
      <c r="A4521" t="str">
        <v>BOSTER</v>
      </c>
      <c r="B4521">
        <v>1540</v>
      </c>
      <c r="C4521">
        <v>67303</v>
      </c>
      <c r="D4521" s="6">
        <v>45980</v>
      </c>
      <c r="E4521" s="6">
        <v>45985</v>
      </c>
      <c r="F4521" t="str">
        <v>AR1065</v>
      </c>
      <c r="G4521">
        <v>2</v>
      </c>
      <c r="H4521">
        <v>0</v>
      </c>
      <c r="I4521">
        <v>2</v>
      </c>
      <c r="J4521" t="str">
        <v>STOCK</v>
      </c>
      <c r="K4521" t="str">
        <v>Stock (Sample) Priyanka madam</v>
      </c>
    </row>
    <row r="4522" spans="1:11" x14ac:dyDescent="0.25">
      <c r="A4522" t="str">
        <v>BIOXCELL</v>
      </c>
      <c r="B4522">
        <v>167640</v>
      </c>
      <c r="C4522">
        <v>182226</v>
      </c>
      <c r="D4522" s="6">
        <v>45980</v>
      </c>
      <c r="E4522" s="6">
        <v>45985</v>
      </c>
      <c r="F4522" t="str">
        <v>BE0379</v>
      </c>
      <c r="G4522">
        <v>1</v>
      </c>
      <c r="H4522">
        <v>1</v>
      </c>
      <c r="I4522">
        <v>0</v>
      </c>
      <c r="J4522" t="str">
        <v>Banglore</v>
      </c>
      <c r="K4522">
        <v>0</v>
      </c>
    </row>
    <row r="4523" spans="1:11" x14ac:dyDescent="0.25">
      <c r="A4523" t="str">
        <v>BIOXCELL</v>
      </c>
      <c r="B4523">
        <v>167640</v>
      </c>
      <c r="C4523">
        <v>182226</v>
      </c>
      <c r="D4523" s="6">
        <v>45980</v>
      </c>
      <c r="E4523" s="6">
        <v>45985</v>
      </c>
      <c r="F4523" t="str">
        <v>BE0089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MABTECH</v>
      </c>
      <c r="B4524">
        <v>39732</v>
      </c>
      <c r="C4524">
        <v>45330</v>
      </c>
      <c r="D4524" s="6">
        <v>45971</v>
      </c>
      <c r="E4524" s="6">
        <v>45985</v>
      </c>
      <c r="F4524" t="str">
        <v>3321-4AST-2</v>
      </c>
      <c r="G4524">
        <v>2</v>
      </c>
      <c r="H4524">
        <v>2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3321-2A</v>
      </c>
      <c r="G4525">
        <v>1</v>
      </c>
      <c r="H4525">
        <v>1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32648</v>
      </c>
      <c r="C4526">
        <v>45330</v>
      </c>
      <c r="D4526" s="6">
        <v>45971</v>
      </c>
      <c r="E4526" s="6">
        <v>45985</v>
      </c>
      <c r="F4526" t="str">
        <v>3825-2A</v>
      </c>
      <c r="G4526">
        <v>1</v>
      </c>
      <c r="H4526">
        <v>1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3441-2A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11264</v>
      </c>
      <c r="C4528">
        <v>45330</v>
      </c>
      <c r="D4528" s="6">
        <v>45971</v>
      </c>
      <c r="E4528" s="6">
        <v>45985</v>
      </c>
      <c r="F4528" t="str">
        <v>3650-10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33880</v>
      </c>
      <c r="C4529">
        <v>45330</v>
      </c>
      <c r="D4529" s="6">
        <v>45971</v>
      </c>
      <c r="E4529" s="6">
        <v>45985</v>
      </c>
      <c r="F4529" t="str">
        <v>3654-WP-10</v>
      </c>
      <c r="G4529">
        <v>4</v>
      </c>
      <c r="H4529">
        <v>4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3460-1H-6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3430-1H-6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3512-1H-6</v>
      </c>
      <c r="G4532">
        <v>1</v>
      </c>
      <c r="H4532">
        <v>1</v>
      </c>
      <c r="I4532">
        <v>0</v>
      </c>
      <c r="J4532" t="str">
        <v>Sonipat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3880-1AD-6</v>
      </c>
      <c r="G4533">
        <v>2</v>
      </c>
      <c r="H4533">
        <v>2</v>
      </c>
      <c r="I4533">
        <v>0</v>
      </c>
      <c r="J4533" t="str">
        <v>Vishakhapatnam</v>
      </c>
      <c r="K4533">
        <v>0</v>
      </c>
    </row>
    <row r="4534" spans="1:11" x14ac:dyDescent="0.25">
      <c r="A4534" t="str">
        <v>MABTECH</v>
      </c>
      <c r="B4534">
        <v>34804</v>
      </c>
      <c r="C4534">
        <v>45330</v>
      </c>
      <c r="D4534" s="6">
        <v>45971</v>
      </c>
      <c r="E4534" s="6">
        <v>45985</v>
      </c>
      <c r="F4534" t="str">
        <v>3311-4APW-2</v>
      </c>
      <c r="G4534">
        <v>1</v>
      </c>
      <c r="H4534">
        <v>1</v>
      </c>
      <c r="I4534">
        <v>0</v>
      </c>
      <c r="J4534" t="str">
        <v>Faridabad</v>
      </c>
      <c r="K4534" t="str">
        <v>PRIYANKA MADAM</v>
      </c>
    </row>
    <row r="4535" spans="1:11" x14ac:dyDescent="0.25">
      <c r="A4535" t="str">
        <v>MABTECH</v>
      </c>
      <c r="B4535">
        <v>34804</v>
      </c>
      <c r="C4535">
        <v>45330</v>
      </c>
      <c r="D4535" s="6">
        <v>45971</v>
      </c>
      <c r="E4535" s="6">
        <v>45985</v>
      </c>
      <c r="F4535" t="str">
        <v>3321-4APT-2</v>
      </c>
      <c r="G4535">
        <v>1</v>
      </c>
      <c r="H4535">
        <v>1</v>
      </c>
      <c r="I4535">
        <v>0</v>
      </c>
      <c r="J4535" t="str">
        <v>Faridabad</v>
      </c>
      <c r="K4535" t="str">
        <v>PRIYANKA MADAM</v>
      </c>
    </row>
    <row r="4536" spans="1:11" x14ac:dyDescent="0.25">
      <c r="A4536" t="str">
        <v>BioLegend</v>
      </c>
      <c r="B4536">
        <v>5227.2</v>
      </c>
      <c r="C4536" t="str">
        <v>EED121200</v>
      </c>
      <c r="D4536" s="6">
        <v>45982</v>
      </c>
      <c r="E4536" s="6">
        <v>45987</v>
      </c>
      <c r="F4536">
        <v>100406</v>
      </c>
      <c r="G4536">
        <v>1</v>
      </c>
      <c r="H4536">
        <v>1</v>
      </c>
      <c r="I4536">
        <v>0</v>
      </c>
      <c r="J4536" t="str">
        <v>Hyderabad</v>
      </c>
      <c r="K4536">
        <v>0</v>
      </c>
    </row>
    <row r="4537" spans="1:11" x14ac:dyDescent="0.25">
      <c r="A4537" t="str">
        <v>BioLegend</v>
      </c>
      <c r="B4537">
        <v>10454.4</v>
      </c>
      <c r="C4537" t="str">
        <v>EED121200</v>
      </c>
      <c r="D4537" s="6">
        <v>45982</v>
      </c>
      <c r="E4537" s="6">
        <v>45987</v>
      </c>
      <c r="F4537">
        <v>100710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10164</v>
      </c>
      <c r="C4538" t="str">
        <v>EED121200</v>
      </c>
      <c r="D4538" s="6">
        <v>45982</v>
      </c>
      <c r="E4538" s="6">
        <v>45987</v>
      </c>
      <c r="F4538">
        <v>100751</v>
      </c>
      <c r="G4538">
        <v>1</v>
      </c>
      <c r="H4538">
        <v>1</v>
      </c>
      <c r="I4538">
        <v>0</v>
      </c>
      <c r="J4538" t="str">
        <v>Delhi</v>
      </c>
      <c r="K4538" t="str">
        <v>PRIYANKA MADAM (FOC)</v>
      </c>
    </row>
    <row r="4539" spans="1:11" x14ac:dyDescent="0.25">
      <c r="A4539" t="str">
        <v>BioLegend</v>
      </c>
      <c r="B4539">
        <v>16816.8</v>
      </c>
      <c r="C4539" t="str">
        <v>EED121200</v>
      </c>
      <c r="D4539" s="6">
        <v>45982</v>
      </c>
      <c r="E4539" s="6">
        <v>45987</v>
      </c>
      <c r="F4539">
        <v>100759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4065.6000000000004</v>
      </c>
      <c r="C4540" t="str">
        <v>EED121200</v>
      </c>
      <c r="D4540" s="6">
        <v>45982</v>
      </c>
      <c r="E4540" s="6">
        <v>45987</v>
      </c>
      <c r="F4540">
        <v>101209</v>
      </c>
      <c r="G4540">
        <v>1</v>
      </c>
      <c r="H4540">
        <v>1</v>
      </c>
      <c r="I4540">
        <v>0</v>
      </c>
      <c r="J4540" t="str">
        <v>Delhi</v>
      </c>
      <c r="K4540" t="str">
        <v>PRIYANKA MADAM (FOC)</v>
      </c>
    </row>
    <row r="4541" spans="1:11" x14ac:dyDescent="0.25">
      <c r="A4541" t="str">
        <v>BioLegend</v>
      </c>
      <c r="B4541">
        <v>11352</v>
      </c>
      <c r="C4541" t="str">
        <v>EED121200</v>
      </c>
      <c r="D4541" s="6">
        <v>45982</v>
      </c>
      <c r="E4541" s="6">
        <v>45987</v>
      </c>
      <c r="F4541">
        <v>101222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101242</v>
      </c>
      <c r="G4542">
        <v>1</v>
      </c>
      <c r="H4542">
        <v>1</v>
      </c>
      <c r="I4542">
        <v>0</v>
      </c>
      <c r="J4542" t="str">
        <v>Chandigarh</v>
      </c>
      <c r="K4542">
        <v>0</v>
      </c>
    </row>
    <row r="4543" spans="1:11" x14ac:dyDescent="0.25">
      <c r="A4543" t="str">
        <v>BioLegend</v>
      </c>
      <c r="B4543">
        <v>6072</v>
      </c>
      <c r="C4543" t="str">
        <v>EED121200</v>
      </c>
      <c r="D4543" s="6">
        <v>45982</v>
      </c>
      <c r="E4543" s="6">
        <v>45987</v>
      </c>
      <c r="F4543">
        <v>101302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12091.2</v>
      </c>
      <c r="C4544" t="str">
        <v>EED121200</v>
      </c>
      <c r="D4544" s="6">
        <v>45982</v>
      </c>
      <c r="E4544" s="6">
        <v>45987</v>
      </c>
      <c r="F4544">
        <v>101916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11932.8</v>
      </c>
      <c r="C4545" t="str">
        <v>EED121200</v>
      </c>
      <c r="D4545" s="6">
        <v>45982</v>
      </c>
      <c r="E4545" s="6">
        <v>45987</v>
      </c>
      <c r="F4545">
        <v>102008</v>
      </c>
      <c r="G4545">
        <v>1</v>
      </c>
      <c r="H4545">
        <v>1</v>
      </c>
      <c r="I4545">
        <v>0</v>
      </c>
      <c r="J4545" t="str">
        <v>BANGALORE</v>
      </c>
      <c r="K4545">
        <v>0</v>
      </c>
    </row>
    <row r="4546" spans="1:11" x14ac:dyDescent="0.25">
      <c r="A4546" t="str">
        <v>BioLegend</v>
      </c>
      <c r="B4546">
        <v>19219.2</v>
      </c>
      <c r="C4546" t="str">
        <v>EED121200</v>
      </c>
      <c r="D4546" s="6">
        <v>45982</v>
      </c>
      <c r="E4546" s="6">
        <v>45987</v>
      </c>
      <c r="F4546">
        <v>102618</v>
      </c>
      <c r="G4546">
        <v>1</v>
      </c>
      <c r="H4546">
        <v>1</v>
      </c>
      <c r="I4546">
        <v>0</v>
      </c>
      <c r="J4546" t="str">
        <v>Chandigarh</v>
      </c>
      <c r="K4546">
        <v>0</v>
      </c>
    </row>
    <row r="4547" spans="1:11" x14ac:dyDescent="0.25">
      <c r="A4547" t="str">
        <v>BioLegend</v>
      </c>
      <c r="B4547">
        <v>13992</v>
      </c>
      <c r="C4547" t="str">
        <v>EED121200</v>
      </c>
      <c r="D4547" s="6">
        <v>45982</v>
      </c>
      <c r="E4547" s="6">
        <v>45987</v>
      </c>
      <c r="F4547">
        <v>103032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4540.8</v>
      </c>
      <c r="C4548" t="str">
        <v>EED121200</v>
      </c>
      <c r="D4548" s="6">
        <v>45982</v>
      </c>
      <c r="E4548" s="6">
        <v>45987</v>
      </c>
      <c r="F4548">
        <v>103106</v>
      </c>
      <c r="G4548">
        <v>1</v>
      </c>
      <c r="H4548">
        <v>1</v>
      </c>
      <c r="I4548">
        <v>0</v>
      </c>
      <c r="J4548" t="str">
        <v>Delhi</v>
      </c>
      <c r="K4548">
        <v>0</v>
      </c>
    </row>
    <row r="4549" spans="1:11" x14ac:dyDescent="0.25">
      <c r="A4549" t="str">
        <v>BioLegend</v>
      </c>
      <c r="B4549">
        <v>10032</v>
      </c>
      <c r="C4549" t="str">
        <v>EED121200</v>
      </c>
      <c r="D4549" s="6">
        <v>45982</v>
      </c>
      <c r="E4549" s="6">
        <v>45987</v>
      </c>
      <c r="F4549">
        <v>103114</v>
      </c>
      <c r="G4549">
        <v>2</v>
      </c>
      <c r="H4549">
        <v>2</v>
      </c>
      <c r="I4549">
        <v>0</v>
      </c>
      <c r="J4549" t="str">
        <v>Gujrat</v>
      </c>
      <c r="K4549">
        <v>0</v>
      </c>
    </row>
    <row r="4550" spans="1:11" x14ac:dyDescent="0.25">
      <c r="A4550" t="str">
        <v>BioLegend</v>
      </c>
      <c r="B4550">
        <v>10032</v>
      </c>
      <c r="C4550" t="str">
        <v>EED121200</v>
      </c>
      <c r="D4550" s="6">
        <v>45982</v>
      </c>
      <c r="E4550" s="6">
        <v>45987</v>
      </c>
      <c r="F4550">
        <v>104512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11888.8</v>
      </c>
      <c r="C4551" t="str">
        <v>EED121200</v>
      </c>
      <c r="D4551" s="6">
        <v>45982</v>
      </c>
      <c r="E4551" s="6">
        <v>45987</v>
      </c>
      <c r="F4551">
        <v>104527</v>
      </c>
      <c r="G4551">
        <v>1</v>
      </c>
      <c r="H4551">
        <v>1</v>
      </c>
      <c r="I4551">
        <v>0</v>
      </c>
      <c r="J4551" t="str">
        <v>BANGALORE</v>
      </c>
      <c r="K4551">
        <v>0</v>
      </c>
    </row>
    <row r="4552" spans="1:11" x14ac:dyDescent="0.25">
      <c r="A4552" t="str">
        <v>BioLegend</v>
      </c>
      <c r="B4552">
        <v>14889.599999999999</v>
      </c>
      <c r="C4552" t="str">
        <v>EED121200</v>
      </c>
      <c r="D4552" s="6">
        <v>45982</v>
      </c>
      <c r="E4552" s="6">
        <v>45987</v>
      </c>
      <c r="F4552">
        <v>105016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16816.8</v>
      </c>
      <c r="C4553" t="str">
        <v>EED121200</v>
      </c>
      <c r="D4553" s="6">
        <v>45982</v>
      </c>
      <c r="E4553" s="6">
        <v>45987</v>
      </c>
      <c r="F4553">
        <v>107643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15681.599999999999</v>
      </c>
      <c r="C4554" t="str">
        <v>EED121200</v>
      </c>
      <c r="D4554" s="6">
        <v>45982</v>
      </c>
      <c r="E4554" s="6">
        <v>45987</v>
      </c>
      <c r="F4554">
        <v>108924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12249.599999999999</v>
      </c>
      <c r="C4555" t="str">
        <v>EED121200</v>
      </c>
      <c r="D4555" s="6">
        <v>45982</v>
      </c>
      <c r="E4555" s="6">
        <v>45987</v>
      </c>
      <c r="F4555">
        <v>121614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15998.400000000001</v>
      </c>
      <c r="C4556" t="str">
        <v>EED121200</v>
      </c>
      <c r="D4556" s="6">
        <v>45982</v>
      </c>
      <c r="E4556" s="6">
        <v>45987</v>
      </c>
      <c r="F4556">
        <v>123114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7550.4</v>
      </c>
      <c r="C4557" t="str">
        <v>EED121200</v>
      </c>
      <c r="D4557" s="6">
        <v>45982</v>
      </c>
      <c r="E4557" s="6">
        <v>45987</v>
      </c>
      <c r="F4557">
        <v>123116</v>
      </c>
      <c r="G4557">
        <v>1</v>
      </c>
      <c r="H4557">
        <v>1</v>
      </c>
      <c r="I4557">
        <v>0</v>
      </c>
      <c r="J4557" t="str">
        <v>Chandigarh</v>
      </c>
      <c r="K4557">
        <v>0</v>
      </c>
    </row>
    <row r="4558" spans="1:11" x14ac:dyDescent="0.25">
      <c r="A4558" t="str">
        <v>BioLegend</v>
      </c>
      <c r="B4558">
        <v>4382.3999999999996</v>
      </c>
      <c r="C4558" t="str">
        <v>EED121200</v>
      </c>
      <c r="D4558" s="6">
        <v>45982</v>
      </c>
      <c r="E4558" s="6">
        <v>45987</v>
      </c>
      <c r="F4558">
        <v>124207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15584.8</v>
      </c>
      <c r="C4559" t="str">
        <v>EED121200</v>
      </c>
      <c r="D4559" s="6">
        <v>45982</v>
      </c>
      <c r="E4559" s="6">
        <v>45987</v>
      </c>
      <c r="F4559">
        <v>126419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4646.3999999999996</v>
      </c>
      <c r="C4560" t="str">
        <v>EED121200</v>
      </c>
      <c r="D4560" s="6">
        <v>45982</v>
      </c>
      <c r="E4560" s="6">
        <v>45987</v>
      </c>
      <c r="F4560">
        <v>127613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18295.2</v>
      </c>
      <c r="C4561" t="str">
        <v>EED121200</v>
      </c>
      <c r="D4561" s="6">
        <v>45982</v>
      </c>
      <c r="E4561" s="6">
        <v>45987</v>
      </c>
      <c r="F4561">
        <v>127633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26426.400000000001</v>
      </c>
      <c r="C4562" t="str">
        <v>EED121200</v>
      </c>
      <c r="D4562" s="6">
        <v>45982</v>
      </c>
      <c r="E4562" s="6">
        <v>45987</v>
      </c>
      <c r="F4562">
        <v>128036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21384</v>
      </c>
      <c r="C4563" t="str">
        <v>EED121200</v>
      </c>
      <c r="D4563" s="6">
        <v>45982</v>
      </c>
      <c r="E4563" s="6">
        <v>45987</v>
      </c>
      <c r="F4563">
        <v>130020</v>
      </c>
      <c r="G4563">
        <v>1</v>
      </c>
      <c r="H4563">
        <v>1</v>
      </c>
      <c r="I4563">
        <v>0</v>
      </c>
      <c r="J4563" t="str">
        <v>Chandigarh</v>
      </c>
      <c r="K4563">
        <v>0</v>
      </c>
    </row>
    <row r="4564" spans="1:11" x14ac:dyDescent="0.25">
      <c r="A4564" t="str">
        <v>BioLegend</v>
      </c>
      <c r="B4564">
        <v>15628.8</v>
      </c>
      <c r="C4564" t="str">
        <v>EED121200</v>
      </c>
      <c r="D4564" s="6">
        <v>45982</v>
      </c>
      <c r="E4564" s="6">
        <v>45987</v>
      </c>
      <c r="F4564">
        <v>135210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17054.400000000001</v>
      </c>
      <c r="C4565" t="str">
        <v>EED121200</v>
      </c>
      <c r="D4565" s="6">
        <v>45982</v>
      </c>
      <c r="E4565" s="6">
        <v>45987</v>
      </c>
      <c r="F4565">
        <v>141704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15787.2</v>
      </c>
      <c r="C4566" t="str">
        <v>EED121200</v>
      </c>
      <c r="D4566" s="6">
        <v>45982</v>
      </c>
      <c r="E4566" s="6">
        <v>45987</v>
      </c>
      <c r="F4566">
        <v>141706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24354</v>
      </c>
      <c r="C4567" t="str">
        <v>EED121200</v>
      </c>
      <c r="D4567" s="6">
        <v>45982</v>
      </c>
      <c r="E4567" s="6">
        <v>45987</v>
      </c>
      <c r="F4567">
        <v>144207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19536</v>
      </c>
      <c r="C4568" t="str">
        <v>EED121200</v>
      </c>
      <c r="D4568" s="6">
        <v>45982</v>
      </c>
      <c r="E4568" s="6">
        <v>45987</v>
      </c>
      <c r="F4568">
        <v>150612</v>
      </c>
      <c r="G4568">
        <v>1</v>
      </c>
      <c r="H4568">
        <v>1</v>
      </c>
      <c r="I4568">
        <v>0</v>
      </c>
      <c r="J4568" t="str">
        <v>Chandigarh</v>
      </c>
      <c r="K4568">
        <v>0</v>
      </c>
    </row>
    <row r="4569" spans="1:11" x14ac:dyDescent="0.25">
      <c r="A4569" t="str">
        <v>BioLegend</v>
      </c>
      <c r="B4569">
        <v>16104</v>
      </c>
      <c r="C4569" t="str">
        <v>EED121200</v>
      </c>
      <c r="D4569" s="6">
        <v>45982</v>
      </c>
      <c r="E4569" s="6">
        <v>45987</v>
      </c>
      <c r="F4569">
        <v>151206</v>
      </c>
      <c r="G4569">
        <v>1</v>
      </c>
      <c r="H4569">
        <v>1</v>
      </c>
      <c r="I4569">
        <v>0</v>
      </c>
      <c r="J4569" t="str">
        <v>BANGALORE</v>
      </c>
      <c r="K4569">
        <v>0</v>
      </c>
    </row>
    <row r="4570" spans="1:11" x14ac:dyDescent="0.25">
      <c r="A4570" t="str">
        <v>BioLegend</v>
      </c>
      <c r="B4570">
        <v>11299.2</v>
      </c>
      <c r="C4570" t="str">
        <v>EED121200</v>
      </c>
      <c r="D4570" s="6">
        <v>45982</v>
      </c>
      <c r="E4570" s="6">
        <v>45987</v>
      </c>
      <c r="F4570">
        <v>152408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22915.199999999997</v>
      </c>
      <c r="C4571" t="str">
        <v>EED121200</v>
      </c>
      <c r="D4571" s="6">
        <v>45982</v>
      </c>
      <c r="E4571" s="6">
        <v>45987</v>
      </c>
      <c r="F4571">
        <v>159104</v>
      </c>
      <c r="G4571">
        <v>1</v>
      </c>
      <c r="H4571">
        <v>1</v>
      </c>
      <c r="I4571">
        <v>0</v>
      </c>
      <c r="J4571" t="str">
        <v>Delhi</v>
      </c>
      <c r="K4571" t="str">
        <v>PRIYANKA MADAM</v>
      </c>
    </row>
    <row r="4572" spans="1:11" x14ac:dyDescent="0.25">
      <c r="A4572" t="str">
        <v>BioLegend</v>
      </c>
      <c r="B4572">
        <v>1161.5999999999999</v>
      </c>
      <c r="C4572" t="str">
        <v>EED121200</v>
      </c>
      <c r="D4572" s="6">
        <v>45982</v>
      </c>
      <c r="E4572" s="6">
        <v>45987</v>
      </c>
      <c r="F4572">
        <v>300405</v>
      </c>
      <c r="G4572">
        <v>1</v>
      </c>
      <c r="H4572">
        <v>1</v>
      </c>
      <c r="I4572">
        <v>0</v>
      </c>
      <c r="J4572" t="str">
        <v>Banglore</v>
      </c>
      <c r="K4572">
        <v>0</v>
      </c>
    </row>
    <row r="4573" spans="1:11" x14ac:dyDescent="0.25">
      <c r="A4573" t="str">
        <v>BioLegend</v>
      </c>
      <c r="B4573">
        <v>7550.4</v>
      </c>
      <c r="C4573" t="str">
        <v>EED121200</v>
      </c>
      <c r="D4573" s="6">
        <v>45982</v>
      </c>
      <c r="E4573" s="6">
        <v>45987</v>
      </c>
      <c r="F4573">
        <v>300511</v>
      </c>
      <c r="G4573">
        <v>1</v>
      </c>
      <c r="H4573">
        <v>1</v>
      </c>
      <c r="I4573">
        <v>0</v>
      </c>
      <c r="J4573" t="str">
        <v>Kolkata</v>
      </c>
      <c r="K4573">
        <v>0</v>
      </c>
    </row>
    <row r="4574" spans="1:11" x14ac:dyDescent="0.25">
      <c r="A4574" t="str">
        <v>BioLegend</v>
      </c>
      <c r="B4574">
        <v>15628.8</v>
      </c>
      <c r="C4574" t="str">
        <v>EED121200</v>
      </c>
      <c r="D4574" s="6">
        <v>45982</v>
      </c>
      <c r="E4574" s="6">
        <v>45987</v>
      </c>
      <c r="F4574">
        <v>301350</v>
      </c>
      <c r="G4574">
        <v>2</v>
      </c>
      <c r="H4574">
        <v>2</v>
      </c>
      <c r="I4574">
        <v>0</v>
      </c>
      <c r="J4574" t="str">
        <v>Banglore</v>
      </c>
      <c r="K4574">
        <v>0</v>
      </c>
    </row>
    <row r="4575" spans="1:11" x14ac:dyDescent="0.25">
      <c r="A4575" t="str">
        <v>BioLegend</v>
      </c>
      <c r="B4575">
        <v>12777.599999999999</v>
      </c>
      <c r="C4575" t="str">
        <v>EED121200</v>
      </c>
      <c r="D4575" s="6">
        <v>45982</v>
      </c>
      <c r="E4575" s="6">
        <v>45987</v>
      </c>
      <c r="F4575">
        <v>302008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23161.599999999999</v>
      </c>
      <c r="C4576" t="str">
        <v>EED121200</v>
      </c>
      <c r="D4576" s="6">
        <v>45982</v>
      </c>
      <c r="E4576" s="6">
        <v>45987</v>
      </c>
      <c r="F4576">
        <v>302048</v>
      </c>
      <c r="G4576">
        <v>2</v>
      </c>
      <c r="H4576">
        <v>2</v>
      </c>
      <c r="I4576">
        <v>0</v>
      </c>
      <c r="J4576" t="str">
        <v>Chennai</v>
      </c>
      <c r="K4576">
        <v>0</v>
      </c>
    </row>
    <row r="4577" spans="1:11" x14ac:dyDescent="0.25">
      <c r="A4577" t="str">
        <v>BioLegend</v>
      </c>
      <c r="B4577">
        <v>3801.6000000000004</v>
      </c>
      <c r="C4577" t="str">
        <v>EED121200</v>
      </c>
      <c r="D4577" s="6">
        <v>45982</v>
      </c>
      <c r="E4577" s="6">
        <v>45987</v>
      </c>
      <c r="F4577">
        <v>304006</v>
      </c>
      <c r="G4577">
        <v>1</v>
      </c>
      <c r="H4577">
        <v>1</v>
      </c>
      <c r="I4577">
        <v>0</v>
      </c>
      <c r="J4577" t="str">
        <v>Mumbai</v>
      </c>
      <c r="K4577">
        <v>0</v>
      </c>
    </row>
    <row r="4578" spans="1:11" x14ac:dyDescent="0.25">
      <c r="A4578" t="str">
        <v>BioLegend</v>
      </c>
      <c r="B4578">
        <v>13992</v>
      </c>
      <c r="C4578" t="str">
        <v>EED121200</v>
      </c>
      <c r="D4578" s="6">
        <v>45982</v>
      </c>
      <c r="E4578" s="6">
        <v>45987</v>
      </c>
      <c r="F4578">
        <v>304024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12196.8</v>
      </c>
      <c r="C4579" t="str">
        <v>EED121200</v>
      </c>
      <c r="D4579" s="6">
        <v>45982</v>
      </c>
      <c r="E4579" s="6">
        <v>45987</v>
      </c>
      <c r="F4579">
        <v>304035</v>
      </c>
      <c r="G4579">
        <v>1</v>
      </c>
      <c r="H4579">
        <v>1</v>
      </c>
      <c r="I4579">
        <v>0</v>
      </c>
      <c r="J4579" t="str">
        <v>Delhi</v>
      </c>
      <c r="K4579">
        <v>0</v>
      </c>
    </row>
    <row r="4580" spans="1:11" x14ac:dyDescent="0.25">
      <c r="A4580" t="str">
        <v>BioLegend</v>
      </c>
      <c r="B4580">
        <v>5385.6</v>
      </c>
      <c r="C4580" t="str">
        <v>EED121200</v>
      </c>
      <c r="D4580" s="6">
        <v>45982</v>
      </c>
      <c r="E4580" s="6">
        <v>45987</v>
      </c>
      <c r="F4580">
        <v>304402</v>
      </c>
      <c r="G4580">
        <v>1</v>
      </c>
      <c r="H4580">
        <v>1</v>
      </c>
      <c r="I4580">
        <v>0</v>
      </c>
      <c r="J4580" t="str">
        <v>Gujrat</v>
      </c>
      <c r="K4580">
        <v>0</v>
      </c>
    </row>
    <row r="4581" spans="1:11" x14ac:dyDescent="0.25">
      <c r="A4581" t="str">
        <v>BioLegend</v>
      </c>
      <c r="B4581">
        <v>10876.8</v>
      </c>
      <c r="C4581" t="str">
        <v>EED121200</v>
      </c>
      <c r="D4581" s="6">
        <v>45982</v>
      </c>
      <c r="E4581" s="6">
        <v>45987</v>
      </c>
      <c r="F4581">
        <v>308102</v>
      </c>
      <c r="G4581">
        <v>1</v>
      </c>
      <c r="H4581">
        <v>1</v>
      </c>
      <c r="I4581">
        <v>0</v>
      </c>
      <c r="J4581" t="str">
        <v>Kerala</v>
      </c>
      <c r="K4581">
        <v>0</v>
      </c>
    </row>
    <row r="4582" spans="1:11" x14ac:dyDescent="0.25">
      <c r="A4582" t="str">
        <v>BioLegend</v>
      </c>
      <c r="B4582">
        <v>13622.400000000001</v>
      </c>
      <c r="C4582" t="str">
        <v>EED121200</v>
      </c>
      <c r="D4582" s="6">
        <v>45982</v>
      </c>
      <c r="E4582" s="6">
        <v>45987</v>
      </c>
      <c r="F4582">
        <v>308104</v>
      </c>
      <c r="G4582">
        <v>1</v>
      </c>
      <c r="H4582">
        <v>1</v>
      </c>
      <c r="I4582">
        <v>0</v>
      </c>
      <c r="J4582" t="str">
        <v>Telangana</v>
      </c>
      <c r="K4582">
        <v>0</v>
      </c>
    </row>
    <row r="4583" spans="1:11" x14ac:dyDescent="0.25">
      <c r="A4583" t="str">
        <v>BioLegend</v>
      </c>
      <c r="B4583">
        <v>23469.599999999999</v>
      </c>
      <c r="C4583" t="str">
        <v>EED121200</v>
      </c>
      <c r="D4583" s="6">
        <v>45982</v>
      </c>
      <c r="E4583" s="6">
        <v>45987</v>
      </c>
      <c r="F4583">
        <v>310930</v>
      </c>
      <c r="G4583">
        <v>1</v>
      </c>
      <c r="H4583">
        <v>1</v>
      </c>
      <c r="I4583">
        <v>0</v>
      </c>
      <c r="J4583" t="str">
        <v>BANGALORE</v>
      </c>
      <c r="K4583">
        <v>0</v>
      </c>
    </row>
    <row r="4584" spans="1:11" x14ac:dyDescent="0.25">
      <c r="A4584" t="str">
        <v>BioLegend</v>
      </c>
      <c r="B4584">
        <v>9662.4</v>
      </c>
      <c r="C4584" t="str">
        <v>EED121200</v>
      </c>
      <c r="D4584" s="6">
        <v>45982</v>
      </c>
      <c r="E4584" s="6">
        <v>45987</v>
      </c>
      <c r="F4584">
        <v>313402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1478.4</v>
      </c>
      <c r="C4585" t="str">
        <v>EED121200</v>
      </c>
      <c r="D4585" s="6">
        <v>45982</v>
      </c>
      <c r="E4585" s="6">
        <v>45987</v>
      </c>
      <c r="F4585">
        <v>317307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1742.4</v>
      </c>
      <c r="C4586" t="str">
        <v>EED121200</v>
      </c>
      <c r="D4586" s="6">
        <v>45982</v>
      </c>
      <c r="E4586" s="6">
        <v>45987</v>
      </c>
      <c r="F4586">
        <v>317317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13244</v>
      </c>
      <c r="C4587" t="str">
        <v>EED121200</v>
      </c>
      <c r="D4587" s="6">
        <v>45982</v>
      </c>
      <c r="E4587" s="6">
        <v>45987</v>
      </c>
      <c r="F4587">
        <v>317323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13244</v>
      </c>
      <c r="C4588" t="str">
        <v>EED121200</v>
      </c>
      <c r="D4588" s="6">
        <v>45982</v>
      </c>
      <c r="E4588" s="6">
        <v>45987</v>
      </c>
      <c r="F4588">
        <v>317327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12381.599999999999</v>
      </c>
      <c r="C4589" t="str">
        <v>EED121200</v>
      </c>
      <c r="D4589" s="6">
        <v>45982</v>
      </c>
      <c r="E4589" s="6">
        <v>45987</v>
      </c>
      <c r="F4589">
        <v>317329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7444.7999999999993</v>
      </c>
      <c r="C4590" t="str">
        <v>EED121200</v>
      </c>
      <c r="D4590" s="6">
        <v>45982</v>
      </c>
      <c r="E4590" s="6">
        <v>45987</v>
      </c>
      <c r="F4590">
        <v>317337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7444.7999999999993</v>
      </c>
      <c r="C4591" t="str">
        <v>EED121200</v>
      </c>
      <c r="D4591" s="6">
        <v>45982</v>
      </c>
      <c r="E4591" s="6">
        <v>45987</v>
      </c>
      <c r="F4591">
        <v>317341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10472</v>
      </c>
      <c r="C4592" t="str">
        <v>EED121200</v>
      </c>
      <c r="D4592" s="6">
        <v>45982</v>
      </c>
      <c r="E4592" s="6">
        <v>45987</v>
      </c>
      <c r="F4592">
        <v>317343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25071.199999999997</v>
      </c>
      <c r="C4593" t="str">
        <v>EED121200</v>
      </c>
      <c r="D4593" s="6">
        <v>45982</v>
      </c>
      <c r="E4593" s="6">
        <v>45987</v>
      </c>
      <c r="F4593">
        <v>318340</v>
      </c>
      <c r="G4593">
        <v>2</v>
      </c>
      <c r="H4593">
        <v>2</v>
      </c>
      <c r="I4593">
        <v>0</v>
      </c>
      <c r="J4593" t="str">
        <v>Chennai</v>
      </c>
      <c r="K4593">
        <v>0</v>
      </c>
    </row>
    <row r="4594" spans="1:11" x14ac:dyDescent="0.25">
      <c r="A4594" t="str">
        <v>BioLegend</v>
      </c>
      <c r="B4594">
        <v>25748.800000000003</v>
      </c>
      <c r="C4594" t="str">
        <v>EED121200</v>
      </c>
      <c r="D4594" s="6">
        <v>45982</v>
      </c>
      <c r="E4594" s="6">
        <v>45987</v>
      </c>
      <c r="F4594">
        <v>323050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20169.599999999999</v>
      </c>
      <c r="C4595" t="str">
        <v>EED121200</v>
      </c>
      <c r="D4595" s="6">
        <v>45982</v>
      </c>
      <c r="E4595" s="6">
        <v>45987</v>
      </c>
      <c r="F4595">
        <v>325622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26118.400000000001</v>
      </c>
      <c r="C4596" t="str">
        <v>EED121200</v>
      </c>
      <c r="D4596" s="6">
        <v>45982</v>
      </c>
      <c r="E4596" s="6">
        <v>45987</v>
      </c>
      <c r="F4596">
        <v>329740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24763.199999999997</v>
      </c>
      <c r="C4597" t="str">
        <v>EED121200</v>
      </c>
      <c r="D4597" s="6">
        <v>45982</v>
      </c>
      <c r="E4597" s="6">
        <v>45987</v>
      </c>
      <c r="F4597">
        <v>329920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8078.4</v>
      </c>
      <c r="C4598" t="str">
        <v>EED121200</v>
      </c>
      <c r="D4598" s="6">
        <v>45982</v>
      </c>
      <c r="E4598" s="6">
        <v>45987</v>
      </c>
      <c r="F4598">
        <v>339203</v>
      </c>
      <c r="G4598">
        <v>1</v>
      </c>
      <c r="H4598">
        <v>1</v>
      </c>
      <c r="I4598">
        <v>0</v>
      </c>
      <c r="J4598" t="str">
        <v>Bhopal</v>
      </c>
      <c r="K4598">
        <v>0</v>
      </c>
    </row>
    <row r="4599" spans="1:11" x14ac:dyDescent="0.25">
      <c r="A4599" t="str">
        <v>BioLegend</v>
      </c>
      <c r="B4599">
        <v>17054.400000000001</v>
      </c>
      <c r="C4599" t="str">
        <v>EED121200</v>
      </c>
      <c r="D4599" s="6">
        <v>45982</v>
      </c>
      <c r="E4599" s="6">
        <v>45987</v>
      </c>
      <c r="F4599">
        <v>350510</v>
      </c>
      <c r="G4599">
        <v>1</v>
      </c>
      <c r="H4599">
        <v>1</v>
      </c>
      <c r="I4599">
        <v>0</v>
      </c>
      <c r="J4599" t="str">
        <v>BANGALORE</v>
      </c>
      <c r="K4599">
        <v>0</v>
      </c>
    </row>
    <row r="4600" spans="1:11" x14ac:dyDescent="0.25">
      <c r="A4600" t="str">
        <v>BioLegend</v>
      </c>
      <c r="B4600">
        <v>6600</v>
      </c>
      <c r="C4600" t="str">
        <v>EED121200</v>
      </c>
      <c r="D4600" s="6">
        <v>45982</v>
      </c>
      <c r="E4600" s="6">
        <v>45987</v>
      </c>
      <c r="F4600">
        <v>351503</v>
      </c>
      <c r="G4600">
        <v>1</v>
      </c>
      <c r="H4600">
        <v>1</v>
      </c>
      <c r="I4600">
        <v>0</v>
      </c>
      <c r="J4600" t="str">
        <v>Bhopal</v>
      </c>
      <c r="K4600">
        <v>0</v>
      </c>
    </row>
    <row r="4601" spans="1:11" x14ac:dyDescent="0.25">
      <c r="A4601" t="str">
        <v>BioLegend</v>
      </c>
      <c r="B4601">
        <v>6811.1999999999989</v>
      </c>
      <c r="C4601" t="str">
        <v>EED121200</v>
      </c>
      <c r="D4601" s="6">
        <v>45982</v>
      </c>
      <c r="E4601" s="6">
        <v>45987</v>
      </c>
      <c r="F4601">
        <v>353603</v>
      </c>
      <c r="G4601">
        <v>11</v>
      </c>
      <c r="H4601">
        <v>11</v>
      </c>
      <c r="I4601">
        <v>0</v>
      </c>
      <c r="J4601" t="str">
        <v>Delhi</v>
      </c>
      <c r="K4601">
        <v>0</v>
      </c>
    </row>
    <row r="4602" spans="1:11" x14ac:dyDescent="0.25">
      <c r="A4602" t="str">
        <v>BioLegend</v>
      </c>
      <c r="B4602">
        <v>17846.399999999998</v>
      </c>
      <c r="C4602" t="str">
        <v>EED121200</v>
      </c>
      <c r="D4602" s="6">
        <v>45982</v>
      </c>
      <c r="E4602" s="6">
        <v>45987</v>
      </c>
      <c r="F4602">
        <v>353606</v>
      </c>
      <c r="G4602">
        <v>3</v>
      </c>
      <c r="H4602">
        <v>3</v>
      </c>
      <c r="I4602">
        <v>0</v>
      </c>
      <c r="J4602" t="str">
        <v>Chennai</v>
      </c>
      <c r="K4602">
        <v>0</v>
      </c>
    </row>
    <row r="4603" spans="1:11" x14ac:dyDescent="0.25">
      <c r="A4603" t="str">
        <v>BioLegend</v>
      </c>
      <c r="B4603">
        <v>17371.2</v>
      </c>
      <c r="C4603" t="str">
        <v>EED121200</v>
      </c>
      <c r="D4603" s="6">
        <v>45982</v>
      </c>
      <c r="E4603" s="6">
        <v>45987</v>
      </c>
      <c r="F4603">
        <v>357226</v>
      </c>
      <c r="G4603">
        <v>1</v>
      </c>
      <c r="H4603">
        <v>1</v>
      </c>
      <c r="I4603">
        <v>0</v>
      </c>
      <c r="J4603" t="str">
        <v>Chandigarh</v>
      </c>
      <c r="K4603">
        <v>0</v>
      </c>
    </row>
    <row r="4604" spans="1:11" x14ac:dyDescent="0.25">
      <c r="A4604" t="str">
        <v>BioLegend</v>
      </c>
      <c r="B4604">
        <v>4699.2</v>
      </c>
      <c r="C4604" t="str">
        <v>EED121200</v>
      </c>
      <c r="D4604" s="6">
        <v>45982</v>
      </c>
      <c r="E4604" s="6">
        <v>45987</v>
      </c>
      <c r="F4604">
        <v>362601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8395.2000000000007</v>
      </c>
      <c r="C4605" t="str">
        <v>EED121200</v>
      </c>
      <c r="D4605" s="6">
        <v>45982</v>
      </c>
      <c r="E4605" s="6">
        <v>45987</v>
      </c>
      <c r="F4605">
        <v>362607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5332.8</v>
      </c>
      <c r="C4606" t="str">
        <v>EED121200</v>
      </c>
      <c r="D4606" s="6">
        <v>45982</v>
      </c>
      <c r="E4606" s="6">
        <v>45987</v>
      </c>
      <c r="F4606">
        <v>362613</v>
      </c>
      <c r="G4606">
        <v>1</v>
      </c>
      <c r="H4606">
        <v>1</v>
      </c>
      <c r="I4606">
        <v>0</v>
      </c>
      <c r="J4606" t="str">
        <v>Bhopal</v>
      </c>
      <c r="K4606">
        <v>0</v>
      </c>
    </row>
    <row r="4607" spans="1:11" x14ac:dyDescent="0.25">
      <c r="A4607" t="str">
        <v>BioLegend</v>
      </c>
      <c r="B4607">
        <v>23531.199999999997</v>
      </c>
      <c r="C4607" t="str">
        <v>EED121200</v>
      </c>
      <c r="D4607" s="6">
        <v>45982</v>
      </c>
      <c r="E4607" s="6">
        <v>45987</v>
      </c>
      <c r="F4607">
        <v>369804</v>
      </c>
      <c r="G4607">
        <v>1</v>
      </c>
      <c r="H4607">
        <v>1</v>
      </c>
      <c r="I4607">
        <v>0</v>
      </c>
      <c r="J4607" t="str">
        <v>Mumbai</v>
      </c>
      <c r="K4607">
        <v>0</v>
      </c>
    </row>
    <row r="4608" spans="1:11" x14ac:dyDescent="0.25">
      <c r="A4608" t="str">
        <v>BioLegend</v>
      </c>
      <c r="B4608">
        <v>17212.8</v>
      </c>
      <c r="C4608" t="str">
        <v>EED121200</v>
      </c>
      <c r="D4608" s="6">
        <v>45982</v>
      </c>
      <c r="E4608" s="6">
        <v>45987</v>
      </c>
      <c r="F4608">
        <v>372204</v>
      </c>
      <c r="G4608">
        <v>1</v>
      </c>
      <c r="H4608">
        <v>1</v>
      </c>
      <c r="I4608">
        <v>0</v>
      </c>
      <c r="J4608" t="str">
        <v>Telangana</v>
      </c>
      <c r="K4608">
        <v>0</v>
      </c>
    </row>
    <row r="4609" spans="1:11" x14ac:dyDescent="0.25">
      <c r="A4609" t="str">
        <v>BioLegend</v>
      </c>
      <c r="B4609">
        <v>18321.599999999999</v>
      </c>
      <c r="C4609" t="str">
        <v>EED121200</v>
      </c>
      <c r="D4609" s="6">
        <v>45982</v>
      </c>
      <c r="E4609" s="6">
        <v>45987</v>
      </c>
      <c r="F4609">
        <v>396428</v>
      </c>
      <c r="G4609">
        <v>1</v>
      </c>
      <c r="H4609">
        <v>1</v>
      </c>
      <c r="I4609">
        <v>0</v>
      </c>
      <c r="J4609" t="str">
        <v>Hyderabad</v>
      </c>
      <c r="K4609">
        <v>0</v>
      </c>
    </row>
    <row r="4610" spans="1:11" x14ac:dyDescent="0.25">
      <c r="A4610" t="str">
        <v>BioLegend</v>
      </c>
      <c r="B4610">
        <v>5913.6</v>
      </c>
      <c r="C4610" t="str">
        <v>EED121200</v>
      </c>
      <c r="D4610" s="6">
        <v>45982</v>
      </c>
      <c r="E4610" s="6">
        <v>45987</v>
      </c>
      <c r="F4610">
        <v>405324</v>
      </c>
      <c r="G4610">
        <v>1</v>
      </c>
      <c r="H4610">
        <v>1</v>
      </c>
      <c r="I4610">
        <v>0</v>
      </c>
      <c r="J4610" t="str">
        <v>Kolkata</v>
      </c>
      <c r="K4610">
        <v>0</v>
      </c>
    </row>
    <row r="4611" spans="1:11" x14ac:dyDescent="0.25">
      <c r="A4611" t="str">
        <v>BioLegend</v>
      </c>
      <c r="B4611">
        <v>5596.8</v>
      </c>
      <c r="C4611" t="str">
        <v>EED121200</v>
      </c>
      <c r="D4611" s="6">
        <v>45982</v>
      </c>
      <c r="E4611" s="6">
        <v>45987</v>
      </c>
      <c r="F4611">
        <v>405505</v>
      </c>
      <c r="G4611">
        <v>1</v>
      </c>
      <c r="H4611">
        <v>1</v>
      </c>
      <c r="I4611">
        <v>0</v>
      </c>
      <c r="J4611" t="str">
        <v>Pune</v>
      </c>
      <c r="K4611">
        <v>0</v>
      </c>
    </row>
    <row r="4612" spans="1:11" x14ac:dyDescent="0.25">
      <c r="A4612" t="str">
        <v>BioLegend</v>
      </c>
      <c r="B4612">
        <v>13358.400000000001</v>
      </c>
      <c r="C4612" t="str">
        <v>EED121200</v>
      </c>
      <c r="D4612" s="6">
        <v>45982</v>
      </c>
      <c r="E4612" s="6">
        <v>45987</v>
      </c>
      <c r="F4612">
        <v>405734</v>
      </c>
      <c r="G4612">
        <v>1</v>
      </c>
      <c r="H4612">
        <v>1</v>
      </c>
      <c r="I4612">
        <v>0</v>
      </c>
      <c r="J4612" t="str">
        <v>BANGALORE</v>
      </c>
      <c r="K4612">
        <v>0</v>
      </c>
    </row>
    <row r="4613" spans="1:11" x14ac:dyDescent="0.25">
      <c r="A4613" t="str">
        <v>BioLegend</v>
      </c>
      <c r="B4613">
        <v>4699.2</v>
      </c>
      <c r="C4613" t="str">
        <v>EED121200</v>
      </c>
      <c r="D4613" s="6">
        <v>45982</v>
      </c>
      <c r="E4613" s="6">
        <v>45987</v>
      </c>
      <c r="F4613">
        <v>420201</v>
      </c>
      <c r="G4613">
        <v>10</v>
      </c>
      <c r="H4613">
        <v>10</v>
      </c>
      <c r="I4613">
        <v>0</v>
      </c>
      <c r="J4613" t="str">
        <v>Banglore</v>
      </c>
      <c r="K4613">
        <v>0</v>
      </c>
    </row>
    <row r="4614" spans="1:11" x14ac:dyDescent="0.25">
      <c r="A4614" t="str">
        <v>BioLegend</v>
      </c>
      <c r="B4614">
        <v>3115.2</v>
      </c>
      <c r="C4614" t="str">
        <v>EED121200</v>
      </c>
      <c r="D4614" s="6">
        <v>45982</v>
      </c>
      <c r="E4614" s="6">
        <v>45987</v>
      </c>
      <c r="F4614">
        <v>420801</v>
      </c>
      <c r="G4614">
        <v>1</v>
      </c>
      <c r="H4614">
        <v>1</v>
      </c>
      <c r="I4614">
        <v>0</v>
      </c>
      <c r="J4614" t="str">
        <v>Hyderabad</v>
      </c>
      <c r="K4614">
        <v>0</v>
      </c>
    </row>
    <row r="4615" spans="1:11" x14ac:dyDescent="0.25">
      <c r="A4615" t="str">
        <v>BioLegend</v>
      </c>
      <c r="B4615">
        <v>3115.2</v>
      </c>
      <c r="C4615" t="str">
        <v>EED121200</v>
      </c>
      <c r="D4615" s="6">
        <v>45982</v>
      </c>
      <c r="E4615" s="6">
        <v>45987</v>
      </c>
      <c r="F4615">
        <v>420801</v>
      </c>
      <c r="G4615">
        <v>2</v>
      </c>
      <c r="H4615">
        <v>0</v>
      </c>
      <c r="I4615">
        <v>2</v>
      </c>
      <c r="J4615" t="str">
        <v>Delhi</v>
      </c>
      <c r="K4615" t="str">
        <v>PRIYANKA MADAM (FOC)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423105</v>
      </c>
      <c r="G4616">
        <v>1</v>
      </c>
      <c r="H4616">
        <v>1</v>
      </c>
      <c r="I4616">
        <v>0</v>
      </c>
      <c r="J4616" t="str">
        <v>Delhi</v>
      </c>
      <c r="K4616">
        <v>0</v>
      </c>
    </row>
    <row r="4617" spans="1:11" x14ac:dyDescent="0.25">
      <c r="A4617" t="str">
        <v>BioLegend</v>
      </c>
      <c r="B4617">
        <v>8712</v>
      </c>
      <c r="C4617" t="str">
        <v>EED121200</v>
      </c>
      <c r="D4617" s="6">
        <v>45982</v>
      </c>
      <c r="E4617" s="6">
        <v>45987</v>
      </c>
      <c r="F4617">
        <v>424401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6600</v>
      </c>
      <c r="C4618" t="str">
        <v>EED121200</v>
      </c>
      <c r="D4618" s="6">
        <v>45982</v>
      </c>
      <c r="E4618" s="6">
        <v>45987</v>
      </c>
      <c r="F4618">
        <v>426105</v>
      </c>
      <c r="G4618">
        <v>1</v>
      </c>
      <c r="H4618">
        <v>1</v>
      </c>
      <c r="I4618">
        <v>0</v>
      </c>
      <c r="J4618" t="str">
        <v>Chandigarh</v>
      </c>
      <c r="K4618">
        <v>0</v>
      </c>
    </row>
    <row r="4619" spans="1:11" x14ac:dyDescent="0.25">
      <c r="A4619" t="str">
        <v>BioLegend</v>
      </c>
      <c r="B4619">
        <v>14572.8</v>
      </c>
      <c r="C4619" t="str">
        <v>EED121200</v>
      </c>
      <c r="D4619" s="6">
        <v>45982</v>
      </c>
      <c r="E4619" s="6">
        <v>45987</v>
      </c>
      <c r="F4619">
        <v>426803</v>
      </c>
      <c r="G4619">
        <v>1</v>
      </c>
      <c r="H4619">
        <v>1</v>
      </c>
      <c r="I4619">
        <v>0</v>
      </c>
      <c r="J4619" t="str">
        <v>Hyderabad</v>
      </c>
      <c r="K4619">
        <v>0</v>
      </c>
    </row>
    <row r="4620" spans="1:11" x14ac:dyDescent="0.25">
      <c r="A4620" t="str">
        <v>BioLegend</v>
      </c>
      <c r="B4620">
        <v>7458</v>
      </c>
      <c r="C4620" t="str">
        <v>EED121200</v>
      </c>
      <c r="D4620" s="6">
        <v>45982</v>
      </c>
      <c r="E4620" s="6">
        <v>45987</v>
      </c>
      <c r="F4620">
        <v>480007</v>
      </c>
      <c r="G4620">
        <v>2</v>
      </c>
      <c r="H4620">
        <v>2</v>
      </c>
      <c r="I4620">
        <v>0</v>
      </c>
      <c r="J4620" t="str">
        <v>Kolkata</v>
      </c>
      <c r="K4620">
        <v>0</v>
      </c>
    </row>
    <row r="4621" spans="1:11" x14ac:dyDescent="0.25">
      <c r="A4621" t="str">
        <v>BioLegend</v>
      </c>
      <c r="B4621">
        <v>43164</v>
      </c>
      <c r="C4621" t="str">
        <v>EED121200</v>
      </c>
      <c r="D4621" s="6">
        <v>45982</v>
      </c>
      <c r="E4621" s="6">
        <v>45987</v>
      </c>
      <c r="F4621">
        <v>480058</v>
      </c>
      <c r="G4621">
        <v>1</v>
      </c>
      <c r="H4621">
        <v>1</v>
      </c>
      <c r="I4621">
        <v>0</v>
      </c>
      <c r="J4621" t="str">
        <v>Banglore</v>
      </c>
      <c r="K4621">
        <v>0</v>
      </c>
    </row>
    <row r="4622" spans="1:11" x14ac:dyDescent="0.25">
      <c r="A4622" t="str">
        <v>BioLegend</v>
      </c>
      <c r="B4622">
        <v>5808</v>
      </c>
      <c r="C4622" t="str">
        <v>EED121200</v>
      </c>
      <c r="D4622" s="6">
        <v>45982</v>
      </c>
      <c r="E4622" s="6">
        <v>45987</v>
      </c>
      <c r="F4622">
        <v>505808</v>
      </c>
      <c r="G4622">
        <v>1</v>
      </c>
      <c r="H4622">
        <v>1</v>
      </c>
      <c r="I4622">
        <v>0</v>
      </c>
      <c r="J4622" t="str">
        <v>Gujrat</v>
      </c>
      <c r="K4622">
        <v>0</v>
      </c>
    </row>
    <row r="4623" spans="1:11" x14ac:dyDescent="0.25">
      <c r="A4623" t="str">
        <v>BioLegend</v>
      </c>
      <c r="B4623">
        <v>6969.6</v>
      </c>
      <c r="C4623" t="str">
        <v>EED121200</v>
      </c>
      <c r="D4623" s="6">
        <v>45982</v>
      </c>
      <c r="E4623" s="6">
        <v>45987</v>
      </c>
      <c r="F4623">
        <v>505810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11888.8</v>
      </c>
      <c r="C4624" t="str">
        <v>EED121200</v>
      </c>
      <c r="D4624" s="6">
        <v>45982</v>
      </c>
      <c r="E4624" s="6">
        <v>45987</v>
      </c>
      <c r="F4624">
        <v>506327</v>
      </c>
      <c r="G4624">
        <v>1</v>
      </c>
      <c r="H4624">
        <v>1</v>
      </c>
      <c r="I4624">
        <v>0</v>
      </c>
      <c r="J4624" t="str">
        <v>Hyderabad</v>
      </c>
      <c r="K4624">
        <v>0</v>
      </c>
    </row>
    <row r="4625" spans="1:11" x14ac:dyDescent="0.25">
      <c r="A4625" t="str">
        <v>BioLegend</v>
      </c>
      <c r="B4625">
        <v>17054.400000000001</v>
      </c>
      <c r="C4625" t="str">
        <v>EED121200</v>
      </c>
      <c r="D4625" s="6">
        <v>45982</v>
      </c>
      <c r="E4625" s="6">
        <v>45987</v>
      </c>
      <c r="F4625">
        <v>506344</v>
      </c>
      <c r="G4625">
        <v>1</v>
      </c>
      <c r="H4625">
        <v>1</v>
      </c>
      <c r="I4625">
        <v>0</v>
      </c>
      <c r="J4625" t="str">
        <v>Kolkata</v>
      </c>
      <c r="K4625">
        <v>0</v>
      </c>
    </row>
    <row r="4626" spans="1:11" x14ac:dyDescent="0.25">
      <c r="A4626" t="str">
        <v>BioLegend</v>
      </c>
      <c r="B4626">
        <v>220</v>
      </c>
      <c r="C4626" t="str">
        <v>EED121200</v>
      </c>
      <c r="D4626" s="6">
        <v>45982</v>
      </c>
      <c r="E4626" s="6">
        <v>45987</v>
      </c>
      <c r="F4626">
        <v>570314</v>
      </c>
      <c r="G4626">
        <v>2</v>
      </c>
      <c r="H4626">
        <v>2</v>
      </c>
      <c r="I4626">
        <v>0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7761.6</v>
      </c>
      <c r="C4627" t="str">
        <v>EED121200</v>
      </c>
      <c r="D4627" s="6">
        <v>45982</v>
      </c>
      <c r="E4627" s="6">
        <v>45987</v>
      </c>
      <c r="F4627">
        <v>574002</v>
      </c>
      <c r="G4627">
        <v>1</v>
      </c>
      <c r="H4627">
        <v>1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220</v>
      </c>
      <c r="C4628" t="str">
        <v>EED121200</v>
      </c>
      <c r="D4628" s="6">
        <v>45982</v>
      </c>
      <c r="E4628" s="6">
        <v>45987</v>
      </c>
      <c r="F4628">
        <v>581914</v>
      </c>
      <c r="G4628">
        <v>2</v>
      </c>
      <c r="H4628">
        <v>2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19536</v>
      </c>
      <c r="C4629" t="str">
        <v>EED121200</v>
      </c>
      <c r="D4629" s="6">
        <v>45982</v>
      </c>
      <c r="E4629" s="6">
        <v>45987</v>
      </c>
      <c r="F4629">
        <v>626812</v>
      </c>
      <c r="G4629">
        <v>5</v>
      </c>
      <c r="H4629">
        <v>5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19536</v>
      </c>
      <c r="C4630" t="str">
        <v>EED121200</v>
      </c>
      <c r="D4630" s="6">
        <v>45982</v>
      </c>
      <c r="E4630" s="6">
        <v>45987</v>
      </c>
      <c r="F4630">
        <v>626812</v>
      </c>
      <c r="G4630">
        <v>3</v>
      </c>
      <c r="H4630">
        <v>3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19536</v>
      </c>
      <c r="C4631" t="str">
        <v>EED121200</v>
      </c>
      <c r="D4631" s="6">
        <v>45982</v>
      </c>
      <c r="E4631" s="6">
        <v>45987</v>
      </c>
      <c r="F4631">
        <v>626812</v>
      </c>
      <c r="G4631">
        <v>2</v>
      </c>
      <c r="H4631">
        <v>0</v>
      </c>
      <c r="I4631">
        <v>2</v>
      </c>
      <c r="J4631" t="str">
        <v>STOCK</v>
      </c>
      <c r="K4631" t="str">
        <v>STOCK FOR AURIGINE ONCO</v>
      </c>
    </row>
    <row r="4632" spans="1:11" x14ac:dyDescent="0.25">
      <c r="A4632" t="str">
        <v>BioLegend</v>
      </c>
      <c r="B4632">
        <v>10243.200000000001</v>
      </c>
      <c r="C4632" t="str">
        <v>EED121200</v>
      </c>
      <c r="D4632" s="6">
        <v>45982</v>
      </c>
      <c r="E4632" s="6">
        <v>45987</v>
      </c>
      <c r="F4632">
        <v>640906</v>
      </c>
      <c r="G4632">
        <v>1</v>
      </c>
      <c r="H4632">
        <v>1</v>
      </c>
      <c r="I4632">
        <v>0</v>
      </c>
      <c r="J4632" t="str">
        <v>Kolkata</v>
      </c>
      <c r="K4632">
        <v>0</v>
      </c>
    </row>
    <row r="4633" spans="1:11" x14ac:dyDescent="0.25">
      <c r="A4633" t="str">
        <v>BioLegend</v>
      </c>
      <c r="B4633">
        <v>15470.400000000001</v>
      </c>
      <c r="C4633" t="str">
        <v>EED121200</v>
      </c>
      <c r="D4633" s="6">
        <v>45982</v>
      </c>
      <c r="E4633" s="6">
        <v>45987</v>
      </c>
      <c r="F4633">
        <v>644102</v>
      </c>
      <c r="G4633">
        <v>1</v>
      </c>
      <c r="H4633">
        <v>1</v>
      </c>
      <c r="I4633">
        <v>0</v>
      </c>
      <c r="J4633" t="str">
        <v>Kerala</v>
      </c>
      <c r="K4633">
        <v>0</v>
      </c>
    </row>
    <row r="4634" spans="1:11" x14ac:dyDescent="0.25">
      <c r="A4634" t="str">
        <v>BioLegend</v>
      </c>
      <c r="B4634">
        <v>17054.400000000001</v>
      </c>
      <c r="C4634" t="str">
        <v>EED121200</v>
      </c>
      <c r="D4634" s="6">
        <v>45982</v>
      </c>
      <c r="E4634" s="6">
        <v>45987</v>
      </c>
      <c r="F4634">
        <v>651002</v>
      </c>
      <c r="G4634">
        <v>1</v>
      </c>
      <c r="H4634">
        <v>1</v>
      </c>
      <c r="I4634">
        <v>0</v>
      </c>
      <c r="J4634" t="str">
        <v>BANGALORE</v>
      </c>
      <c r="K4634">
        <v>0</v>
      </c>
    </row>
    <row r="4635" spans="1:11" x14ac:dyDescent="0.25">
      <c r="A4635" t="str">
        <v>BioLegend</v>
      </c>
      <c r="B4635">
        <v>19536</v>
      </c>
      <c r="C4635" t="str">
        <v>EED121200</v>
      </c>
      <c r="D4635" s="6">
        <v>45982</v>
      </c>
      <c r="E4635" s="6">
        <v>45987</v>
      </c>
      <c r="F4635">
        <v>655204</v>
      </c>
      <c r="G4635">
        <v>1</v>
      </c>
      <c r="H4635">
        <v>1</v>
      </c>
      <c r="I4635">
        <v>0</v>
      </c>
      <c r="J4635" t="str">
        <v>Kolkata</v>
      </c>
      <c r="K4635">
        <v>0</v>
      </c>
    </row>
    <row r="4636" spans="1:11" x14ac:dyDescent="0.25">
      <c r="A4636" t="str">
        <v>BioLegend</v>
      </c>
      <c r="B4636">
        <v>13992</v>
      </c>
      <c r="C4636" t="str">
        <v>EED121200</v>
      </c>
      <c r="D4636" s="6">
        <v>45982</v>
      </c>
      <c r="E4636" s="6">
        <v>45987</v>
      </c>
      <c r="F4636">
        <v>678002</v>
      </c>
      <c r="G4636">
        <v>1</v>
      </c>
      <c r="H4636">
        <v>1</v>
      </c>
      <c r="I4636">
        <v>0</v>
      </c>
      <c r="J4636" t="str">
        <v>BANGALORE</v>
      </c>
      <c r="K4636">
        <v>0</v>
      </c>
    </row>
    <row r="4637" spans="1:11" x14ac:dyDescent="0.25">
      <c r="A4637" t="str">
        <v>BioLegend</v>
      </c>
      <c r="B4637">
        <v>13992</v>
      </c>
      <c r="C4637" t="str">
        <v>EED121200</v>
      </c>
      <c r="D4637" s="6">
        <v>45982</v>
      </c>
      <c r="E4637" s="6">
        <v>45987</v>
      </c>
      <c r="F4637">
        <v>683702</v>
      </c>
      <c r="G4637">
        <v>1</v>
      </c>
      <c r="H4637">
        <v>1</v>
      </c>
      <c r="I4637">
        <v>0</v>
      </c>
      <c r="J4637" t="str">
        <v>Kerala</v>
      </c>
      <c r="K4637">
        <v>0</v>
      </c>
    </row>
    <row r="4638" spans="1:11" x14ac:dyDescent="0.25">
      <c r="A4638" t="str">
        <v>BioLegend</v>
      </c>
      <c r="B4638">
        <v>15153.599999999999</v>
      </c>
      <c r="C4638" t="str">
        <v>EED121200</v>
      </c>
      <c r="D4638" s="6">
        <v>45982</v>
      </c>
      <c r="E4638" s="6">
        <v>45987</v>
      </c>
      <c r="F4638">
        <v>693504</v>
      </c>
      <c r="G4638">
        <v>1</v>
      </c>
      <c r="H4638">
        <v>1</v>
      </c>
      <c r="I4638">
        <v>0</v>
      </c>
      <c r="J4638" t="str">
        <v>Delhi</v>
      </c>
      <c r="K4638" t="str">
        <v>PRIYANKA MADAM</v>
      </c>
    </row>
    <row r="4639" spans="1:11" x14ac:dyDescent="0.25">
      <c r="A4639" t="str">
        <v>BioLegend</v>
      </c>
      <c r="B4639">
        <v>18849.599999999999</v>
      </c>
      <c r="C4639" t="str">
        <v>EED121200</v>
      </c>
      <c r="D4639" s="6">
        <v>45982</v>
      </c>
      <c r="E4639" s="6">
        <v>45987</v>
      </c>
      <c r="F4639">
        <v>696808</v>
      </c>
      <c r="G4639">
        <v>1</v>
      </c>
      <c r="H4639">
        <v>1</v>
      </c>
      <c r="I4639">
        <v>0</v>
      </c>
      <c r="J4639" t="str">
        <v>Hyderabad</v>
      </c>
      <c r="K4639">
        <v>0</v>
      </c>
    </row>
    <row r="4640" spans="1:11" x14ac:dyDescent="0.25">
      <c r="A4640" t="str">
        <v>BioLegend</v>
      </c>
      <c r="B4640">
        <v>9662.4</v>
      </c>
      <c r="C4640" t="str">
        <v>EED121200</v>
      </c>
      <c r="D4640" s="6">
        <v>45982</v>
      </c>
      <c r="E4640" s="6">
        <v>45987</v>
      </c>
      <c r="F4640">
        <v>699954</v>
      </c>
      <c r="G4640">
        <v>1</v>
      </c>
      <c r="H4640">
        <v>1</v>
      </c>
      <c r="I4640">
        <v>0</v>
      </c>
      <c r="J4640" t="str">
        <v>Kerala</v>
      </c>
      <c r="K4640">
        <v>0</v>
      </c>
    </row>
    <row r="4641" spans="1:11" x14ac:dyDescent="0.25">
      <c r="A4641" t="str">
        <v>BioLegend</v>
      </c>
      <c r="B4641">
        <v>3115.2</v>
      </c>
      <c r="C4641" t="str">
        <v>EED121200</v>
      </c>
      <c r="D4641" s="6">
        <v>45982</v>
      </c>
      <c r="E4641" s="6">
        <v>45987</v>
      </c>
      <c r="F4641">
        <v>740624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15523.2</v>
      </c>
      <c r="C4642" t="str">
        <v>EED121200</v>
      </c>
      <c r="D4642" s="6">
        <v>45982</v>
      </c>
      <c r="E4642" s="6">
        <v>45987</v>
      </c>
      <c r="F4642">
        <v>740625</v>
      </c>
      <c r="G4642">
        <v>1</v>
      </c>
      <c r="H4642">
        <v>1</v>
      </c>
      <c r="I4642">
        <v>0</v>
      </c>
      <c r="J4642" t="str">
        <v>Delhi</v>
      </c>
      <c r="K4642" t="str">
        <v>PRIYANKA MADAM</v>
      </c>
    </row>
    <row r="4643" spans="1:11" x14ac:dyDescent="0.25">
      <c r="A4643" t="str">
        <v>BioLegend</v>
      </c>
      <c r="B4643">
        <v>6230.4</v>
      </c>
      <c r="C4643" t="str">
        <v>EED121200</v>
      </c>
      <c r="D4643" s="6">
        <v>45982</v>
      </c>
      <c r="E4643" s="6">
        <v>45987</v>
      </c>
      <c r="F4643">
        <v>740940</v>
      </c>
      <c r="G4643">
        <v>1</v>
      </c>
      <c r="H4643">
        <v>1</v>
      </c>
      <c r="I4643">
        <v>0</v>
      </c>
      <c r="J4643" t="str">
        <v>Faridabad</v>
      </c>
      <c r="K4643" t="str">
        <v>PRIYANKA MADAM</v>
      </c>
    </row>
    <row r="4644" spans="1:11" x14ac:dyDescent="0.25">
      <c r="A4644" t="str">
        <v>BioLegend</v>
      </c>
      <c r="B4644">
        <v>86803.199999999997</v>
      </c>
      <c r="C4644" t="str">
        <v>EED121200</v>
      </c>
      <c r="D4644" s="6">
        <v>45982</v>
      </c>
      <c r="E4644" s="6">
        <v>45987</v>
      </c>
      <c r="F4644">
        <v>741028</v>
      </c>
      <c r="G4644">
        <v>1</v>
      </c>
      <c r="H4644">
        <v>1</v>
      </c>
      <c r="I4644">
        <v>0</v>
      </c>
      <c r="J4644" t="str">
        <v>BANGALORE</v>
      </c>
      <c r="K4644">
        <v>0</v>
      </c>
    </row>
    <row r="4645" spans="1:11" x14ac:dyDescent="0.25">
      <c r="A4645" t="str">
        <v>BioLegend</v>
      </c>
      <c r="B4645">
        <v>86803.199999999997</v>
      </c>
      <c r="C4645" t="str">
        <v>EED121200</v>
      </c>
      <c r="D4645" s="6">
        <v>45982</v>
      </c>
      <c r="E4645" s="6">
        <v>45987</v>
      </c>
      <c r="F4645">
        <v>741044</v>
      </c>
      <c r="G4645">
        <v>1</v>
      </c>
      <c r="H4645">
        <v>1</v>
      </c>
      <c r="I4645">
        <v>0</v>
      </c>
      <c r="J4645" t="str">
        <v>BANGALORE</v>
      </c>
      <c r="K4645">
        <v>0</v>
      </c>
    </row>
    <row r="4646" spans="1:11" x14ac:dyDescent="0.25">
      <c r="A4646" t="str">
        <v>BioLegend</v>
      </c>
      <c r="B4646">
        <v>7268.7999999999993</v>
      </c>
      <c r="C4646" t="str">
        <v>EED121200</v>
      </c>
      <c r="D4646" s="6">
        <v>45982</v>
      </c>
      <c r="E4646" s="6">
        <v>45987</v>
      </c>
      <c r="F4646">
        <v>741096</v>
      </c>
      <c r="G4646">
        <v>1</v>
      </c>
      <c r="H4646">
        <v>1</v>
      </c>
      <c r="I4646">
        <v>0</v>
      </c>
      <c r="J4646" t="str">
        <v>Banglore</v>
      </c>
      <c r="K4646">
        <v>0</v>
      </c>
    </row>
    <row r="4647" spans="1:11" x14ac:dyDescent="0.25">
      <c r="A4647" t="str">
        <v>BioLegend</v>
      </c>
      <c r="B4647">
        <v>19404</v>
      </c>
      <c r="C4647" t="str">
        <v>EED121200</v>
      </c>
      <c r="D4647" s="6">
        <v>45982</v>
      </c>
      <c r="E4647" s="6">
        <v>45987</v>
      </c>
      <c r="F4647">
        <v>741216</v>
      </c>
      <c r="G4647">
        <v>1</v>
      </c>
      <c r="H4647">
        <v>1</v>
      </c>
      <c r="I4647">
        <v>0</v>
      </c>
      <c r="J4647" t="str">
        <v>Punjab</v>
      </c>
      <c r="K4647">
        <v>0</v>
      </c>
    </row>
    <row r="4648" spans="1:11" x14ac:dyDescent="0.25">
      <c r="A4648" t="str">
        <v>BioLegend</v>
      </c>
      <c r="B4648">
        <v>11774.400000000001</v>
      </c>
      <c r="C4648" t="str">
        <v>EED121200</v>
      </c>
      <c r="D4648" s="6">
        <v>45982</v>
      </c>
      <c r="E4648" s="6">
        <v>45987</v>
      </c>
      <c r="F4648">
        <v>764202</v>
      </c>
      <c r="G4648">
        <v>1</v>
      </c>
      <c r="H4648">
        <v>1</v>
      </c>
      <c r="I4648">
        <v>0</v>
      </c>
      <c r="J4648" t="str">
        <v>Kolkata</v>
      </c>
      <c r="K4648">
        <v>0</v>
      </c>
    </row>
    <row r="4649" spans="1:11" x14ac:dyDescent="0.25">
      <c r="A4649" t="str">
        <v>BioLegend</v>
      </c>
      <c r="B4649">
        <v>13992</v>
      </c>
      <c r="C4649" t="str">
        <v>EED121200</v>
      </c>
      <c r="D4649" s="6">
        <v>45982</v>
      </c>
      <c r="E4649" s="6">
        <v>45987</v>
      </c>
      <c r="F4649">
        <v>801201</v>
      </c>
      <c r="G4649">
        <v>1</v>
      </c>
      <c r="H4649">
        <v>1</v>
      </c>
      <c r="I4649">
        <v>0</v>
      </c>
      <c r="J4649" t="str">
        <v>BANGALORE</v>
      </c>
      <c r="K4649">
        <v>0</v>
      </c>
    </row>
    <row r="4650" spans="1:11" x14ac:dyDescent="0.25">
      <c r="A4650" t="str">
        <v>MP BIO</v>
      </c>
      <c r="B4650">
        <v>3800</v>
      </c>
      <c r="C4650" t="str">
        <v>MP/LS/25-26/1752</v>
      </c>
      <c r="D4650" s="6">
        <v>45981</v>
      </c>
      <c r="E4650" s="6">
        <v>45987</v>
      </c>
      <c r="F4650" t="str">
        <v>092910149</v>
      </c>
      <c r="G4650">
        <v>7</v>
      </c>
      <c r="H4650">
        <v>0</v>
      </c>
      <c r="I4650">
        <v>7</v>
      </c>
      <c r="J4650" t="str">
        <v>STOCK</v>
      </c>
      <c r="K4650" t="str">
        <v>STOCK</v>
      </c>
    </row>
    <row r="4651" spans="1:11" x14ac:dyDescent="0.25">
      <c r="A4651" t="str">
        <v>BioLegend</v>
      </c>
      <c r="B4651">
        <v>14889.599999999999</v>
      </c>
      <c r="C4651" t="str">
        <v>EED121094</v>
      </c>
      <c r="D4651" s="6">
        <v>45979</v>
      </c>
      <c r="E4651" s="6">
        <v>45987</v>
      </c>
      <c r="F4651">
        <v>102406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13244</v>
      </c>
      <c r="C4652" t="str">
        <v>EED121094</v>
      </c>
      <c r="D4652" s="6">
        <v>45979</v>
      </c>
      <c r="E4652" s="6">
        <v>45987</v>
      </c>
      <c r="F4652">
        <v>108739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10164</v>
      </c>
      <c r="C4653" t="str">
        <v>EED121094</v>
      </c>
      <c r="D4653" s="6">
        <v>45979</v>
      </c>
      <c r="E4653" s="6">
        <v>45987</v>
      </c>
      <c r="F4653">
        <v>115545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15470.400000000001</v>
      </c>
      <c r="C4654" t="str">
        <v>EED121094</v>
      </c>
      <c r="D4654" s="6">
        <v>45979</v>
      </c>
      <c r="E4654" s="6">
        <v>45987</v>
      </c>
      <c r="F4654">
        <v>127636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4752</v>
      </c>
      <c r="C4655" t="str">
        <v>EED121094</v>
      </c>
      <c r="D4655" s="6">
        <v>45979</v>
      </c>
      <c r="E4655" s="6">
        <v>45987</v>
      </c>
      <c r="F4655">
        <v>130211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25440.800000000003</v>
      </c>
      <c r="C4656" t="str">
        <v>EED121094</v>
      </c>
      <c r="D4656" s="6">
        <v>45979</v>
      </c>
      <c r="E4656" s="6">
        <v>45987</v>
      </c>
      <c r="F4656">
        <v>145512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16420.8</v>
      </c>
      <c r="C4657" t="str">
        <v>EED121094</v>
      </c>
      <c r="D4657" s="6">
        <v>45979</v>
      </c>
      <c r="E4657" s="6">
        <v>45987</v>
      </c>
      <c r="F4657">
        <v>146506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17688</v>
      </c>
      <c r="C4658" t="str">
        <v>EED121094</v>
      </c>
      <c r="D4658" s="6">
        <v>45979</v>
      </c>
      <c r="E4658" s="6">
        <v>45987</v>
      </c>
      <c r="F4658">
        <v>151212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4065.6000000000004</v>
      </c>
      <c r="C4659" t="str">
        <v>EED121094</v>
      </c>
      <c r="D4659" s="6">
        <v>45979</v>
      </c>
      <c r="E4659" s="6">
        <v>45987</v>
      </c>
      <c r="F4659">
        <v>157214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14678.400000000001</v>
      </c>
      <c r="C4660" t="str">
        <v>EED121094</v>
      </c>
      <c r="D4660" s="6">
        <v>45979</v>
      </c>
      <c r="E4660" s="6">
        <v>45987</v>
      </c>
      <c r="F4660">
        <v>300420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14150.400000000001</v>
      </c>
      <c r="C4661" t="str">
        <v>EED121094</v>
      </c>
      <c r="D4661" s="6">
        <v>45979</v>
      </c>
      <c r="E4661" s="6">
        <v>45987</v>
      </c>
      <c r="F4661">
        <v>300526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15417.599999999999</v>
      </c>
      <c r="C4662" t="str">
        <v>EED121094</v>
      </c>
      <c r="D4662" s="6">
        <v>45979</v>
      </c>
      <c r="E4662" s="6">
        <v>45987</v>
      </c>
      <c r="F4662">
        <v>329906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26796</v>
      </c>
      <c r="C4663" t="str">
        <v>EED121094</v>
      </c>
      <c r="D4663" s="6">
        <v>45979</v>
      </c>
      <c r="E4663" s="6">
        <v>45987</v>
      </c>
      <c r="F4663">
        <v>356522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19219.2</v>
      </c>
      <c r="C4664" t="str">
        <v>EED121094</v>
      </c>
      <c r="D4664" s="6">
        <v>45979</v>
      </c>
      <c r="E4664" s="6">
        <v>45987</v>
      </c>
      <c r="F4664">
        <v>356906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25440.800000000003</v>
      </c>
      <c r="C4665" t="str">
        <v>EED121094</v>
      </c>
      <c r="D4665" s="6">
        <v>45979</v>
      </c>
      <c r="E4665" s="6">
        <v>45987</v>
      </c>
      <c r="F4665">
        <v>356920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14836.8</v>
      </c>
      <c r="C4666" t="str">
        <v>EED121094</v>
      </c>
      <c r="D4666" s="6">
        <v>45979</v>
      </c>
      <c r="E4666" s="6">
        <v>45987</v>
      </c>
      <c r="F4666">
        <v>363014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5544</v>
      </c>
      <c r="C4667" t="str">
        <v>EED121094</v>
      </c>
      <c r="D4667" s="6">
        <v>45979</v>
      </c>
      <c r="E4667" s="6">
        <v>45987</v>
      </c>
      <c r="F4667">
        <v>388706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13992</v>
      </c>
      <c r="C4668" t="str">
        <v>EED121094</v>
      </c>
      <c r="D4668" s="6">
        <v>45979</v>
      </c>
      <c r="E4668" s="6">
        <v>45987</v>
      </c>
      <c r="F4668">
        <v>430801</v>
      </c>
      <c r="G4668">
        <v>2</v>
      </c>
      <c r="H4668">
        <v>2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13992</v>
      </c>
      <c r="C4669" t="str">
        <v>EED121094</v>
      </c>
      <c r="D4669" s="6">
        <v>45979</v>
      </c>
      <c r="E4669" s="6">
        <v>45987</v>
      </c>
      <c r="F4669">
        <v>430901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BIOXCELL</v>
      </c>
      <c r="B4670">
        <v>9081.6</v>
      </c>
      <c r="C4670">
        <v>182407</v>
      </c>
      <c r="D4670" s="6">
        <v>45985</v>
      </c>
      <c r="E4670" s="6">
        <v>45988</v>
      </c>
      <c r="F4670" t="str">
        <v>BE0465</v>
      </c>
      <c r="G4670">
        <v>1</v>
      </c>
      <c r="H4670">
        <v>1</v>
      </c>
      <c r="I4670">
        <v>0</v>
      </c>
      <c r="J4670" t="str">
        <v>Banglore</v>
      </c>
      <c r="K4670">
        <v>0</v>
      </c>
    </row>
    <row r="4671" spans="1:11" x14ac:dyDescent="0.25">
      <c r="A4671" t="str">
        <v>BIOXCELL</v>
      </c>
      <c r="B4671">
        <v>33264</v>
      </c>
      <c r="C4671">
        <v>182407</v>
      </c>
      <c r="D4671" s="6">
        <v>45985</v>
      </c>
      <c r="E4671" s="6">
        <v>45988</v>
      </c>
      <c r="F4671" t="str">
        <v>BE0334</v>
      </c>
      <c r="G4671">
        <v>1</v>
      </c>
      <c r="H4671">
        <v>1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BIOXCELL</v>
      </c>
      <c r="B4672">
        <v>33264</v>
      </c>
      <c r="C4672">
        <v>182407</v>
      </c>
      <c r="D4672" s="6">
        <v>45985</v>
      </c>
      <c r="E4672" s="6">
        <v>45988</v>
      </c>
      <c r="F4672" t="str">
        <v>BE0088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MP BIO</v>
      </c>
      <c r="B4673">
        <v>1047.75</v>
      </c>
      <c r="C4673" t="str">
        <v>MP/LS/25-26/1771</v>
      </c>
      <c r="D4673" s="6">
        <v>45985</v>
      </c>
      <c r="E4673" s="6">
        <v>45988</v>
      </c>
      <c r="F4673">
        <v>112200205</v>
      </c>
      <c r="G4673">
        <v>1</v>
      </c>
      <c r="H4673">
        <v>1</v>
      </c>
      <c r="I4673">
        <v>0</v>
      </c>
      <c r="J4673" t="str">
        <v>Delhi</v>
      </c>
      <c r="K4673" t="str">
        <v>PRIYANKA MADAM</v>
      </c>
    </row>
    <row r="4674" spans="1:11" x14ac:dyDescent="0.25">
      <c r="A4674" t="str">
        <v>MP BIO</v>
      </c>
      <c r="B4674">
        <v>12735</v>
      </c>
      <c r="C4674" t="str">
        <v>MP/LS/25-26/1771</v>
      </c>
      <c r="D4674" s="6">
        <v>45985</v>
      </c>
      <c r="E4674" s="6">
        <v>45988</v>
      </c>
      <c r="F4674" t="str">
        <v>0216011025</v>
      </c>
      <c r="G4674">
        <v>1</v>
      </c>
      <c r="H4674">
        <v>1</v>
      </c>
      <c r="I4674">
        <v>0</v>
      </c>
      <c r="J4674" t="str">
        <v>Kharagpur</v>
      </c>
      <c r="K4674">
        <v>0</v>
      </c>
    </row>
    <row r="4675" spans="1:11" x14ac:dyDescent="0.25">
      <c r="A4675" t="str">
        <v>BIOTIUM</v>
      </c>
      <c r="B4675">
        <v>3942.3999999999996</v>
      </c>
      <c r="C4675" t="str">
        <v>I246120-IN</v>
      </c>
      <c r="D4675" s="6">
        <v>45986</v>
      </c>
      <c r="E4675" s="6">
        <v>45990</v>
      </c>
      <c r="F4675" t="str">
        <v>31000-T</v>
      </c>
      <c r="G4675">
        <v>1</v>
      </c>
      <c r="H4675">
        <v>1</v>
      </c>
      <c r="I4675">
        <v>0</v>
      </c>
      <c r="J4675" t="str">
        <v>MOHALI (PUNJAB)</v>
      </c>
      <c r="K4675">
        <v>0</v>
      </c>
    </row>
    <row r="4676" spans="1:11" x14ac:dyDescent="0.25">
      <c r="A4676" t="str">
        <v>BIOTIUM</v>
      </c>
      <c r="B4676">
        <v>8096</v>
      </c>
      <c r="C4676" t="str">
        <v>I246120-IN</v>
      </c>
      <c r="D4676" s="6">
        <v>45986</v>
      </c>
      <c r="E4676" s="6">
        <v>45990</v>
      </c>
      <c r="F4676">
        <v>30015</v>
      </c>
      <c r="G4676">
        <v>1</v>
      </c>
      <c r="H4676">
        <v>1</v>
      </c>
      <c r="I4676">
        <v>0</v>
      </c>
      <c r="J4676" t="str">
        <v>Kolkata</v>
      </c>
      <c r="K4676">
        <v>0</v>
      </c>
    </row>
    <row r="4677" spans="1:11" x14ac:dyDescent="0.25">
      <c r="A4677" t="str">
        <v>BIOTIUM</v>
      </c>
      <c r="B4677">
        <v>8659.2000000000007</v>
      </c>
      <c r="C4677" t="str">
        <v>I246120-IN</v>
      </c>
      <c r="D4677" s="6">
        <v>45986</v>
      </c>
      <c r="E4677" s="6">
        <v>45990</v>
      </c>
      <c r="F4677">
        <v>41004</v>
      </c>
      <c r="G4677">
        <v>1</v>
      </c>
      <c r="H4677">
        <v>1</v>
      </c>
      <c r="I4677">
        <v>0</v>
      </c>
      <c r="J4677" t="str">
        <v>Delhi</v>
      </c>
      <c r="K4677">
        <v>0</v>
      </c>
    </row>
    <row r="4678" spans="1:11" x14ac:dyDescent="0.25">
      <c r="A4678" t="str">
        <v>BIOTIUM</v>
      </c>
      <c r="B4678">
        <v>9222.4</v>
      </c>
      <c r="C4678" t="str">
        <v>I246121-IN</v>
      </c>
      <c r="D4678" s="6">
        <v>45986</v>
      </c>
      <c r="E4678" s="6">
        <v>45990</v>
      </c>
      <c r="F4678" t="str">
        <v>21003-1L</v>
      </c>
      <c r="G4678">
        <v>3</v>
      </c>
      <c r="H4678">
        <v>3</v>
      </c>
      <c r="I4678">
        <v>0</v>
      </c>
      <c r="J4678" t="str">
        <v>Manesar</v>
      </c>
      <c r="K4678">
        <v>0</v>
      </c>
    </row>
    <row r="4679" spans="1:11" x14ac:dyDescent="0.25">
      <c r="A4679" t="str">
        <v>BIOTIUM</v>
      </c>
      <c r="B4679">
        <v>11052.8</v>
      </c>
      <c r="C4679" t="str">
        <v>I246123-IN</v>
      </c>
      <c r="D4679" s="6">
        <v>45986</v>
      </c>
      <c r="E4679" s="6">
        <v>45990</v>
      </c>
      <c r="F4679">
        <v>92305</v>
      </c>
      <c r="G4679">
        <v>4</v>
      </c>
      <c r="H4679">
        <v>4</v>
      </c>
      <c r="I4679">
        <v>0</v>
      </c>
      <c r="J4679" t="str">
        <v>Bhopal</v>
      </c>
      <c r="K4679">
        <v>0</v>
      </c>
    </row>
    <row r="4680" spans="1:11" x14ac:dyDescent="0.25">
      <c r="A4680" t="str">
        <v>BIOTIUM</v>
      </c>
      <c r="B4680">
        <v>61142.399999999994</v>
      </c>
      <c r="C4680" t="str">
        <v>I246124-IN</v>
      </c>
      <c r="D4680" s="6">
        <v>45986</v>
      </c>
      <c r="E4680" s="6">
        <v>45990</v>
      </c>
      <c r="F4680" t="str">
        <v>32003-T</v>
      </c>
      <c r="G4680">
        <v>1</v>
      </c>
      <c r="H4680">
        <v>1</v>
      </c>
      <c r="I4680">
        <v>0</v>
      </c>
      <c r="J4680" t="str">
        <v>Banglore</v>
      </c>
      <c r="K4680">
        <v>0</v>
      </c>
    </row>
    <row r="4681" spans="1:11" x14ac:dyDescent="0.25">
      <c r="A4681" t="str">
        <v>MabTech</v>
      </c>
      <c r="B4681">
        <v>15400</v>
      </c>
      <c r="C4681" t="str">
        <v>SE042447</v>
      </c>
      <c r="D4681" s="6">
        <v>45988</v>
      </c>
      <c r="E4681" s="6">
        <v>45992</v>
      </c>
      <c r="F4681" t="str">
        <v>3420-3-250</v>
      </c>
      <c r="G4681">
        <v>1</v>
      </c>
      <c r="H4681">
        <v>1</v>
      </c>
      <c r="I4681">
        <v>0</v>
      </c>
      <c r="J4681" t="str">
        <v>Delhi</v>
      </c>
      <c r="K4681" t="str">
        <v>PRIYANKA MADAM</v>
      </c>
    </row>
    <row r="4682" spans="1:11" x14ac:dyDescent="0.25">
      <c r="A4682" t="str">
        <v>MabTech</v>
      </c>
      <c r="B4682">
        <v>15400</v>
      </c>
      <c r="C4682" t="str">
        <v>SE042447</v>
      </c>
      <c r="D4682" s="6">
        <v>45988</v>
      </c>
      <c r="E4682" s="6">
        <v>45992</v>
      </c>
      <c r="F4682" t="str">
        <v>3512-3-250</v>
      </c>
      <c r="G4682">
        <v>1</v>
      </c>
      <c r="H4682">
        <v>1</v>
      </c>
      <c r="I4682">
        <v>0</v>
      </c>
      <c r="J4682" t="str">
        <v>Delhi</v>
      </c>
      <c r="K4682" t="str">
        <v>PRIYANKA MADAM</v>
      </c>
    </row>
    <row r="4683" spans="1:11" x14ac:dyDescent="0.25">
      <c r="A4683" t="str">
        <v>MabTech</v>
      </c>
      <c r="B4683">
        <v>15400</v>
      </c>
      <c r="C4683" t="str">
        <v>SE042447</v>
      </c>
      <c r="D4683" s="6">
        <v>45988</v>
      </c>
      <c r="E4683" s="6">
        <v>45992</v>
      </c>
      <c r="F4683" t="str">
        <v>3445-3-250</v>
      </c>
      <c r="G4683">
        <v>1</v>
      </c>
      <c r="H4683">
        <v>1</v>
      </c>
      <c r="I4683">
        <v>0</v>
      </c>
      <c r="J4683" t="str">
        <v>Delhi</v>
      </c>
      <c r="K4683" t="str">
        <v>PRIYANKA MADAM</v>
      </c>
    </row>
    <row r="4684" spans="1:11" x14ac:dyDescent="0.25">
      <c r="A4684" t="str">
        <v>MabTech</v>
      </c>
      <c r="B4684">
        <v>39732</v>
      </c>
      <c r="C4684" t="str">
        <v>SE042447</v>
      </c>
      <c r="D4684" s="6">
        <v>45988</v>
      </c>
      <c r="E4684" s="6">
        <v>45992</v>
      </c>
      <c r="F4684" t="str">
        <v>3420-4AST-2</v>
      </c>
      <c r="G4684">
        <v>1</v>
      </c>
      <c r="H4684">
        <v>1</v>
      </c>
      <c r="I4684">
        <v>0</v>
      </c>
      <c r="J4684" t="str">
        <v>Pune</v>
      </c>
      <c r="K4684">
        <v>0</v>
      </c>
    </row>
    <row r="4685" spans="1:11" x14ac:dyDescent="0.25">
      <c r="A4685" t="str">
        <v>US BIOLOGICAL</v>
      </c>
      <c r="B4685">
        <v>34408</v>
      </c>
      <c r="C4685">
        <v>196281</v>
      </c>
      <c r="D4685" s="6">
        <v>45987</v>
      </c>
      <c r="E4685" s="6">
        <v>45992</v>
      </c>
      <c r="F4685" t="str">
        <v>F5050</v>
      </c>
      <c r="G4685">
        <v>1</v>
      </c>
      <c r="H4685">
        <v>1</v>
      </c>
      <c r="I4685">
        <v>0</v>
      </c>
      <c r="J4685" t="str">
        <v>Banglore</v>
      </c>
      <c r="K4685">
        <v>0</v>
      </c>
    </row>
    <row r="4686" spans="1:11" x14ac:dyDescent="0.25">
      <c r="A4686" t="str">
        <v>SARTORIUS</v>
      </c>
      <c r="B4686">
        <v>7000</v>
      </c>
      <c r="C4686" t="str">
        <v>251519303537</v>
      </c>
      <c r="D4686" s="6">
        <v>45985</v>
      </c>
      <c r="E4686" s="6">
        <v>45992</v>
      </c>
      <c r="F4686" t="str">
        <v>180E04---E</v>
      </c>
      <c r="G4686">
        <v>1</v>
      </c>
      <c r="H4686">
        <v>0</v>
      </c>
      <c r="I4686">
        <v>1</v>
      </c>
      <c r="J4686" t="str">
        <v>STOCK</v>
      </c>
      <c r="K4686" t="str">
        <v>STOCK</v>
      </c>
    </row>
    <row r="4687" spans="1:11" x14ac:dyDescent="0.25">
      <c r="A4687" t="str">
        <v>SARTORIUS</v>
      </c>
      <c r="B4687">
        <v>7000</v>
      </c>
      <c r="C4687" t="str">
        <v>251519303537</v>
      </c>
      <c r="D4687" s="6">
        <v>45985</v>
      </c>
      <c r="E4687" s="6">
        <v>45992</v>
      </c>
      <c r="F4687" t="str">
        <v>180E04---E</v>
      </c>
      <c r="G4687">
        <v>1</v>
      </c>
      <c r="H4687">
        <v>1</v>
      </c>
      <c r="I4687">
        <v>0</v>
      </c>
      <c r="J4687" t="str">
        <v>Delhi</v>
      </c>
      <c r="K4687" t="str">
        <v>STOCK</v>
      </c>
    </row>
    <row r="4688" spans="1:11" x14ac:dyDescent="0.25">
      <c r="A4688" t="str">
        <v>SARTORIUS</v>
      </c>
      <c r="B4688">
        <v>7920</v>
      </c>
      <c r="C4688" t="str">
        <v>251519303536</v>
      </c>
      <c r="D4688" s="6">
        <v>45985</v>
      </c>
      <c r="E4688" s="6">
        <v>45992</v>
      </c>
      <c r="F4688" t="str">
        <v>180E05---E</v>
      </c>
      <c r="G4688">
        <v>1</v>
      </c>
      <c r="H4688">
        <v>1</v>
      </c>
      <c r="I4688">
        <v>0</v>
      </c>
      <c r="J4688" t="str">
        <v>Delhi</v>
      </c>
      <c r="K4688" t="str">
        <v>STOCK</v>
      </c>
    </row>
    <row r="4689" spans="1:11" x14ac:dyDescent="0.25">
      <c r="A4689" t="str">
        <v>SARTORIUS</v>
      </c>
      <c r="B4689">
        <v>7920</v>
      </c>
      <c r="C4689" t="str">
        <v>251519303536</v>
      </c>
      <c r="D4689" s="6">
        <v>45985</v>
      </c>
      <c r="E4689" s="6">
        <v>45992</v>
      </c>
      <c r="F4689" t="str">
        <v>180E05---E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29350</v>
      </c>
      <c r="C4690" t="str">
        <v>251519303536</v>
      </c>
      <c r="D4690" s="6">
        <v>45985</v>
      </c>
      <c r="E4690" s="6">
        <v>45992</v>
      </c>
      <c r="F4690" t="str">
        <v>VS02H22</v>
      </c>
      <c r="G4690">
        <v>2</v>
      </c>
      <c r="H4690">
        <v>0</v>
      </c>
      <c r="I4690">
        <v>2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2390</v>
      </c>
      <c r="C4691" t="str">
        <v>251519303535</v>
      </c>
      <c r="D4691" s="6">
        <v>45985</v>
      </c>
      <c r="E4691" s="6">
        <v>45992</v>
      </c>
      <c r="F4691">
        <v>16532</v>
      </c>
      <c r="G4691">
        <v>25</v>
      </c>
      <c r="H4691">
        <v>0</v>
      </c>
      <c r="I4691">
        <v>25</v>
      </c>
      <c r="J4691" t="str">
        <v>STOCK</v>
      </c>
      <c r="K4691" t="str">
        <v>STOCK</v>
      </c>
    </row>
    <row r="4692" spans="1:11" x14ac:dyDescent="0.25">
      <c r="A4692" t="str">
        <v>SARTORIUS</v>
      </c>
      <c r="B4692">
        <v>6500</v>
      </c>
      <c r="C4692" t="str">
        <v>251519303535</v>
      </c>
      <c r="D4692" s="6">
        <v>45985</v>
      </c>
      <c r="E4692" s="6">
        <v>45992</v>
      </c>
      <c r="F4692" t="str">
        <v>180E03---E</v>
      </c>
      <c r="G4692">
        <v>1</v>
      </c>
      <c r="H4692">
        <v>1</v>
      </c>
      <c r="I4692">
        <v>0</v>
      </c>
      <c r="J4692" t="str">
        <v>Delhi</v>
      </c>
      <c r="K4692" t="str">
        <v>STOCK</v>
      </c>
    </row>
    <row r="4693" spans="1:11" x14ac:dyDescent="0.25">
      <c r="A4693" t="str">
        <v>SARTORIUS</v>
      </c>
      <c r="B4693">
        <v>16000</v>
      </c>
      <c r="C4693" t="str">
        <v>251519303535</v>
      </c>
      <c r="D4693" s="6">
        <v>45985</v>
      </c>
      <c r="E4693" s="6">
        <v>45992</v>
      </c>
      <c r="F4693" t="str">
        <v>VS0122</v>
      </c>
      <c r="G4693">
        <v>1</v>
      </c>
      <c r="H4693">
        <v>0</v>
      </c>
      <c r="I4693">
        <v>1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6500</v>
      </c>
      <c r="C4694" t="str">
        <v>251519303535</v>
      </c>
      <c r="D4694" s="6">
        <v>45985</v>
      </c>
      <c r="E4694" s="6">
        <v>45992</v>
      </c>
      <c r="F4694" t="str">
        <v>VS15T31</v>
      </c>
      <c r="G4694">
        <v>1</v>
      </c>
      <c r="H4694">
        <v>0</v>
      </c>
      <c r="I4694">
        <v>1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30000</v>
      </c>
      <c r="C4695" t="str">
        <v>251519303535</v>
      </c>
      <c r="D4695" s="6">
        <v>45985</v>
      </c>
      <c r="E4695" s="6">
        <v>45992</v>
      </c>
      <c r="F4695" t="str">
        <v>LH-729220</v>
      </c>
      <c r="G4695">
        <v>1</v>
      </c>
      <c r="H4695">
        <v>0</v>
      </c>
      <c r="I4695">
        <v>1</v>
      </c>
      <c r="J4695" t="str">
        <v>STOCK</v>
      </c>
      <c r="K4695" t="str">
        <v>STOCK</v>
      </c>
    </row>
    <row r="4696" spans="1:11" x14ac:dyDescent="0.25">
      <c r="A4696" t="str">
        <v>SARTORIUS</v>
      </c>
      <c r="B4696">
        <v>30000</v>
      </c>
      <c r="C4696" t="str">
        <v>251519303535</v>
      </c>
      <c r="D4696" s="6">
        <v>45985</v>
      </c>
      <c r="E4696" s="6">
        <v>45992</v>
      </c>
      <c r="F4696" t="str">
        <v>LH-729230</v>
      </c>
      <c r="G4696">
        <v>1</v>
      </c>
      <c r="H4696">
        <v>0</v>
      </c>
      <c r="I4696">
        <v>1</v>
      </c>
      <c r="J4696" t="str">
        <v>STOCK</v>
      </c>
      <c r="K4696" t="str">
        <v>STOCK</v>
      </c>
    </row>
    <row r="4697" spans="1:11" x14ac:dyDescent="0.25">
      <c r="A4697" t="str">
        <v>SARTORIUS</v>
      </c>
      <c r="B4697">
        <v>30000</v>
      </c>
      <c r="C4697" t="str">
        <v>251519303535</v>
      </c>
      <c r="D4697" s="6">
        <v>45985</v>
      </c>
      <c r="E4697" s="6">
        <v>45992</v>
      </c>
      <c r="F4697" t="str">
        <v>LH-729240</v>
      </c>
      <c r="G4697">
        <v>1</v>
      </c>
      <c r="H4697">
        <v>0</v>
      </c>
      <c r="I4697">
        <v>1</v>
      </c>
      <c r="J4697" t="str">
        <v>STOCK</v>
      </c>
      <c r="K4697" t="str">
        <v>STOCK</v>
      </c>
    </row>
    <row r="4698" spans="1:11" x14ac:dyDescent="0.25">
      <c r="A4698" t="str">
        <v>MP BIO</v>
      </c>
      <c r="B4698">
        <v>1100</v>
      </c>
      <c r="C4698" t="str">
        <v>MP/L2526/385</v>
      </c>
      <c r="D4698" s="6">
        <v>45988</v>
      </c>
      <c r="E4698" s="6">
        <v>45992</v>
      </c>
      <c r="F4698">
        <v>1261254</v>
      </c>
      <c r="G4698">
        <v>10</v>
      </c>
      <c r="H4698">
        <v>10</v>
      </c>
      <c r="I4698">
        <v>0</v>
      </c>
      <c r="J4698" t="str">
        <v>Delhi</v>
      </c>
      <c r="K4698">
        <v>0</v>
      </c>
    </row>
    <row r="4699" spans="1:11" x14ac:dyDescent="0.25">
      <c r="A4699" t="str">
        <v>MP BIO</v>
      </c>
      <c r="B4699">
        <v>2235</v>
      </c>
      <c r="C4699" t="str">
        <v>MP/LS/25-26/1799</v>
      </c>
      <c r="D4699" s="6">
        <v>45988</v>
      </c>
      <c r="E4699" s="6">
        <v>45992</v>
      </c>
      <c r="F4699" t="str">
        <v>11TWEEN201</v>
      </c>
      <c r="G4699">
        <v>1</v>
      </c>
      <c r="H4699">
        <v>1</v>
      </c>
      <c r="I4699">
        <v>0</v>
      </c>
      <c r="J4699" t="str">
        <v>Delhi</v>
      </c>
      <c r="K4699">
        <v>0</v>
      </c>
    </row>
    <row r="4700" spans="1:11" x14ac:dyDescent="0.25">
      <c r="A4700" t="str">
        <v>SARTORIUS</v>
      </c>
      <c r="B4700">
        <v>20700</v>
      </c>
      <c r="C4700" t="str">
        <v>251519303557</v>
      </c>
      <c r="D4700" s="6">
        <v>45986</v>
      </c>
      <c r="E4700" s="6">
        <v>45993</v>
      </c>
      <c r="F4700" t="str">
        <v>14439--47--D</v>
      </c>
      <c r="G4700">
        <v>2</v>
      </c>
      <c r="H4700">
        <v>2</v>
      </c>
      <c r="I4700">
        <v>0</v>
      </c>
      <c r="J4700" t="str">
        <v>Lucknow</v>
      </c>
      <c r="K4700">
        <v>0</v>
      </c>
    </row>
    <row r="4701" spans="1:11" x14ac:dyDescent="0.25">
      <c r="A4701" t="str">
        <v>SARTORIUS</v>
      </c>
      <c r="B4701">
        <v>20700</v>
      </c>
      <c r="C4701" t="str">
        <v>251519303642</v>
      </c>
      <c r="D4701" s="6">
        <v>45988</v>
      </c>
      <c r="E4701" s="6">
        <v>45993</v>
      </c>
      <c r="F4701" t="str">
        <v>14609--47--D</v>
      </c>
      <c r="G4701">
        <v>2</v>
      </c>
      <c r="H4701">
        <v>2</v>
      </c>
      <c r="I4701">
        <v>0</v>
      </c>
      <c r="J4701" t="str">
        <v>Lucknow</v>
      </c>
      <c r="K4701">
        <v>0</v>
      </c>
    </row>
    <row r="4702" spans="1:11" x14ac:dyDescent="0.25">
      <c r="A4702" t="str">
        <v>BIOLEGEND</v>
      </c>
      <c r="B4702">
        <v>1900.8000000000002</v>
      </c>
      <c r="C4702" t="str">
        <v>EED121341</v>
      </c>
      <c r="D4702" s="6">
        <v>45987</v>
      </c>
      <c r="E4702" s="6">
        <v>45993</v>
      </c>
      <c r="F4702">
        <v>100203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BIOLEGEND</v>
      </c>
      <c r="B4703">
        <v>13094.400000000001</v>
      </c>
      <c r="C4703" t="str">
        <v>EED121341</v>
      </c>
      <c r="D4703" s="6">
        <v>45987</v>
      </c>
      <c r="E4703" s="6">
        <v>45993</v>
      </c>
      <c r="F4703">
        <v>100220</v>
      </c>
      <c r="G4703">
        <v>1</v>
      </c>
      <c r="H4703">
        <v>1</v>
      </c>
      <c r="I4703">
        <v>0</v>
      </c>
      <c r="J4703" t="str">
        <v>Chandigarh</v>
      </c>
      <c r="K4703" t="str">
        <v>SATURDAY</v>
      </c>
    </row>
    <row r="4704" spans="1:11" x14ac:dyDescent="0.25">
      <c r="A4704" t="str">
        <v>BIOLEGEND</v>
      </c>
      <c r="B4704">
        <v>17054.400000000001</v>
      </c>
      <c r="C4704" t="str">
        <v>EED121341</v>
      </c>
      <c r="D4704" s="6">
        <v>45987</v>
      </c>
      <c r="E4704" s="6">
        <v>45993</v>
      </c>
      <c r="F4704">
        <v>100434</v>
      </c>
      <c r="G4704">
        <v>1</v>
      </c>
      <c r="H4704">
        <v>1</v>
      </c>
      <c r="I4704">
        <v>0</v>
      </c>
      <c r="J4704" t="str">
        <v>Chandigarh</v>
      </c>
      <c r="K4704" t="str">
        <v>SATURDAY</v>
      </c>
    </row>
    <row r="4705" spans="1:11" x14ac:dyDescent="0.25">
      <c r="A4705" t="str">
        <v>BIOLEGEND</v>
      </c>
      <c r="B4705">
        <v>1320</v>
      </c>
      <c r="C4705" t="str">
        <v>EED121341</v>
      </c>
      <c r="D4705" s="6">
        <v>45987</v>
      </c>
      <c r="E4705" s="6">
        <v>45993</v>
      </c>
      <c r="F4705">
        <v>100511</v>
      </c>
      <c r="G4705">
        <v>1</v>
      </c>
      <c r="H4705">
        <v>1</v>
      </c>
      <c r="I4705">
        <v>0</v>
      </c>
      <c r="J4705" t="str">
        <v>DELHI</v>
      </c>
      <c r="K4705">
        <v>0</v>
      </c>
    </row>
    <row r="4706" spans="1:11" x14ac:dyDescent="0.25">
      <c r="A4706" t="str">
        <v>BIOLEGEND</v>
      </c>
      <c r="B4706">
        <v>5649.6</v>
      </c>
      <c r="C4706" t="str">
        <v>EED121341</v>
      </c>
      <c r="D4706" s="6">
        <v>45987</v>
      </c>
      <c r="E4706" s="6">
        <v>45993</v>
      </c>
      <c r="F4706">
        <v>100708</v>
      </c>
      <c r="G4706">
        <v>2</v>
      </c>
      <c r="H4706">
        <v>2</v>
      </c>
      <c r="I4706">
        <v>0</v>
      </c>
      <c r="J4706" t="str">
        <v>Chandigarh</v>
      </c>
      <c r="K4706" t="str">
        <v>SATURDAY</v>
      </c>
    </row>
    <row r="4707" spans="1:11" x14ac:dyDescent="0.25">
      <c r="A4707" t="str">
        <v>BIOLEGEND</v>
      </c>
      <c r="B4707">
        <v>6969.6</v>
      </c>
      <c r="C4707" t="str">
        <v>EED121341</v>
      </c>
      <c r="D4707" s="6">
        <v>45987</v>
      </c>
      <c r="E4707" s="6">
        <v>45993</v>
      </c>
      <c r="F4707">
        <v>101206</v>
      </c>
      <c r="G4707">
        <v>1</v>
      </c>
      <c r="H4707">
        <v>0</v>
      </c>
      <c r="I4707">
        <v>1</v>
      </c>
      <c r="J4707" t="str">
        <v>Bhopal</v>
      </c>
      <c r="K4707" t="str">
        <v>On Hold (Priyanka madam)</v>
      </c>
    </row>
    <row r="4708" spans="1:11" x14ac:dyDescent="0.25">
      <c r="A4708" t="str">
        <v>BIOLEGEND</v>
      </c>
      <c r="B4708">
        <v>10841.6</v>
      </c>
      <c r="C4708" t="str">
        <v>EED121341</v>
      </c>
      <c r="D4708" s="6">
        <v>45987</v>
      </c>
      <c r="E4708" s="6">
        <v>45993</v>
      </c>
      <c r="F4708">
        <v>103039</v>
      </c>
      <c r="G4708">
        <v>1</v>
      </c>
      <c r="H4708">
        <v>0</v>
      </c>
      <c r="I4708">
        <v>1</v>
      </c>
      <c r="J4708" t="str">
        <v>Bhopal</v>
      </c>
      <c r="K4708" t="str">
        <v>On Hold (Priyanka madam)</v>
      </c>
    </row>
    <row r="4709" spans="1:11" x14ac:dyDescent="0.25">
      <c r="A4709" t="str">
        <v>BIOLEGEND</v>
      </c>
      <c r="B4709">
        <v>14599.2</v>
      </c>
      <c r="C4709" t="str">
        <v>EED121341</v>
      </c>
      <c r="D4709" s="6">
        <v>45987</v>
      </c>
      <c r="E4709" s="6">
        <v>45993</v>
      </c>
      <c r="F4709">
        <v>104729</v>
      </c>
      <c r="G4709">
        <v>1</v>
      </c>
      <c r="H4709">
        <v>0</v>
      </c>
      <c r="I4709">
        <v>1</v>
      </c>
      <c r="J4709" t="str">
        <v>Bhopal</v>
      </c>
      <c r="K4709" t="str">
        <v>On Hold (Priyanka madam)</v>
      </c>
    </row>
    <row r="4710" spans="1:11" x14ac:dyDescent="0.25">
      <c r="A4710" t="str">
        <v>BIOLEGEND</v>
      </c>
      <c r="B4710">
        <v>15470.400000000001</v>
      </c>
      <c r="C4710" t="str">
        <v>EED121341</v>
      </c>
      <c r="D4710" s="6">
        <v>45987</v>
      </c>
      <c r="E4710" s="6">
        <v>45993</v>
      </c>
      <c r="F4710">
        <v>105606</v>
      </c>
      <c r="G4710">
        <v>1</v>
      </c>
      <c r="H4710">
        <v>0</v>
      </c>
      <c r="I4710">
        <v>1</v>
      </c>
      <c r="J4710" t="str">
        <v>Bhopal</v>
      </c>
      <c r="K4710" t="str">
        <v>On Hold (Priyanka madam)</v>
      </c>
    </row>
    <row r="4711" spans="1:11" x14ac:dyDescent="0.25">
      <c r="A4711" t="str">
        <v>BIOLEGEND</v>
      </c>
      <c r="B4711">
        <v>9292.7999999999993</v>
      </c>
      <c r="C4711" t="str">
        <v>EED121341</v>
      </c>
      <c r="D4711" s="6">
        <v>45987</v>
      </c>
      <c r="E4711" s="6">
        <v>45993</v>
      </c>
      <c r="F4711">
        <v>106315</v>
      </c>
      <c r="G4711">
        <v>1</v>
      </c>
      <c r="H4711">
        <v>0</v>
      </c>
      <c r="I4711">
        <v>1</v>
      </c>
      <c r="J4711" t="str">
        <v>Bhopal</v>
      </c>
      <c r="K4711" t="str">
        <v>On Hold (Priyanka madam)</v>
      </c>
    </row>
    <row r="4712" spans="1:11" x14ac:dyDescent="0.25">
      <c r="A4712" t="str">
        <v>BIOLEGEND</v>
      </c>
      <c r="B4712">
        <v>16816.8</v>
      </c>
      <c r="C4712" t="str">
        <v>EED121341</v>
      </c>
      <c r="D4712" s="6">
        <v>45987</v>
      </c>
      <c r="E4712" s="6">
        <v>45993</v>
      </c>
      <c r="F4712">
        <v>107643</v>
      </c>
      <c r="G4712">
        <v>1</v>
      </c>
      <c r="H4712">
        <v>0</v>
      </c>
      <c r="I4712">
        <v>1</v>
      </c>
      <c r="J4712" t="str">
        <v>Bhopal</v>
      </c>
      <c r="K4712" t="str">
        <v>On Hold (Priyanka madam)</v>
      </c>
    </row>
    <row r="4713" spans="1:11" x14ac:dyDescent="0.25">
      <c r="A4713" t="str">
        <v>BIOLEGEND</v>
      </c>
      <c r="B4713">
        <v>4752</v>
      </c>
      <c r="C4713" t="str">
        <v>EED121341</v>
      </c>
      <c r="D4713" s="6">
        <v>45987</v>
      </c>
      <c r="E4713" s="6">
        <v>45993</v>
      </c>
      <c r="F4713">
        <v>116119</v>
      </c>
      <c r="G4713">
        <v>1</v>
      </c>
      <c r="H4713">
        <v>0</v>
      </c>
      <c r="I4713">
        <v>1</v>
      </c>
      <c r="J4713" t="str">
        <v>Bhopal</v>
      </c>
      <c r="K4713" t="str">
        <v>On Hold (Priyanka madam)</v>
      </c>
    </row>
    <row r="4714" spans="1:11" x14ac:dyDescent="0.25">
      <c r="A4714" t="str">
        <v>BIOLEGEND</v>
      </c>
      <c r="B4714">
        <v>10841.6</v>
      </c>
      <c r="C4714" t="str">
        <v>EED121341</v>
      </c>
      <c r="D4714" s="6">
        <v>45987</v>
      </c>
      <c r="E4714" s="6">
        <v>45993</v>
      </c>
      <c r="F4714">
        <v>117329</v>
      </c>
      <c r="G4714">
        <v>1</v>
      </c>
      <c r="H4714">
        <v>0</v>
      </c>
      <c r="I4714">
        <v>1</v>
      </c>
      <c r="J4714" t="str">
        <v>Bhopal</v>
      </c>
      <c r="K4714" t="str">
        <v>On Hold (Priyanka madam)</v>
      </c>
    </row>
    <row r="4715" spans="1:11" x14ac:dyDescent="0.25">
      <c r="A4715" t="str">
        <v>BIOLEGEND</v>
      </c>
      <c r="B4715">
        <v>14784</v>
      </c>
      <c r="C4715" t="str">
        <v>EED121341</v>
      </c>
      <c r="D4715" s="6">
        <v>45987</v>
      </c>
      <c r="E4715" s="6">
        <v>45993</v>
      </c>
      <c r="F4715">
        <v>122023</v>
      </c>
      <c r="G4715">
        <v>1</v>
      </c>
      <c r="H4715">
        <v>0</v>
      </c>
      <c r="I4715">
        <v>1</v>
      </c>
      <c r="J4715" t="str">
        <v>Bhopal</v>
      </c>
      <c r="K4715" t="str">
        <v>On Hold (Priyanka madam)</v>
      </c>
    </row>
    <row r="4716" spans="1:11" x14ac:dyDescent="0.25">
      <c r="A4716" t="str">
        <v>BIOLEGEND</v>
      </c>
      <c r="B4716">
        <v>13921.599999999999</v>
      </c>
      <c r="C4716" t="str">
        <v>EED121341</v>
      </c>
      <c r="D4716" s="6">
        <v>45987</v>
      </c>
      <c r="E4716" s="6">
        <v>45993</v>
      </c>
      <c r="F4716">
        <v>123133</v>
      </c>
      <c r="G4716">
        <v>1</v>
      </c>
      <c r="H4716">
        <v>0</v>
      </c>
      <c r="I4716">
        <v>1</v>
      </c>
      <c r="J4716" t="str">
        <v>Bhopal</v>
      </c>
      <c r="K4716" t="str">
        <v>On Hold (Priyanka madam)</v>
      </c>
    </row>
    <row r="4717" spans="1:11" x14ac:dyDescent="0.25">
      <c r="A4717" t="str">
        <v>BIOLEGEND</v>
      </c>
      <c r="B4717">
        <v>8078.4</v>
      </c>
      <c r="C4717" t="str">
        <v>EED121341</v>
      </c>
      <c r="D4717" s="6">
        <v>45987</v>
      </c>
      <c r="E4717" s="6">
        <v>45993</v>
      </c>
      <c r="F4717">
        <v>125605</v>
      </c>
      <c r="G4717">
        <v>1</v>
      </c>
      <c r="H4717">
        <v>1</v>
      </c>
      <c r="I4717">
        <v>0</v>
      </c>
      <c r="J4717" t="str">
        <v>Mumbai</v>
      </c>
      <c r="K4717">
        <v>0</v>
      </c>
    </row>
    <row r="4718" spans="1:11" x14ac:dyDescent="0.25">
      <c r="A4718" t="str">
        <v>BIOLEGEND</v>
      </c>
      <c r="B4718">
        <v>7867.2000000000007</v>
      </c>
      <c r="C4718" t="str">
        <v>EED121341</v>
      </c>
      <c r="D4718" s="6">
        <v>45987</v>
      </c>
      <c r="E4718" s="6">
        <v>45993</v>
      </c>
      <c r="F4718">
        <v>126511</v>
      </c>
      <c r="G4718">
        <v>1</v>
      </c>
      <c r="H4718">
        <v>0</v>
      </c>
      <c r="I4718">
        <v>1</v>
      </c>
      <c r="J4718" t="str">
        <v>Bhopal</v>
      </c>
      <c r="K4718" t="str">
        <v>On Hold (Priyanka madam)</v>
      </c>
    </row>
    <row r="4719" spans="1:11" x14ac:dyDescent="0.25">
      <c r="A4719" t="str">
        <v>BIOLEGEND</v>
      </c>
      <c r="B4719">
        <v>13244</v>
      </c>
      <c r="C4719" t="str">
        <v>EED121341</v>
      </c>
      <c r="D4719" s="6">
        <v>45987</v>
      </c>
      <c r="E4719" s="6">
        <v>45993</v>
      </c>
      <c r="F4719">
        <v>127215</v>
      </c>
      <c r="G4719">
        <v>1</v>
      </c>
      <c r="H4719">
        <v>0</v>
      </c>
      <c r="I4719">
        <v>1</v>
      </c>
      <c r="J4719" t="str">
        <v>Bhopal</v>
      </c>
      <c r="K4719" t="str">
        <v>On Hold (Priyanka madam)</v>
      </c>
    </row>
    <row r="4720" spans="1:11" x14ac:dyDescent="0.25">
      <c r="A4720" t="str">
        <v>BIOLEGEND</v>
      </c>
      <c r="B4720">
        <v>12874.400000000001</v>
      </c>
      <c r="C4720" t="str">
        <v>EED121341</v>
      </c>
      <c r="D4720" s="6">
        <v>45987</v>
      </c>
      <c r="E4720" s="6">
        <v>45993</v>
      </c>
      <c r="F4720">
        <v>128035</v>
      </c>
      <c r="G4720">
        <v>1</v>
      </c>
      <c r="H4720">
        <v>0</v>
      </c>
      <c r="I4720">
        <v>1</v>
      </c>
      <c r="J4720" t="str">
        <v>Bhopal</v>
      </c>
      <c r="K4720" t="str">
        <v>On Hold (Priyanka madam)</v>
      </c>
    </row>
    <row r="4721" spans="1:11" x14ac:dyDescent="0.25">
      <c r="A4721" t="str">
        <v>BIOLEGEND</v>
      </c>
      <c r="B4721">
        <v>18664.8</v>
      </c>
      <c r="C4721" t="str">
        <v>EED121341</v>
      </c>
      <c r="D4721" s="6">
        <v>45987</v>
      </c>
      <c r="E4721" s="6">
        <v>45993</v>
      </c>
      <c r="F4721">
        <v>134021</v>
      </c>
      <c r="G4721">
        <v>1</v>
      </c>
      <c r="H4721">
        <v>0</v>
      </c>
      <c r="I4721">
        <v>1</v>
      </c>
      <c r="J4721" t="str">
        <v>Bhopal</v>
      </c>
      <c r="K4721" t="str">
        <v>On Hold (Priyanka madam)</v>
      </c>
    </row>
    <row r="4722" spans="1:11" x14ac:dyDescent="0.25">
      <c r="A4722" t="str">
        <v>BIOLEGEND</v>
      </c>
      <c r="B4722">
        <v>14599.2</v>
      </c>
      <c r="C4722" t="str">
        <v>EED121341</v>
      </c>
      <c r="D4722" s="6">
        <v>45987</v>
      </c>
      <c r="E4722" s="6">
        <v>45993</v>
      </c>
      <c r="F4722">
        <v>135219</v>
      </c>
      <c r="G4722">
        <v>1</v>
      </c>
      <c r="H4722">
        <v>0</v>
      </c>
      <c r="I4722">
        <v>1</v>
      </c>
      <c r="J4722" t="str">
        <v>Bhopal</v>
      </c>
      <c r="K4722" t="str">
        <v>On Hold (Priyanka madam)</v>
      </c>
    </row>
    <row r="4723" spans="1:11" x14ac:dyDescent="0.25">
      <c r="A4723" t="str">
        <v>BIOLEGEND</v>
      </c>
      <c r="B4723">
        <v>16940</v>
      </c>
      <c r="C4723" t="str">
        <v>EED121341</v>
      </c>
      <c r="D4723" s="6">
        <v>45987</v>
      </c>
      <c r="E4723" s="6">
        <v>45993</v>
      </c>
      <c r="F4723">
        <v>137017</v>
      </c>
      <c r="G4723">
        <v>1</v>
      </c>
      <c r="H4723">
        <v>0</v>
      </c>
      <c r="I4723">
        <v>1</v>
      </c>
      <c r="J4723" t="str">
        <v>Bhopal</v>
      </c>
      <c r="K4723" t="str">
        <v>On Hold (Priyanka madam)</v>
      </c>
    </row>
    <row r="4724" spans="1:11" x14ac:dyDescent="0.25">
      <c r="A4724" t="str">
        <v>BIOLEGEND</v>
      </c>
      <c r="B4724">
        <v>16816.8</v>
      </c>
      <c r="C4724" t="str">
        <v>EED121341</v>
      </c>
      <c r="D4724" s="6">
        <v>45987</v>
      </c>
      <c r="E4724" s="6">
        <v>45993</v>
      </c>
      <c r="F4724">
        <v>138427</v>
      </c>
      <c r="G4724">
        <v>1</v>
      </c>
      <c r="H4724">
        <v>0</v>
      </c>
      <c r="I4724">
        <v>1</v>
      </c>
      <c r="J4724" t="str">
        <v>Bhopal</v>
      </c>
      <c r="K4724" t="str">
        <v>On Hold (Priyanka madam)</v>
      </c>
    </row>
    <row r="4725" spans="1:11" x14ac:dyDescent="0.25">
      <c r="A4725" t="str">
        <v>BIOLEGEND</v>
      </c>
      <c r="B4725">
        <v>20169.599999999999</v>
      </c>
      <c r="C4725" t="str">
        <v>EED121341</v>
      </c>
      <c r="D4725" s="6">
        <v>45987</v>
      </c>
      <c r="E4725" s="6">
        <v>45993</v>
      </c>
      <c r="F4725">
        <v>141716</v>
      </c>
      <c r="G4725">
        <v>1</v>
      </c>
      <c r="H4725">
        <v>0</v>
      </c>
      <c r="I4725">
        <v>1</v>
      </c>
      <c r="J4725" t="str">
        <v>Bhopal</v>
      </c>
      <c r="K4725" t="str">
        <v>On Hold (Priyanka madam)</v>
      </c>
    </row>
    <row r="4726" spans="1:11" x14ac:dyDescent="0.25">
      <c r="A4726" t="str">
        <v>BIOLEGEND</v>
      </c>
      <c r="B4726">
        <v>17987.2</v>
      </c>
      <c r="C4726" t="str">
        <v>EED121341</v>
      </c>
      <c r="D4726" s="6">
        <v>45987</v>
      </c>
      <c r="E4726" s="6">
        <v>45993</v>
      </c>
      <c r="F4726">
        <v>151227</v>
      </c>
      <c r="G4726">
        <v>1</v>
      </c>
      <c r="H4726">
        <v>0</v>
      </c>
      <c r="I4726">
        <v>1</v>
      </c>
      <c r="J4726" t="str">
        <v>Bhopal</v>
      </c>
      <c r="K4726" t="str">
        <v>On Hold (Priyanka madam)</v>
      </c>
    </row>
    <row r="4727" spans="1:11" x14ac:dyDescent="0.25">
      <c r="A4727" t="str">
        <v>BIOLEGEND</v>
      </c>
      <c r="B4727">
        <v>15708</v>
      </c>
      <c r="C4727" t="str">
        <v>EED121341</v>
      </c>
      <c r="D4727" s="6">
        <v>45987</v>
      </c>
      <c r="E4727" s="6">
        <v>45993</v>
      </c>
      <c r="F4727">
        <v>152421</v>
      </c>
      <c r="G4727">
        <v>1</v>
      </c>
      <c r="H4727">
        <v>0</v>
      </c>
      <c r="I4727">
        <v>1</v>
      </c>
      <c r="J4727" t="str">
        <v>Bhopal</v>
      </c>
      <c r="K4727" t="str">
        <v>On Hold (Priyanka madam)</v>
      </c>
    </row>
    <row r="4728" spans="1:11" x14ac:dyDescent="0.25">
      <c r="A4728" t="str">
        <v>BIOLEGEND</v>
      </c>
      <c r="B4728">
        <v>18321.599999999999</v>
      </c>
      <c r="C4728" t="str">
        <v>EED121341</v>
      </c>
      <c r="D4728" s="6">
        <v>45987</v>
      </c>
      <c r="E4728" s="6">
        <v>45993</v>
      </c>
      <c r="F4728">
        <v>156908</v>
      </c>
      <c r="G4728">
        <v>1</v>
      </c>
      <c r="H4728">
        <v>0</v>
      </c>
      <c r="I4728">
        <v>1</v>
      </c>
      <c r="J4728" t="str">
        <v>Bhopal</v>
      </c>
      <c r="K4728" t="str">
        <v>On Hold (Priyanka madam)</v>
      </c>
    </row>
    <row r="4729" spans="1:11" x14ac:dyDescent="0.25">
      <c r="A4729" t="str">
        <v>BIOLEGEND</v>
      </c>
      <c r="B4729">
        <v>2640</v>
      </c>
      <c r="C4729" t="str">
        <v>EED121341</v>
      </c>
      <c r="D4729" s="6">
        <v>45987</v>
      </c>
      <c r="E4729" s="6">
        <v>45993</v>
      </c>
      <c r="F4729">
        <v>300406</v>
      </c>
      <c r="G4729">
        <v>1</v>
      </c>
      <c r="H4729">
        <v>1</v>
      </c>
      <c r="I4729">
        <v>0</v>
      </c>
      <c r="J4729" t="str">
        <v>Kolkata</v>
      </c>
      <c r="K4729">
        <v>0</v>
      </c>
    </row>
    <row r="4730" spans="1:11" x14ac:dyDescent="0.25">
      <c r="A4730" t="str">
        <v>BIOLEGEND</v>
      </c>
      <c r="B4730">
        <v>25748.800000000003</v>
      </c>
      <c r="C4730" t="str">
        <v>EED121341</v>
      </c>
      <c r="D4730" s="6">
        <v>45987</v>
      </c>
      <c r="E4730" s="6">
        <v>45993</v>
      </c>
      <c r="F4730">
        <v>300554</v>
      </c>
      <c r="G4730">
        <v>1</v>
      </c>
      <c r="H4730">
        <v>0</v>
      </c>
      <c r="I4730">
        <v>1</v>
      </c>
      <c r="J4730" t="str">
        <v>Faridabad</v>
      </c>
      <c r="K4730" t="str">
        <v>PRIYANKA MADAM</v>
      </c>
    </row>
    <row r="4731" spans="1:11" x14ac:dyDescent="0.25">
      <c r="A4731" t="str">
        <v>BIOLEGEND</v>
      </c>
      <c r="B4731">
        <v>12689.599999999999</v>
      </c>
      <c r="C4731" t="str">
        <v>EED121341</v>
      </c>
      <c r="D4731" s="6">
        <v>45987</v>
      </c>
      <c r="E4731" s="6">
        <v>45993</v>
      </c>
      <c r="F4731">
        <v>301043</v>
      </c>
      <c r="G4731">
        <v>1</v>
      </c>
      <c r="H4731">
        <v>1</v>
      </c>
      <c r="I4731">
        <v>0</v>
      </c>
      <c r="J4731" t="str">
        <v>Kolkata</v>
      </c>
      <c r="K4731">
        <v>0</v>
      </c>
    </row>
    <row r="4732" spans="1:11" x14ac:dyDescent="0.25">
      <c r="A4732" t="str">
        <v>BIOLEGEND</v>
      </c>
      <c r="B4732">
        <v>2323.1999999999998</v>
      </c>
      <c r="C4732" t="str">
        <v>EED121341</v>
      </c>
      <c r="D4732" s="6">
        <v>45987</v>
      </c>
      <c r="E4732" s="6">
        <v>45993</v>
      </c>
      <c r="F4732">
        <v>302609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5966.4</v>
      </c>
      <c r="C4733" t="str">
        <v>EED121341</v>
      </c>
      <c r="D4733" s="6">
        <v>45987</v>
      </c>
      <c r="E4733" s="6">
        <v>45993</v>
      </c>
      <c r="F4733">
        <v>303115</v>
      </c>
      <c r="G4733">
        <v>1</v>
      </c>
      <c r="H4733">
        <v>1</v>
      </c>
      <c r="I4733">
        <v>0</v>
      </c>
      <c r="J4733" t="str">
        <v>Mumbai</v>
      </c>
      <c r="K4733">
        <v>0</v>
      </c>
    </row>
    <row r="4734" spans="1:11" x14ac:dyDescent="0.25">
      <c r="A4734" t="str">
        <v>BIOLEGEND</v>
      </c>
      <c r="B4734">
        <v>13041.599999999999</v>
      </c>
      <c r="C4734" t="str">
        <v>EED121341</v>
      </c>
      <c r="D4734" s="6">
        <v>45987</v>
      </c>
      <c r="E4734" s="6">
        <v>45993</v>
      </c>
      <c r="F4734">
        <v>304056</v>
      </c>
      <c r="G4734">
        <v>1</v>
      </c>
      <c r="H4734">
        <v>1</v>
      </c>
      <c r="I4734">
        <v>0</v>
      </c>
      <c r="J4734" t="str">
        <v>Hyderabad</v>
      </c>
      <c r="K4734">
        <v>0</v>
      </c>
    </row>
    <row r="4735" spans="1:11" x14ac:dyDescent="0.25">
      <c r="A4735" t="str">
        <v>BIOLEGEND</v>
      </c>
      <c r="B4735">
        <v>7444.7999999999993</v>
      </c>
      <c r="C4735" t="str">
        <v>EED121341</v>
      </c>
      <c r="D4735" s="6">
        <v>45987</v>
      </c>
      <c r="E4735" s="6">
        <v>45993</v>
      </c>
      <c r="F4735">
        <v>304121</v>
      </c>
      <c r="G4735">
        <v>1</v>
      </c>
      <c r="H4735">
        <v>0</v>
      </c>
      <c r="I4735">
        <v>1</v>
      </c>
      <c r="J4735" t="str">
        <v>Bhopal</v>
      </c>
      <c r="K4735" t="str">
        <v>On Hold (Priyanka madam)</v>
      </c>
    </row>
    <row r="4736" spans="1:11" x14ac:dyDescent="0.25">
      <c r="A4736" t="str">
        <v>BIOLEGEND</v>
      </c>
      <c r="B4736">
        <v>12381.599999999999</v>
      </c>
      <c r="C4736" t="str">
        <v>EED121341</v>
      </c>
      <c r="D4736" s="6">
        <v>45987</v>
      </c>
      <c r="E4736" s="6">
        <v>45993</v>
      </c>
      <c r="F4736">
        <v>304237</v>
      </c>
      <c r="G4736">
        <v>1</v>
      </c>
      <c r="H4736">
        <v>0</v>
      </c>
      <c r="I4736">
        <v>1</v>
      </c>
      <c r="J4736" t="str">
        <v>Bhopal</v>
      </c>
      <c r="K4736" t="str">
        <v>On Hold (Priyanka madam)</v>
      </c>
    </row>
    <row r="4737" spans="1:11" x14ac:dyDescent="0.25">
      <c r="A4737" t="str">
        <v>BIOLEGEND</v>
      </c>
      <c r="B4737">
        <v>16051.2</v>
      </c>
      <c r="C4737" t="str">
        <v>EED121341</v>
      </c>
      <c r="D4737" s="6">
        <v>45987</v>
      </c>
      <c r="E4737" s="6">
        <v>45993</v>
      </c>
      <c r="F4737">
        <v>308504</v>
      </c>
      <c r="G4737">
        <v>1</v>
      </c>
      <c r="H4737">
        <v>1</v>
      </c>
      <c r="I4737">
        <v>0</v>
      </c>
      <c r="J4737" t="str">
        <v>Kolkata</v>
      </c>
      <c r="K4737">
        <v>0</v>
      </c>
    </row>
    <row r="4738" spans="1:11" x14ac:dyDescent="0.25">
      <c r="A4738" t="str">
        <v>BIOLEGEND</v>
      </c>
      <c r="B4738">
        <v>9292.7999999999993</v>
      </c>
      <c r="C4738" t="str">
        <v>EED121341</v>
      </c>
      <c r="D4738" s="6">
        <v>45987</v>
      </c>
      <c r="E4738" s="6">
        <v>45993</v>
      </c>
      <c r="F4738">
        <v>310925</v>
      </c>
      <c r="G4738">
        <v>1</v>
      </c>
      <c r="H4738">
        <v>0</v>
      </c>
      <c r="I4738">
        <v>1</v>
      </c>
      <c r="J4738" t="str">
        <v>Bhopal</v>
      </c>
      <c r="K4738" t="str">
        <v>On Hold (Priyanka madam)</v>
      </c>
    </row>
    <row r="4739" spans="1:11" x14ac:dyDescent="0.25">
      <c r="A4739" t="str">
        <v>BIOLEGEND</v>
      </c>
      <c r="B4739">
        <v>12566.400000000001</v>
      </c>
      <c r="C4739" t="str">
        <v>EED121341</v>
      </c>
      <c r="D4739" s="6">
        <v>45987</v>
      </c>
      <c r="E4739" s="6">
        <v>45993</v>
      </c>
      <c r="F4739">
        <v>311431</v>
      </c>
      <c r="G4739">
        <v>1</v>
      </c>
      <c r="H4739">
        <v>1</v>
      </c>
      <c r="I4739">
        <v>0</v>
      </c>
      <c r="J4739" t="str">
        <v>Mumbai</v>
      </c>
      <c r="K4739">
        <v>0</v>
      </c>
    </row>
    <row r="4740" spans="1:11" x14ac:dyDescent="0.25">
      <c r="A4740" t="str">
        <v>BIOLEGEND</v>
      </c>
      <c r="B4740">
        <v>10665.6</v>
      </c>
      <c r="C4740" t="str">
        <v>EED121341</v>
      </c>
      <c r="D4740" s="6">
        <v>45987</v>
      </c>
      <c r="E4740" s="6">
        <v>45993</v>
      </c>
      <c r="F4740">
        <v>320007</v>
      </c>
      <c r="G4740">
        <v>1</v>
      </c>
      <c r="H4740">
        <v>1</v>
      </c>
      <c r="I4740">
        <v>0</v>
      </c>
      <c r="J4740" t="str">
        <v>Kolkata</v>
      </c>
      <c r="K4740">
        <v>0</v>
      </c>
    </row>
    <row r="4741" spans="1:11" x14ac:dyDescent="0.25">
      <c r="A4741" t="str">
        <v>BIOLEGEND</v>
      </c>
      <c r="B4741">
        <v>19905.599999999999</v>
      </c>
      <c r="C4741" t="str">
        <v>EED121341</v>
      </c>
      <c r="D4741" s="6">
        <v>45987</v>
      </c>
      <c r="E4741" s="6">
        <v>45993</v>
      </c>
      <c r="F4741">
        <v>320208</v>
      </c>
      <c r="G4741">
        <v>1</v>
      </c>
      <c r="H4741">
        <v>0</v>
      </c>
      <c r="I4741">
        <v>1</v>
      </c>
      <c r="J4741" t="str">
        <v>Faridabad</v>
      </c>
      <c r="K4741" t="str">
        <v>PRIYANKA MADAM</v>
      </c>
    </row>
    <row r="4742" spans="1:11" x14ac:dyDescent="0.25">
      <c r="A4742" t="str">
        <v>BIOLEGEND</v>
      </c>
      <c r="B4742">
        <v>11888.8</v>
      </c>
      <c r="C4742" t="str">
        <v>EED121341</v>
      </c>
      <c r="D4742" s="6">
        <v>45987</v>
      </c>
      <c r="E4742" s="6">
        <v>45993</v>
      </c>
      <c r="F4742">
        <v>323219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6441.6</v>
      </c>
      <c r="C4743" t="str">
        <v>EED121341</v>
      </c>
      <c r="D4743" s="6">
        <v>45987</v>
      </c>
      <c r="E4743" s="6">
        <v>45993</v>
      </c>
      <c r="F4743">
        <v>323605</v>
      </c>
      <c r="G4743">
        <v>1</v>
      </c>
      <c r="H4743">
        <v>1</v>
      </c>
      <c r="I4743">
        <v>0</v>
      </c>
      <c r="J4743" t="str">
        <v>Mumbai</v>
      </c>
      <c r="K4743">
        <v>0</v>
      </c>
    </row>
    <row r="4744" spans="1:11" x14ac:dyDescent="0.25">
      <c r="A4744" t="str">
        <v>BIOLEGEND</v>
      </c>
      <c r="B4744">
        <v>7075.2000000000007</v>
      </c>
      <c r="C4744" t="str">
        <v>EED121341</v>
      </c>
      <c r="D4744" s="6">
        <v>45987</v>
      </c>
      <c r="E4744" s="6">
        <v>45993</v>
      </c>
      <c r="F4744">
        <v>330105</v>
      </c>
      <c r="G4744">
        <v>1</v>
      </c>
      <c r="H4744">
        <v>1</v>
      </c>
      <c r="I4744">
        <v>0</v>
      </c>
      <c r="J4744" t="str">
        <v>DELHI</v>
      </c>
      <c r="K4744" t="str">
        <v>SAMPLE</v>
      </c>
    </row>
    <row r="4745" spans="1:11" x14ac:dyDescent="0.25">
      <c r="A4745" t="str">
        <v>BIOLEGEND</v>
      </c>
      <c r="B4745">
        <v>8395.2000000000007</v>
      </c>
      <c r="C4745" t="str">
        <v>EED121341</v>
      </c>
      <c r="D4745" s="6">
        <v>45987</v>
      </c>
      <c r="E4745" s="6">
        <v>45993</v>
      </c>
      <c r="F4745">
        <v>332025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8131.2000000000007</v>
      </c>
      <c r="C4746" t="str">
        <v>EED121341</v>
      </c>
      <c r="D4746" s="6">
        <v>45987</v>
      </c>
      <c r="E4746" s="6">
        <v>45993</v>
      </c>
      <c r="F4746">
        <v>339007</v>
      </c>
      <c r="G4746">
        <v>1</v>
      </c>
      <c r="H4746">
        <v>0</v>
      </c>
      <c r="I4746">
        <v>1</v>
      </c>
      <c r="J4746" t="str">
        <v>Bhopal</v>
      </c>
      <c r="K4746" t="str">
        <v>On Hold (Priyanka madam)</v>
      </c>
    </row>
    <row r="4747" spans="1:11" x14ac:dyDescent="0.25">
      <c r="A4747" t="str">
        <v>BIOLEGEND</v>
      </c>
      <c r="B4747">
        <v>7656</v>
      </c>
      <c r="C4747" t="str">
        <v>EED121341</v>
      </c>
      <c r="D4747" s="6">
        <v>45987</v>
      </c>
      <c r="E4747" s="6">
        <v>45993</v>
      </c>
      <c r="F4747">
        <v>340009</v>
      </c>
      <c r="G4747">
        <v>1</v>
      </c>
      <c r="H4747">
        <v>0</v>
      </c>
      <c r="I4747">
        <v>1</v>
      </c>
      <c r="J4747" t="str">
        <v>Bhopal</v>
      </c>
      <c r="K4747" t="str">
        <v>On Hold (Priyanka madam)</v>
      </c>
    </row>
    <row r="4748" spans="1:11" x14ac:dyDescent="0.25">
      <c r="A4748" t="str">
        <v>BIOLEGEND</v>
      </c>
      <c r="B4748">
        <v>7180.7999999999993</v>
      </c>
      <c r="C4748" t="str">
        <v>EED121341</v>
      </c>
      <c r="D4748" s="6">
        <v>45987</v>
      </c>
      <c r="E4748" s="6">
        <v>45993</v>
      </c>
      <c r="F4748">
        <v>344009</v>
      </c>
      <c r="G4748">
        <v>1</v>
      </c>
      <c r="H4748">
        <v>1</v>
      </c>
      <c r="I4748">
        <v>0</v>
      </c>
      <c r="J4748" t="str">
        <v>Mumbai</v>
      </c>
      <c r="K4748">
        <v>0</v>
      </c>
    </row>
    <row r="4749" spans="1:11" x14ac:dyDescent="0.25">
      <c r="A4749" t="str">
        <v>BIOLEGEND</v>
      </c>
      <c r="B4749">
        <v>11888.8</v>
      </c>
      <c r="C4749" t="str">
        <v>EED121341</v>
      </c>
      <c r="D4749" s="6">
        <v>45987</v>
      </c>
      <c r="E4749" s="6">
        <v>45993</v>
      </c>
      <c r="F4749">
        <v>344747</v>
      </c>
      <c r="G4749">
        <v>1</v>
      </c>
      <c r="H4749">
        <v>0</v>
      </c>
      <c r="I4749">
        <v>1</v>
      </c>
      <c r="J4749" t="str">
        <v>Bhopal</v>
      </c>
      <c r="K4749" t="str">
        <v>On Hold (Priyanka madam)</v>
      </c>
    </row>
    <row r="4750" spans="1:11" x14ac:dyDescent="0.25">
      <c r="A4750" t="str">
        <v>BIOLEGEND</v>
      </c>
      <c r="B4750">
        <v>26118.400000000001</v>
      </c>
      <c r="C4750" t="str">
        <v>EED121341</v>
      </c>
      <c r="D4750" s="6">
        <v>45987</v>
      </c>
      <c r="E4750" s="6">
        <v>45993</v>
      </c>
      <c r="F4750">
        <v>345030</v>
      </c>
      <c r="G4750">
        <v>2</v>
      </c>
      <c r="H4750">
        <v>2</v>
      </c>
      <c r="I4750">
        <v>0</v>
      </c>
      <c r="J4750" t="str">
        <v>Mumbai</v>
      </c>
      <c r="K4750">
        <v>0</v>
      </c>
    </row>
    <row r="4751" spans="1:11" x14ac:dyDescent="0.25">
      <c r="A4751" t="str">
        <v>BIOLEGEND</v>
      </c>
      <c r="B4751">
        <v>18902.400000000001</v>
      </c>
      <c r="C4751" t="str">
        <v>EED121341</v>
      </c>
      <c r="D4751" s="6">
        <v>45987</v>
      </c>
      <c r="E4751" s="6">
        <v>45993</v>
      </c>
      <c r="F4751">
        <v>348218</v>
      </c>
      <c r="G4751">
        <v>1</v>
      </c>
      <c r="H4751">
        <v>1</v>
      </c>
      <c r="I4751">
        <v>0</v>
      </c>
      <c r="J4751" t="str">
        <v>Telangana</v>
      </c>
      <c r="K4751">
        <v>0</v>
      </c>
    </row>
    <row r="4752" spans="1:11" x14ac:dyDescent="0.25">
      <c r="A4752" t="str">
        <v>BIOLEGEND</v>
      </c>
      <c r="B4752">
        <v>18321.599999999999</v>
      </c>
      <c r="C4752" t="str">
        <v>EED121341</v>
      </c>
      <c r="D4752" s="6">
        <v>45987</v>
      </c>
      <c r="E4752" s="6">
        <v>45993</v>
      </c>
      <c r="F4752">
        <v>350116</v>
      </c>
      <c r="G4752">
        <v>1</v>
      </c>
      <c r="H4752">
        <v>1</v>
      </c>
      <c r="I4752">
        <v>0</v>
      </c>
      <c r="J4752" t="str">
        <v>Delhi</v>
      </c>
      <c r="K4752" t="str">
        <v>PORTER</v>
      </c>
    </row>
    <row r="4753" spans="1:11" x14ac:dyDescent="0.25">
      <c r="A4753" t="str">
        <v>BIOLEGEND</v>
      </c>
      <c r="B4753">
        <v>7233.6</v>
      </c>
      <c r="C4753" t="str">
        <v>EED121341</v>
      </c>
      <c r="D4753" s="6">
        <v>45987</v>
      </c>
      <c r="E4753" s="6">
        <v>45993</v>
      </c>
      <c r="F4753">
        <v>353311</v>
      </c>
      <c r="G4753">
        <v>1</v>
      </c>
      <c r="H4753">
        <v>1</v>
      </c>
      <c r="I4753">
        <v>0</v>
      </c>
      <c r="J4753" t="str">
        <v>Kolkata</v>
      </c>
      <c r="K4753">
        <v>0</v>
      </c>
    </row>
    <row r="4754" spans="1:11" x14ac:dyDescent="0.25">
      <c r="A4754" t="str">
        <v>BIOLEGEND</v>
      </c>
      <c r="B4754">
        <v>14150.400000000001</v>
      </c>
      <c r="C4754" t="str">
        <v>EED121341</v>
      </c>
      <c r="D4754" s="6">
        <v>45987</v>
      </c>
      <c r="E4754" s="6">
        <v>45993</v>
      </c>
      <c r="F4754">
        <v>356606</v>
      </c>
      <c r="G4754">
        <v>1</v>
      </c>
      <c r="H4754">
        <v>1</v>
      </c>
      <c r="I4754">
        <v>0</v>
      </c>
      <c r="J4754" t="str">
        <v>Telangana</v>
      </c>
      <c r="K4754">
        <v>0</v>
      </c>
    </row>
    <row r="4755" spans="1:11" x14ac:dyDescent="0.25">
      <c r="A4755" t="str">
        <v>BIOLEGEND</v>
      </c>
      <c r="B4755">
        <v>25440.800000000003</v>
      </c>
      <c r="C4755" t="str">
        <v>EED121341</v>
      </c>
      <c r="D4755" s="6">
        <v>45987</v>
      </c>
      <c r="E4755" s="6">
        <v>45993</v>
      </c>
      <c r="F4755">
        <v>356920</v>
      </c>
      <c r="G4755">
        <v>1</v>
      </c>
      <c r="H4755">
        <v>0</v>
      </c>
      <c r="I4755">
        <v>1</v>
      </c>
      <c r="J4755" t="str">
        <v>Faridabad</v>
      </c>
      <c r="K4755" t="str">
        <v>PRIYANKA MADAM</v>
      </c>
    </row>
    <row r="4756" spans="1:11" x14ac:dyDescent="0.25">
      <c r="A4756" t="str">
        <v>BIOLEGEND</v>
      </c>
      <c r="B4756">
        <v>6811.2000000000007</v>
      </c>
      <c r="C4756" t="str">
        <v>EED121341</v>
      </c>
      <c r="D4756" s="6">
        <v>45987</v>
      </c>
      <c r="E4756" s="6">
        <v>45993</v>
      </c>
      <c r="F4756">
        <v>364115</v>
      </c>
      <c r="G4756">
        <v>1</v>
      </c>
      <c r="H4756">
        <v>0</v>
      </c>
      <c r="I4756">
        <v>1</v>
      </c>
      <c r="J4756" t="str">
        <v>Bhopal</v>
      </c>
      <c r="K4756" t="str">
        <v>On Hold (Priyanka madam)</v>
      </c>
    </row>
    <row r="4757" spans="1:11" x14ac:dyDescent="0.25">
      <c r="A4757" t="str">
        <v>BIOLEGEND</v>
      </c>
      <c r="B4757">
        <v>7286.4</v>
      </c>
      <c r="C4757" t="str">
        <v>EED121341</v>
      </c>
      <c r="D4757" s="6">
        <v>45987</v>
      </c>
      <c r="E4757" s="6">
        <v>45993</v>
      </c>
      <c r="F4757">
        <v>364805</v>
      </c>
      <c r="G4757">
        <v>1</v>
      </c>
      <c r="H4757">
        <v>0</v>
      </c>
      <c r="I4757">
        <v>1</v>
      </c>
      <c r="J4757" t="str">
        <v>Bhopal</v>
      </c>
      <c r="K4757" t="str">
        <v>On Hold (Priyanka madam)</v>
      </c>
    </row>
    <row r="4758" spans="1:11" x14ac:dyDescent="0.25">
      <c r="A4758" t="str">
        <v>BIOLEGEND</v>
      </c>
      <c r="B4758">
        <v>5808</v>
      </c>
      <c r="C4758" t="str">
        <v>EED121341</v>
      </c>
      <c r="D4758" s="6">
        <v>45987</v>
      </c>
      <c r="E4758" s="6">
        <v>45993</v>
      </c>
      <c r="F4758">
        <v>369611</v>
      </c>
      <c r="G4758">
        <v>1</v>
      </c>
      <c r="H4758">
        <v>0</v>
      </c>
      <c r="I4758">
        <v>1</v>
      </c>
      <c r="J4758" t="str">
        <v>Bhopal</v>
      </c>
      <c r="K4758" t="str">
        <v>On Hold (Priyanka madam)</v>
      </c>
    </row>
    <row r="4759" spans="1:11" x14ac:dyDescent="0.25">
      <c r="A4759" t="str">
        <v>BIOLEGEND</v>
      </c>
      <c r="B4759">
        <v>5596.8</v>
      </c>
      <c r="C4759" t="str">
        <v>EED121341</v>
      </c>
      <c r="D4759" s="6">
        <v>45987</v>
      </c>
      <c r="E4759" s="6">
        <v>45993</v>
      </c>
      <c r="F4759">
        <v>379205</v>
      </c>
      <c r="G4759">
        <v>1</v>
      </c>
      <c r="H4759">
        <v>0</v>
      </c>
      <c r="I4759">
        <v>1</v>
      </c>
      <c r="J4759" t="str">
        <v>Bhopal</v>
      </c>
      <c r="K4759" t="str">
        <v>On Hold (Priyanka madam)</v>
      </c>
    </row>
    <row r="4760" spans="1:11" x14ac:dyDescent="0.25">
      <c r="A4760" t="str">
        <v>BIOLEGEND</v>
      </c>
      <c r="B4760">
        <v>2534.4</v>
      </c>
      <c r="C4760" t="str">
        <v>EED121341</v>
      </c>
      <c r="D4760" s="6">
        <v>45987</v>
      </c>
      <c r="E4760" s="6">
        <v>45993</v>
      </c>
      <c r="F4760">
        <v>400411</v>
      </c>
      <c r="G4760">
        <v>1</v>
      </c>
      <c r="H4760">
        <v>1</v>
      </c>
      <c r="I4760">
        <v>0</v>
      </c>
      <c r="J4760" t="str">
        <v>DELHI</v>
      </c>
      <c r="K4760">
        <v>0</v>
      </c>
    </row>
    <row r="4761" spans="1:11" x14ac:dyDescent="0.25">
      <c r="A4761" t="str">
        <v>BIOLEGEND</v>
      </c>
      <c r="B4761">
        <v>2587.1999999999998</v>
      </c>
      <c r="C4761" t="str">
        <v>EED121341</v>
      </c>
      <c r="D4761" s="6">
        <v>45987</v>
      </c>
      <c r="E4761" s="6">
        <v>45993</v>
      </c>
      <c r="F4761">
        <v>400507</v>
      </c>
      <c r="G4761">
        <v>1</v>
      </c>
      <c r="H4761">
        <v>1</v>
      </c>
      <c r="I4761">
        <v>0</v>
      </c>
      <c r="J4761" t="str">
        <v>DELHI</v>
      </c>
      <c r="K4761">
        <v>0</v>
      </c>
    </row>
    <row r="4762" spans="1:11" x14ac:dyDescent="0.25">
      <c r="A4762" t="str">
        <v>BIOLEGEND</v>
      </c>
      <c r="B4762">
        <v>1900.8000000000002</v>
      </c>
      <c r="C4762" t="str">
        <v>EED121341</v>
      </c>
      <c r="D4762" s="6">
        <v>45987</v>
      </c>
      <c r="E4762" s="6">
        <v>45993</v>
      </c>
      <c r="F4762">
        <v>400633</v>
      </c>
      <c r="G4762">
        <v>1</v>
      </c>
      <c r="H4762">
        <v>1</v>
      </c>
      <c r="I4762">
        <v>0</v>
      </c>
      <c r="J4762" t="str">
        <v>DELHI</v>
      </c>
      <c r="K4762">
        <v>0</v>
      </c>
    </row>
    <row r="4763" spans="1:11" x14ac:dyDescent="0.25">
      <c r="A4763" t="str">
        <v>BIOLEGEND</v>
      </c>
      <c r="B4763">
        <v>12566.400000000001</v>
      </c>
      <c r="C4763" t="str">
        <v>EED121341</v>
      </c>
      <c r="D4763" s="6">
        <v>45987</v>
      </c>
      <c r="E4763" s="6">
        <v>45993</v>
      </c>
      <c r="F4763">
        <v>406410</v>
      </c>
      <c r="G4763">
        <v>1</v>
      </c>
      <c r="H4763">
        <v>0</v>
      </c>
      <c r="I4763">
        <v>1</v>
      </c>
      <c r="J4763" t="str">
        <v>Bhopal</v>
      </c>
      <c r="K4763" t="str">
        <v>On Hold (Priyanka madam)</v>
      </c>
    </row>
    <row r="4764" spans="1:11" x14ac:dyDescent="0.25">
      <c r="A4764" t="str">
        <v>BIOLEGEND</v>
      </c>
      <c r="B4764">
        <v>3432</v>
      </c>
      <c r="C4764" t="str">
        <v>EED121341</v>
      </c>
      <c r="D4764" s="6">
        <v>45987</v>
      </c>
      <c r="E4764" s="6">
        <v>45993</v>
      </c>
      <c r="F4764">
        <v>420601</v>
      </c>
      <c r="G4764">
        <v>1</v>
      </c>
      <c r="H4764">
        <v>0</v>
      </c>
      <c r="I4764">
        <v>1</v>
      </c>
      <c r="J4764" t="str">
        <v>Bhopal</v>
      </c>
      <c r="K4764" t="str">
        <v>On Hold (Priyanka madam)</v>
      </c>
    </row>
    <row r="4765" spans="1:11" x14ac:dyDescent="0.25">
      <c r="A4765" t="str">
        <v>BIOLEGEND</v>
      </c>
      <c r="B4765">
        <v>3115.2</v>
      </c>
      <c r="C4765" t="str">
        <v>EED121341</v>
      </c>
      <c r="D4765" s="6">
        <v>45987</v>
      </c>
      <c r="E4765" s="6">
        <v>45993</v>
      </c>
      <c r="F4765">
        <v>420801</v>
      </c>
      <c r="G4765">
        <v>1</v>
      </c>
      <c r="H4765">
        <v>0</v>
      </c>
      <c r="I4765">
        <v>1</v>
      </c>
      <c r="J4765" t="str">
        <v>Bhopal</v>
      </c>
      <c r="K4765" t="str">
        <v>On Hold (Priyanka madam)</v>
      </c>
    </row>
    <row r="4766" spans="1:11" x14ac:dyDescent="0.25">
      <c r="A4766" t="str">
        <v>BIOLEGEND</v>
      </c>
      <c r="B4766">
        <v>4963.2</v>
      </c>
      <c r="C4766" t="str">
        <v>EED121341</v>
      </c>
      <c r="D4766" s="6">
        <v>45987</v>
      </c>
      <c r="E4766" s="6">
        <v>45993</v>
      </c>
      <c r="F4766">
        <v>421002</v>
      </c>
      <c r="G4766">
        <v>1</v>
      </c>
      <c r="H4766">
        <v>0</v>
      </c>
      <c r="I4766">
        <v>1</v>
      </c>
      <c r="J4766" t="str">
        <v>Bhopal</v>
      </c>
      <c r="K4766" t="str">
        <v>On Hold (Priyanka madam)</v>
      </c>
    </row>
    <row r="4767" spans="1:11" x14ac:dyDescent="0.25">
      <c r="A4767" t="str">
        <v>BIOLEGEND</v>
      </c>
      <c r="B4767">
        <v>2851.2</v>
      </c>
      <c r="C4767" t="str">
        <v>EED121341</v>
      </c>
      <c r="D4767" s="6">
        <v>45987</v>
      </c>
      <c r="E4767" s="6">
        <v>45993</v>
      </c>
      <c r="F4767">
        <v>421301</v>
      </c>
      <c r="G4767">
        <v>1</v>
      </c>
      <c r="H4767">
        <v>1</v>
      </c>
      <c r="I4767">
        <v>0</v>
      </c>
      <c r="J4767" t="str">
        <v>Kolkata</v>
      </c>
      <c r="K4767">
        <v>0</v>
      </c>
    </row>
    <row r="4768" spans="1:11" x14ac:dyDescent="0.25">
      <c r="A4768" t="str">
        <v>BIOLEGEND</v>
      </c>
      <c r="B4768">
        <v>4382.3999999999996</v>
      </c>
      <c r="C4768" t="str">
        <v>EED121341</v>
      </c>
      <c r="D4768" s="6">
        <v>45987</v>
      </c>
      <c r="E4768" s="6">
        <v>45993</v>
      </c>
      <c r="F4768">
        <v>423113</v>
      </c>
      <c r="G4768">
        <v>1</v>
      </c>
      <c r="H4768">
        <v>1</v>
      </c>
      <c r="I4768">
        <v>0</v>
      </c>
      <c r="J4768" t="str">
        <v>Kerala</v>
      </c>
      <c r="K4768" t="str">
        <v>SATURDAY</v>
      </c>
    </row>
    <row r="4769" spans="1:11" x14ac:dyDescent="0.25">
      <c r="A4769" t="str">
        <v>BIOLEGEND</v>
      </c>
      <c r="B4769">
        <v>4699.2</v>
      </c>
      <c r="C4769" t="str">
        <v>EED121341</v>
      </c>
      <c r="D4769" s="6">
        <v>45987</v>
      </c>
      <c r="E4769" s="6">
        <v>45993</v>
      </c>
      <c r="F4769">
        <v>423301</v>
      </c>
      <c r="G4769">
        <v>1</v>
      </c>
      <c r="H4769">
        <v>0</v>
      </c>
      <c r="I4769">
        <v>1</v>
      </c>
      <c r="J4769" t="str">
        <v>Bhopal</v>
      </c>
      <c r="K4769" t="str">
        <v>On Hold (Priyanka madam)</v>
      </c>
    </row>
    <row r="4770" spans="1:11" x14ac:dyDescent="0.25">
      <c r="A4770" t="str">
        <v>BIOLEGEND</v>
      </c>
      <c r="B4770">
        <v>13992</v>
      </c>
      <c r="C4770" t="str">
        <v>EED121341</v>
      </c>
      <c r="D4770" s="6">
        <v>45987</v>
      </c>
      <c r="E4770" s="6">
        <v>45993</v>
      </c>
      <c r="F4770">
        <v>431301</v>
      </c>
      <c r="G4770">
        <v>1</v>
      </c>
      <c r="H4770">
        <v>1</v>
      </c>
      <c r="I4770">
        <v>0</v>
      </c>
      <c r="J4770" t="str">
        <v>Kerala</v>
      </c>
      <c r="K4770" t="str">
        <v>SATURDAY</v>
      </c>
    </row>
    <row r="4771" spans="1:11" x14ac:dyDescent="0.25">
      <c r="A4771" t="str">
        <v>BIOLEGEND</v>
      </c>
      <c r="B4771">
        <v>31878</v>
      </c>
      <c r="C4771" t="str">
        <v>EED121341</v>
      </c>
      <c r="D4771" s="6">
        <v>45987</v>
      </c>
      <c r="E4771" s="6">
        <v>45993</v>
      </c>
      <c r="F4771">
        <v>480008</v>
      </c>
      <c r="G4771">
        <v>1</v>
      </c>
      <c r="H4771">
        <v>1</v>
      </c>
      <c r="I4771">
        <v>0</v>
      </c>
      <c r="J4771" t="str">
        <v>Kolkata</v>
      </c>
      <c r="K4771">
        <v>0</v>
      </c>
    </row>
    <row r="4772" spans="1:11" x14ac:dyDescent="0.25">
      <c r="A4772" t="str">
        <v>BIOLEGEND</v>
      </c>
      <c r="B4772">
        <v>13244</v>
      </c>
      <c r="C4772" t="str">
        <v>EED121341</v>
      </c>
      <c r="D4772" s="6">
        <v>45987</v>
      </c>
      <c r="E4772" s="6">
        <v>45993</v>
      </c>
      <c r="F4772">
        <v>500345</v>
      </c>
      <c r="G4772">
        <v>1</v>
      </c>
      <c r="H4772">
        <v>0</v>
      </c>
      <c r="I4772">
        <v>1</v>
      </c>
      <c r="J4772" t="str">
        <v>Bhopal</v>
      </c>
      <c r="K4772" t="str">
        <v>On Hold (Priyanka madam)</v>
      </c>
    </row>
    <row r="4773" spans="1:11" x14ac:dyDescent="0.25">
      <c r="A4773" t="str">
        <v>BIOLEGEND</v>
      </c>
      <c r="B4773">
        <v>11088</v>
      </c>
      <c r="C4773" t="str">
        <v>EED121341</v>
      </c>
      <c r="D4773" s="6">
        <v>45987</v>
      </c>
      <c r="E4773" s="6">
        <v>45993</v>
      </c>
      <c r="F4773">
        <v>500847</v>
      </c>
      <c r="G4773">
        <v>1</v>
      </c>
      <c r="H4773">
        <v>0</v>
      </c>
      <c r="I4773">
        <v>1</v>
      </c>
      <c r="J4773" t="str">
        <v>Bhopal</v>
      </c>
      <c r="K4773" t="str">
        <v>On Hold (Priyanka madam)</v>
      </c>
    </row>
    <row r="4774" spans="1:11" x14ac:dyDescent="0.25">
      <c r="A4774" t="str">
        <v>BIOLEGEND</v>
      </c>
      <c r="B4774">
        <v>15100.8</v>
      </c>
      <c r="C4774" t="str">
        <v>EED121341</v>
      </c>
      <c r="D4774" s="6">
        <v>45987</v>
      </c>
      <c r="E4774" s="6">
        <v>45993</v>
      </c>
      <c r="F4774">
        <v>505010</v>
      </c>
      <c r="G4774">
        <v>1</v>
      </c>
      <c r="H4774">
        <v>1</v>
      </c>
      <c r="I4774">
        <v>0</v>
      </c>
      <c r="J4774" t="str">
        <v>Chandigarh</v>
      </c>
      <c r="K4774" t="str">
        <v>SATURDAY</v>
      </c>
    </row>
    <row r="4775" spans="1:11" x14ac:dyDescent="0.25">
      <c r="A4775" t="str">
        <v>BIOLEGEND</v>
      </c>
      <c r="B4775">
        <v>16816.8</v>
      </c>
      <c r="C4775" t="str">
        <v>EED121341</v>
      </c>
      <c r="D4775" s="6">
        <v>45987</v>
      </c>
      <c r="E4775" s="6">
        <v>45993</v>
      </c>
      <c r="F4775">
        <v>505031</v>
      </c>
      <c r="G4775">
        <v>1</v>
      </c>
      <c r="H4775">
        <v>0</v>
      </c>
      <c r="I4775">
        <v>1</v>
      </c>
      <c r="J4775" t="str">
        <v>Bhopal</v>
      </c>
      <c r="K4775" t="str">
        <v>On Hold (Priyanka madam)</v>
      </c>
    </row>
    <row r="4776" spans="1:11" x14ac:dyDescent="0.25">
      <c r="A4776" t="str">
        <v>BIOLEGEND</v>
      </c>
      <c r="B4776">
        <v>5227.2</v>
      </c>
      <c r="C4776" t="str">
        <v>EED121341</v>
      </c>
      <c r="D4776" s="6">
        <v>45987</v>
      </c>
      <c r="E4776" s="6">
        <v>45993</v>
      </c>
      <c r="F4776">
        <v>505806</v>
      </c>
      <c r="G4776">
        <v>2</v>
      </c>
      <c r="H4776">
        <v>2</v>
      </c>
      <c r="I4776">
        <v>0</v>
      </c>
      <c r="J4776" t="str">
        <v>Chandigarh</v>
      </c>
      <c r="K4776" t="str">
        <v>SATURDAY</v>
      </c>
    </row>
    <row r="4777" spans="1:11" x14ac:dyDescent="0.25">
      <c r="A4777" t="str">
        <v>BIOLEGEND</v>
      </c>
      <c r="B4777">
        <v>14907.2</v>
      </c>
      <c r="C4777" t="str">
        <v>EED121341</v>
      </c>
      <c r="D4777" s="6">
        <v>45987</v>
      </c>
      <c r="E4777" s="6">
        <v>45993</v>
      </c>
      <c r="F4777">
        <v>505830</v>
      </c>
      <c r="G4777">
        <v>1</v>
      </c>
      <c r="H4777">
        <v>0</v>
      </c>
      <c r="I4777">
        <v>1</v>
      </c>
      <c r="J4777" t="str">
        <v>Bhopal</v>
      </c>
      <c r="K4777" t="str">
        <v>On Hold (Priyanka madam)</v>
      </c>
    </row>
    <row r="4778" spans="1:11" x14ac:dyDescent="0.25">
      <c r="A4778" t="str">
        <v>BIOLEGEND</v>
      </c>
      <c r="B4778">
        <v>18321.599999999999</v>
      </c>
      <c r="C4778" t="str">
        <v>EED121341</v>
      </c>
      <c r="D4778" s="6">
        <v>45987</v>
      </c>
      <c r="E4778" s="6">
        <v>45993</v>
      </c>
      <c r="F4778">
        <v>591706</v>
      </c>
      <c r="G4778">
        <v>1</v>
      </c>
      <c r="H4778">
        <v>1</v>
      </c>
      <c r="I4778">
        <v>0</v>
      </c>
      <c r="J4778" t="str">
        <v>Banglore</v>
      </c>
      <c r="K4778">
        <v>0</v>
      </c>
    </row>
    <row r="4779" spans="1:11" x14ac:dyDescent="0.25">
      <c r="A4779" t="str">
        <v>BIOLEGEND</v>
      </c>
      <c r="B4779">
        <v>6811.2000000000007</v>
      </c>
      <c r="C4779" t="str">
        <v>EED121341</v>
      </c>
      <c r="D4779" s="6">
        <v>45987</v>
      </c>
      <c r="E4779" s="6">
        <v>45993</v>
      </c>
      <c r="F4779">
        <v>640949</v>
      </c>
      <c r="G4779">
        <v>1</v>
      </c>
      <c r="H4779">
        <v>0</v>
      </c>
      <c r="I4779">
        <v>1</v>
      </c>
      <c r="J4779" t="str">
        <v>Bhopal</v>
      </c>
      <c r="K4779" t="str">
        <v>On Hold (Priyanka madam)</v>
      </c>
    </row>
    <row r="4780" spans="1:11" x14ac:dyDescent="0.25">
      <c r="A4780" t="str">
        <v>BIOLEGEND</v>
      </c>
      <c r="B4780">
        <v>8395.2000000000007</v>
      </c>
      <c r="C4780" t="str">
        <v>EED121341</v>
      </c>
      <c r="D4780" s="6">
        <v>45987</v>
      </c>
      <c r="E4780" s="6">
        <v>45993</v>
      </c>
      <c r="F4780">
        <v>654003</v>
      </c>
      <c r="G4780">
        <v>1</v>
      </c>
      <c r="H4780">
        <v>1</v>
      </c>
      <c r="I4780">
        <v>0</v>
      </c>
      <c r="J4780" t="str">
        <v>Chandigarh</v>
      </c>
      <c r="K4780" t="str">
        <v>SATURDAY</v>
      </c>
    </row>
    <row r="4781" spans="1:11" x14ac:dyDescent="0.25">
      <c r="A4781" t="str">
        <v>BIOLEGEND</v>
      </c>
      <c r="B4781">
        <v>20592</v>
      </c>
      <c r="C4781" t="str">
        <v>EED121341</v>
      </c>
      <c r="D4781" s="6">
        <v>45987</v>
      </c>
      <c r="E4781" s="6">
        <v>45993</v>
      </c>
      <c r="F4781">
        <v>696814</v>
      </c>
      <c r="G4781">
        <v>1</v>
      </c>
      <c r="H4781">
        <v>0</v>
      </c>
      <c r="I4781">
        <v>1</v>
      </c>
      <c r="J4781" t="str">
        <v>Bhopal</v>
      </c>
      <c r="K4781" t="str">
        <v>On Hold (Priyanka madam)</v>
      </c>
    </row>
    <row r="4782" spans="1:11" x14ac:dyDescent="0.25">
      <c r="A4782" t="str">
        <v>BIOLEGEND</v>
      </c>
      <c r="B4782">
        <v>92980.799999999988</v>
      </c>
      <c r="C4782" t="str">
        <v>EED121341</v>
      </c>
      <c r="D4782" s="6">
        <v>45987</v>
      </c>
      <c r="E4782" s="6">
        <v>45993</v>
      </c>
      <c r="F4782">
        <v>740809</v>
      </c>
      <c r="G4782">
        <v>1</v>
      </c>
      <c r="H4782">
        <v>1</v>
      </c>
      <c r="I4782">
        <v>0</v>
      </c>
      <c r="J4782" t="str">
        <v>Telangana</v>
      </c>
      <c r="K4782">
        <v>0</v>
      </c>
    </row>
    <row r="4783" spans="1:11" x14ac:dyDescent="0.25">
      <c r="A4783" t="str">
        <v>BIOLEGEND</v>
      </c>
      <c r="B4783">
        <v>17054.400000000001</v>
      </c>
      <c r="C4783" t="str">
        <v>EED121341</v>
      </c>
      <c r="D4783" s="6">
        <v>45987</v>
      </c>
      <c r="E4783" s="6">
        <v>45993</v>
      </c>
      <c r="F4783">
        <v>824806</v>
      </c>
      <c r="G4783">
        <v>1</v>
      </c>
      <c r="H4783">
        <v>0</v>
      </c>
      <c r="I4783">
        <v>1</v>
      </c>
      <c r="J4783" t="str">
        <v>Bhopal</v>
      </c>
      <c r="K4783" t="str">
        <v>On Hold (Priyanka madam)</v>
      </c>
    </row>
    <row r="4784" spans="1:11" x14ac:dyDescent="0.25">
      <c r="A4784" t="str">
        <v>AFFINITY</v>
      </c>
      <c r="B4784">
        <v>4400</v>
      </c>
      <c r="C4784" t="str">
        <v>251019IN-BI</v>
      </c>
      <c r="D4784" s="6">
        <v>45980</v>
      </c>
      <c r="E4784" s="6">
        <v>45994</v>
      </c>
      <c r="F4784" t="str">
        <v>BF8035</v>
      </c>
      <c r="G4784">
        <v>1</v>
      </c>
      <c r="H4784">
        <v>1</v>
      </c>
      <c r="I4784">
        <v>0</v>
      </c>
      <c r="J4784" t="str">
        <v>Kolkata</v>
      </c>
      <c r="K4784">
        <v>0</v>
      </c>
    </row>
    <row r="4785" spans="1:11" x14ac:dyDescent="0.25">
      <c r="A4785" t="str">
        <v>AFFINITY</v>
      </c>
      <c r="B4785">
        <v>4400</v>
      </c>
      <c r="C4785" t="str">
        <v>251019IN-BI</v>
      </c>
      <c r="D4785" s="6">
        <v>45980</v>
      </c>
      <c r="E4785" s="6">
        <v>45994</v>
      </c>
      <c r="F4785" t="str">
        <v>AF6433</v>
      </c>
      <c r="G4785">
        <v>1</v>
      </c>
      <c r="H4785">
        <v>1</v>
      </c>
      <c r="I4785">
        <v>0</v>
      </c>
      <c r="J4785" t="str">
        <v>Kolkata</v>
      </c>
      <c r="K4785">
        <v>0</v>
      </c>
    </row>
    <row r="4786" spans="1:11" x14ac:dyDescent="0.25">
      <c r="A4786" t="str">
        <v>AFFINITY</v>
      </c>
      <c r="B4786">
        <v>4400</v>
      </c>
      <c r="C4786" t="str">
        <v>251019IN-BI</v>
      </c>
      <c r="D4786" s="6">
        <v>45980</v>
      </c>
      <c r="E4786" s="6">
        <v>45994</v>
      </c>
      <c r="F4786" t="str">
        <v>DF3139</v>
      </c>
      <c r="G4786">
        <v>1</v>
      </c>
      <c r="H4786">
        <v>1</v>
      </c>
      <c r="I4786">
        <v>0</v>
      </c>
      <c r="J4786" t="str">
        <v>Kolkata</v>
      </c>
      <c r="K4786">
        <v>0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AF7020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DF6894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AF5189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TARGETMOL</v>
      </c>
      <c r="B4790">
        <v>18955.2</v>
      </c>
      <c r="C4790" t="str">
        <v>INV251203-004</v>
      </c>
      <c r="D4790" s="6">
        <v>45993</v>
      </c>
      <c r="E4790" s="6">
        <v>45996</v>
      </c>
      <c r="F4790" t="str">
        <v>TMPY-06877</v>
      </c>
      <c r="G4790">
        <v>1</v>
      </c>
      <c r="H4790">
        <v>1</v>
      </c>
      <c r="I4790">
        <v>0</v>
      </c>
      <c r="J4790" t="str">
        <v>Telangana</v>
      </c>
      <c r="K4790">
        <v>0</v>
      </c>
    </row>
    <row r="4791" spans="1:11" x14ac:dyDescent="0.25">
      <c r="A4791" t="str">
        <v>TARGETMOL</v>
      </c>
      <c r="B4791">
        <v>2112</v>
      </c>
      <c r="C4791" t="str">
        <v>INV251203-005</v>
      </c>
      <c r="D4791" s="6">
        <v>45993</v>
      </c>
      <c r="E4791" s="6">
        <v>45996</v>
      </c>
      <c r="F4791" t="str">
        <v>T3123</v>
      </c>
      <c r="G4791">
        <v>1</v>
      </c>
      <c r="H4791">
        <v>1</v>
      </c>
      <c r="I4791">
        <v>0</v>
      </c>
      <c r="J4791" t="str">
        <v>MANIPUR</v>
      </c>
      <c r="K4791">
        <v>0</v>
      </c>
    </row>
    <row r="4792" spans="1:11" x14ac:dyDescent="0.25">
      <c r="A4792" t="str">
        <v>TARGETMOL</v>
      </c>
      <c r="B4792">
        <v>1795.1999999999998</v>
      </c>
      <c r="C4792" t="str">
        <v>INV251203-005</v>
      </c>
      <c r="D4792" s="6">
        <v>45993</v>
      </c>
      <c r="E4792" s="6">
        <v>45996</v>
      </c>
      <c r="F4792" t="str">
        <v>T10765</v>
      </c>
      <c r="G4792">
        <v>1</v>
      </c>
      <c r="H4792">
        <v>1</v>
      </c>
      <c r="I4792">
        <v>0</v>
      </c>
      <c r="J4792" t="str">
        <v>DELHI</v>
      </c>
      <c r="K4792">
        <v>0</v>
      </c>
    </row>
    <row r="4793" spans="1:11" x14ac:dyDescent="0.25">
      <c r="A4793" t="str">
        <v>TARGETMOL</v>
      </c>
      <c r="B4793">
        <v>22123.200000000001</v>
      </c>
      <c r="C4793" t="str">
        <v>INV251203-006</v>
      </c>
      <c r="D4793" s="6">
        <v>45993</v>
      </c>
      <c r="E4793" s="6">
        <v>45996</v>
      </c>
      <c r="F4793" t="str">
        <v>TN2346</v>
      </c>
      <c r="G4793">
        <v>1</v>
      </c>
      <c r="H4793">
        <v>1</v>
      </c>
      <c r="I4793">
        <v>0</v>
      </c>
      <c r="J4793" t="str">
        <v>Dehradoon</v>
      </c>
      <c r="K4793">
        <v>0</v>
      </c>
    </row>
    <row r="4794" spans="1:11" x14ac:dyDescent="0.25">
      <c r="A4794" t="str">
        <v>TARGETMOL</v>
      </c>
      <c r="B4794">
        <v>4699.2</v>
      </c>
      <c r="C4794" t="str">
        <v>INV251203-006</v>
      </c>
      <c r="D4794" s="6">
        <v>45993</v>
      </c>
      <c r="E4794" s="6">
        <v>45996</v>
      </c>
      <c r="F4794" t="str">
        <v>T8526</v>
      </c>
      <c r="G4794">
        <v>1</v>
      </c>
      <c r="H4794">
        <v>1</v>
      </c>
      <c r="I4794">
        <v>0</v>
      </c>
      <c r="J4794" t="str">
        <v>Dehradoon</v>
      </c>
      <c r="K4794">
        <v>0</v>
      </c>
    </row>
    <row r="4795" spans="1:11" x14ac:dyDescent="0.25">
      <c r="A4795" t="str">
        <v>TARGETMOL</v>
      </c>
      <c r="B4795">
        <v>1742.4</v>
      </c>
      <c r="C4795" t="str">
        <v>INV251203-006</v>
      </c>
      <c r="D4795" s="6">
        <v>45993</v>
      </c>
      <c r="E4795" s="6">
        <v>45996</v>
      </c>
      <c r="F4795" t="str">
        <v>T19521</v>
      </c>
      <c r="G4795">
        <v>1</v>
      </c>
      <c r="H4795">
        <v>1</v>
      </c>
      <c r="I4795">
        <v>0</v>
      </c>
      <c r="J4795" t="str">
        <v>Dehradoon</v>
      </c>
      <c r="K4795">
        <v>0</v>
      </c>
    </row>
    <row r="4796" spans="1:11" x14ac:dyDescent="0.25">
      <c r="A4796" t="str">
        <v>TARGETMOL</v>
      </c>
      <c r="B4796">
        <v>8184</v>
      </c>
      <c r="C4796" t="str">
        <v>INV251203-006</v>
      </c>
      <c r="D4796" s="6">
        <v>45993</v>
      </c>
      <c r="E4796" s="6">
        <v>45996</v>
      </c>
      <c r="F4796" t="str">
        <v>T3726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4329.6000000000004</v>
      </c>
      <c r="C4797" t="str">
        <v>INV251203-007</v>
      </c>
      <c r="D4797" s="6">
        <v>45993</v>
      </c>
      <c r="E4797" s="6">
        <v>45996</v>
      </c>
      <c r="F4797" t="str">
        <v>TQ0302</v>
      </c>
      <c r="G4797">
        <v>1</v>
      </c>
      <c r="H4797">
        <v>1</v>
      </c>
      <c r="I4797">
        <v>0</v>
      </c>
      <c r="J4797" t="str">
        <v>Gujrat</v>
      </c>
      <c r="K4797">
        <v>0</v>
      </c>
    </row>
    <row r="4798" spans="1:11" x14ac:dyDescent="0.25">
      <c r="A4798" t="str">
        <v>TARGETMOL</v>
      </c>
      <c r="B4798">
        <v>2851.2</v>
      </c>
      <c r="C4798" t="str">
        <v>INV251203-007</v>
      </c>
      <c r="D4798" s="6">
        <v>45993</v>
      </c>
      <c r="E4798" s="6">
        <v>45996</v>
      </c>
      <c r="F4798" t="str">
        <v>T20845</v>
      </c>
      <c r="G4798">
        <v>1</v>
      </c>
      <c r="H4798">
        <v>1</v>
      </c>
      <c r="I4798">
        <v>0</v>
      </c>
      <c r="J4798" t="str">
        <v>Delhi</v>
      </c>
      <c r="K4798">
        <v>0</v>
      </c>
    </row>
    <row r="4799" spans="1:11" x14ac:dyDescent="0.25">
      <c r="A4799" t="str">
        <v>BIOXCELL</v>
      </c>
      <c r="B4799">
        <v>66528</v>
      </c>
      <c r="C4799">
        <v>182590</v>
      </c>
      <c r="D4799" s="6">
        <v>45992</v>
      </c>
      <c r="E4799" s="6">
        <v>45996</v>
      </c>
      <c r="F4799" t="str">
        <v>BE0241</v>
      </c>
      <c r="G4799">
        <v>2</v>
      </c>
      <c r="H4799">
        <v>2</v>
      </c>
      <c r="I4799">
        <v>0</v>
      </c>
      <c r="J4799" t="str">
        <v>Kolkata</v>
      </c>
      <c r="K4799">
        <v>0</v>
      </c>
    </row>
    <row r="4800" spans="1:11" x14ac:dyDescent="0.25">
      <c r="A4800" t="str">
        <v>BIOXCELL</v>
      </c>
      <c r="B4800">
        <v>167640</v>
      </c>
      <c r="C4800">
        <v>182590</v>
      </c>
      <c r="D4800" s="6">
        <v>45992</v>
      </c>
      <c r="E4800" s="6">
        <v>45996</v>
      </c>
      <c r="F4800" t="str">
        <v>BE0379</v>
      </c>
      <c r="G4800">
        <v>1</v>
      </c>
      <c r="H4800">
        <v>1</v>
      </c>
      <c r="I4800">
        <v>0</v>
      </c>
      <c r="J4800" t="str">
        <v>Banglore</v>
      </c>
      <c r="K4800">
        <v>0</v>
      </c>
    </row>
    <row r="4801" spans="1:11" x14ac:dyDescent="0.25">
      <c r="A4801" t="str">
        <v>BIOXCELL</v>
      </c>
      <c r="B4801">
        <v>167640</v>
      </c>
      <c r="C4801">
        <v>182590</v>
      </c>
      <c r="D4801" s="6">
        <v>45992</v>
      </c>
      <c r="E4801" s="6">
        <v>45996</v>
      </c>
      <c r="F4801" t="str">
        <v>BE0089</v>
      </c>
      <c r="G4801">
        <v>1</v>
      </c>
      <c r="H4801">
        <v>1</v>
      </c>
      <c r="I4801">
        <v>0</v>
      </c>
      <c r="J4801" t="str">
        <v>Banglore</v>
      </c>
      <c r="K4801">
        <v>0</v>
      </c>
    </row>
    <row r="4802" spans="1:11" x14ac:dyDescent="0.25">
      <c r="A4802" t="str">
        <v>BETHYL</v>
      </c>
      <c r="B4802">
        <v>9671.2000000000007</v>
      </c>
      <c r="C4802">
        <v>90234842</v>
      </c>
      <c r="D4802" s="6">
        <v>45996</v>
      </c>
      <c r="E4802" s="6">
        <v>45999</v>
      </c>
      <c r="F4802" t="str">
        <v>A140-118B</v>
      </c>
      <c r="G4802">
        <v>1</v>
      </c>
      <c r="H4802">
        <v>1</v>
      </c>
      <c r="I4802">
        <v>0</v>
      </c>
      <c r="J4802" t="str">
        <v>BANGALORE</v>
      </c>
      <c r="K4802">
        <v>0</v>
      </c>
    </row>
    <row r="4803" spans="1:11" x14ac:dyDescent="0.25">
      <c r="A4803" t="str">
        <v>BETHYL</v>
      </c>
      <c r="B4803">
        <v>11580.8</v>
      </c>
      <c r="C4803">
        <v>90234843</v>
      </c>
      <c r="D4803" s="6">
        <v>45996</v>
      </c>
      <c r="E4803" s="6">
        <v>45999</v>
      </c>
      <c r="F4803" t="str">
        <v>A10-126</v>
      </c>
      <c r="G4803">
        <v>2</v>
      </c>
      <c r="H4803">
        <v>2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BETHYL</v>
      </c>
      <c r="B4804">
        <v>28582.400000000001</v>
      </c>
      <c r="C4804">
        <v>90234841</v>
      </c>
      <c r="D4804" s="6">
        <v>45996</v>
      </c>
      <c r="E4804" s="6">
        <v>45999</v>
      </c>
      <c r="F4804" t="str">
        <v>A300-856A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8069.6</v>
      </c>
      <c r="C4805">
        <v>90234844</v>
      </c>
      <c r="D4805" s="6">
        <v>45996</v>
      </c>
      <c r="E4805" s="6">
        <v>45999</v>
      </c>
      <c r="F4805" t="str">
        <v>A301-862A-T</v>
      </c>
      <c r="G4805">
        <v>1</v>
      </c>
      <c r="H4805">
        <v>0</v>
      </c>
      <c r="I4805">
        <v>1</v>
      </c>
      <c r="J4805" t="str">
        <v>STOCK</v>
      </c>
      <c r="K4805">
        <v>0</v>
      </c>
    </row>
    <row r="4806" spans="1:11" x14ac:dyDescent="0.25">
      <c r="A4806" t="str">
        <v>Dharmacon</v>
      </c>
      <c r="B4806">
        <v>32912</v>
      </c>
      <c r="C4806" t="str">
        <v>O120425IN3333372G</v>
      </c>
      <c r="D4806" s="6">
        <v>45995</v>
      </c>
      <c r="E4806" s="6">
        <v>46000</v>
      </c>
      <c r="F4806" t="str">
        <v>L-018267-02-0005</v>
      </c>
      <c r="G4806">
        <v>1</v>
      </c>
      <c r="H4806">
        <v>1</v>
      </c>
      <c r="I4806">
        <v>0</v>
      </c>
      <c r="J4806" t="str">
        <v>Delhi</v>
      </c>
      <c r="K4806">
        <v>0</v>
      </c>
    </row>
    <row r="4807" spans="1:11" x14ac:dyDescent="0.25">
      <c r="A4807" t="str">
        <v>Dharmacon</v>
      </c>
      <c r="B4807">
        <v>32912</v>
      </c>
      <c r="C4807" t="str">
        <v>O120425IN3333372G</v>
      </c>
      <c r="D4807" s="6">
        <v>45995</v>
      </c>
      <c r="E4807" s="6">
        <v>46000</v>
      </c>
      <c r="F4807" t="str">
        <v>L-019068-01-0005</v>
      </c>
      <c r="G4807">
        <v>1</v>
      </c>
      <c r="H4807">
        <v>1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Dharmacon</v>
      </c>
      <c r="B4808">
        <v>15312</v>
      </c>
      <c r="C4808" t="str">
        <v>O120425IN3333372G</v>
      </c>
      <c r="D4808" s="6">
        <v>45995</v>
      </c>
      <c r="E4808" s="6">
        <v>46000</v>
      </c>
      <c r="F4808" t="str">
        <v>D-064838-02-0005</v>
      </c>
      <c r="G4808">
        <v>1</v>
      </c>
      <c r="H4808">
        <v>1</v>
      </c>
      <c r="I4808">
        <v>0</v>
      </c>
      <c r="J4808" t="str">
        <v>Lucknow</v>
      </c>
      <c r="K4808">
        <v>0</v>
      </c>
    </row>
    <row r="4809" spans="1:11" x14ac:dyDescent="0.25">
      <c r="A4809" t="str">
        <v>Dharmacon</v>
      </c>
      <c r="B4809">
        <v>27456</v>
      </c>
      <c r="C4809" t="str">
        <v>O120425IN3333372G</v>
      </c>
      <c r="D4809" s="6">
        <v>45995</v>
      </c>
      <c r="E4809" s="6">
        <v>46000</v>
      </c>
      <c r="F4809" t="str">
        <v>R-030589-00-0005</v>
      </c>
      <c r="G4809">
        <v>1</v>
      </c>
      <c r="H4809">
        <v>1</v>
      </c>
      <c r="I4809">
        <v>0</v>
      </c>
      <c r="J4809" t="str">
        <v>Faridabad</v>
      </c>
      <c r="K4809">
        <v>0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L-013828-02-0005</v>
      </c>
      <c r="G4810">
        <v>1</v>
      </c>
      <c r="H4810">
        <v>1</v>
      </c>
      <c r="I4810">
        <v>0</v>
      </c>
      <c r="J4810" t="str">
        <v>Faridabad</v>
      </c>
      <c r="K4810">
        <v>0</v>
      </c>
    </row>
    <row r="4811" spans="1:11" x14ac:dyDescent="0.25">
      <c r="A4811" t="str">
        <v>Dharmacon</v>
      </c>
      <c r="B4811">
        <v>32912</v>
      </c>
      <c r="C4811" t="str">
        <v>O120425IN3333372G</v>
      </c>
      <c r="D4811" s="6">
        <v>45995</v>
      </c>
      <c r="E4811" s="6">
        <v>46000</v>
      </c>
      <c r="F4811" t="str">
        <v>L-008630-00-0005</v>
      </c>
      <c r="G4811">
        <v>1</v>
      </c>
      <c r="H4811">
        <v>1</v>
      </c>
      <c r="I4811">
        <v>0</v>
      </c>
      <c r="J4811" t="str">
        <v>Faridabad</v>
      </c>
      <c r="K4811">
        <v>0</v>
      </c>
    </row>
    <row r="4812" spans="1:11" x14ac:dyDescent="0.25">
      <c r="A4812" t="str">
        <v>Dharmacon</v>
      </c>
      <c r="B4812">
        <v>13904</v>
      </c>
      <c r="C4812" t="str">
        <v>O120425IN3333372G</v>
      </c>
      <c r="D4812" s="6">
        <v>45995</v>
      </c>
      <c r="E4812" s="6">
        <v>46000</v>
      </c>
      <c r="F4812" t="str">
        <v>D-001810-01-05</v>
      </c>
      <c r="G4812">
        <v>1</v>
      </c>
      <c r="H4812">
        <v>1</v>
      </c>
      <c r="I4812">
        <v>0</v>
      </c>
      <c r="J4812" t="str">
        <v>Mumbai</v>
      </c>
      <c r="K4812">
        <v>0</v>
      </c>
    </row>
    <row r="4813" spans="1:11" x14ac:dyDescent="0.25">
      <c r="A4813" t="str">
        <v>Dharmacon</v>
      </c>
      <c r="B4813">
        <v>15312</v>
      </c>
      <c r="C4813" t="str">
        <v>O120425IN3333372G</v>
      </c>
      <c r="D4813" s="6">
        <v>45995</v>
      </c>
      <c r="E4813" s="6">
        <v>46000</v>
      </c>
      <c r="F4813" t="str">
        <v>D-011025-01-0005</v>
      </c>
      <c r="G4813">
        <v>1</v>
      </c>
      <c r="H4813">
        <v>0</v>
      </c>
      <c r="I4813">
        <v>1</v>
      </c>
      <c r="J4813" t="str">
        <v>DELHI</v>
      </c>
      <c r="K4813">
        <v>0</v>
      </c>
    </row>
    <row r="4814" spans="1:11" x14ac:dyDescent="0.25">
      <c r="A4814" t="str">
        <v>Dharmacon</v>
      </c>
      <c r="B4814">
        <v>9504</v>
      </c>
      <c r="C4814" t="str">
        <v>O120425IN3333372G</v>
      </c>
      <c r="D4814" s="6">
        <v>45995</v>
      </c>
      <c r="E4814" s="6">
        <v>46000</v>
      </c>
      <c r="F4814" t="str">
        <v>D-001140-01-05</v>
      </c>
      <c r="G4814">
        <v>1</v>
      </c>
      <c r="H4814">
        <v>0</v>
      </c>
      <c r="I4814">
        <v>1</v>
      </c>
      <c r="J4814" t="str">
        <v>DELHI</v>
      </c>
      <c r="K4814">
        <v>0</v>
      </c>
    </row>
    <row r="4815" spans="1:11" x14ac:dyDescent="0.25">
      <c r="A4815" t="str">
        <v>Dharmacon</v>
      </c>
      <c r="B4815">
        <v>64328</v>
      </c>
      <c r="C4815" t="str">
        <v>O120425IN3333372G</v>
      </c>
      <c r="D4815" s="6">
        <v>45995</v>
      </c>
      <c r="E4815" s="6">
        <v>46000</v>
      </c>
      <c r="F4815" t="str">
        <v>L-003935-00-0020</v>
      </c>
      <c r="G4815">
        <v>1</v>
      </c>
      <c r="H4815">
        <v>1</v>
      </c>
      <c r="I4815">
        <v>0</v>
      </c>
      <c r="J4815" t="str">
        <v>BANGALORE</v>
      </c>
      <c r="K4815">
        <v>0</v>
      </c>
    </row>
    <row r="4816" spans="1:11" x14ac:dyDescent="0.25">
      <c r="A4816" t="str">
        <v>Dharmacon</v>
      </c>
      <c r="B4816">
        <v>64328</v>
      </c>
      <c r="C4816" t="str">
        <v>O120425IN3333372G</v>
      </c>
      <c r="D4816" s="6">
        <v>45995</v>
      </c>
      <c r="E4816" s="6">
        <v>46000</v>
      </c>
      <c r="F4816" t="str">
        <v>L-065359-01-0020</v>
      </c>
      <c r="G4816">
        <v>1</v>
      </c>
      <c r="H4816">
        <v>1</v>
      </c>
      <c r="I4816">
        <v>0</v>
      </c>
      <c r="J4816" t="str">
        <v>BANGALORE</v>
      </c>
      <c r="K4816">
        <v>0</v>
      </c>
    </row>
    <row r="4817" spans="1:11" x14ac:dyDescent="0.25">
      <c r="A4817" t="str">
        <v>Dharmacon</v>
      </c>
      <c r="B4817">
        <v>64328</v>
      </c>
      <c r="C4817" t="str">
        <v>O120425IN3333372G</v>
      </c>
      <c r="D4817" s="6">
        <v>45995</v>
      </c>
      <c r="E4817" s="6">
        <v>46000</v>
      </c>
      <c r="F4817" t="str">
        <v>L-003544-00-0020</v>
      </c>
      <c r="G4817">
        <v>1</v>
      </c>
      <c r="H4817">
        <v>1</v>
      </c>
      <c r="I4817">
        <v>0</v>
      </c>
      <c r="J4817" t="str">
        <v>BANGALORE</v>
      </c>
      <c r="K4817">
        <v>0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L-040794-01-0020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32912</v>
      </c>
      <c r="C4819" t="str">
        <v>O120425IN3333372G</v>
      </c>
      <c r="D4819" s="6">
        <v>45995</v>
      </c>
      <c r="E4819" s="6">
        <v>46000</v>
      </c>
      <c r="F4819" t="str">
        <v>L-012453-00-0005</v>
      </c>
      <c r="G4819">
        <v>1</v>
      </c>
      <c r="H4819">
        <v>1</v>
      </c>
      <c r="I4819">
        <v>0</v>
      </c>
      <c r="J4819" t="str">
        <v>Kolkata</v>
      </c>
      <c r="K4819">
        <v>0</v>
      </c>
    </row>
    <row r="4820" spans="1:11" x14ac:dyDescent="0.25">
      <c r="A4820" t="str">
        <v>Dharmacon</v>
      </c>
      <c r="B4820">
        <v>32912</v>
      </c>
      <c r="C4820" t="str">
        <v>O120425IN3333372G</v>
      </c>
      <c r="D4820" s="6">
        <v>45995</v>
      </c>
      <c r="E4820" s="6">
        <v>46000</v>
      </c>
      <c r="F4820" t="str">
        <v>L-003282-02-0005</v>
      </c>
      <c r="G4820">
        <v>1</v>
      </c>
      <c r="H4820">
        <v>1</v>
      </c>
      <c r="I4820">
        <v>0</v>
      </c>
      <c r="J4820" t="str">
        <v>Banglore</v>
      </c>
      <c r="K4820">
        <v>0</v>
      </c>
    </row>
    <row r="4821" spans="1:11" x14ac:dyDescent="0.25">
      <c r="A4821" t="str">
        <v>Dharmacon</v>
      </c>
      <c r="B4821">
        <v>32912</v>
      </c>
      <c r="C4821" t="str">
        <v>O120425IN3333372G</v>
      </c>
      <c r="D4821" s="6">
        <v>45995</v>
      </c>
      <c r="E4821" s="6">
        <v>46000</v>
      </c>
      <c r="F4821" t="str">
        <v>L-009101-00-0005</v>
      </c>
      <c r="G4821">
        <v>1</v>
      </c>
      <c r="H4821">
        <v>0</v>
      </c>
      <c r="I4821">
        <v>1</v>
      </c>
      <c r="J4821" t="str">
        <v>Kalyani</v>
      </c>
      <c r="K4821">
        <v>0</v>
      </c>
    </row>
    <row r="4822" spans="1:11" x14ac:dyDescent="0.25">
      <c r="A4822" t="str">
        <v>Dharmacon</v>
      </c>
      <c r="B4822">
        <v>5456</v>
      </c>
      <c r="C4822" t="str">
        <v>O120425IN3333372G</v>
      </c>
      <c r="D4822" s="6">
        <v>45995</v>
      </c>
      <c r="E4822" s="6">
        <v>46000</v>
      </c>
      <c r="F4822" t="str">
        <v>YSC4515-202487662</v>
      </c>
      <c r="G4822">
        <v>1</v>
      </c>
      <c r="H4822">
        <v>0</v>
      </c>
      <c r="I4822">
        <v>1</v>
      </c>
      <c r="J4822" t="str">
        <v>DELHI</v>
      </c>
      <c r="K4822">
        <v>0</v>
      </c>
    </row>
    <row r="4823" spans="1:11" x14ac:dyDescent="0.25">
      <c r="A4823" t="str">
        <v>Dharmacon</v>
      </c>
      <c r="B4823">
        <v>5456</v>
      </c>
      <c r="C4823" t="str">
        <v>O120425IN3333372G</v>
      </c>
      <c r="D4823" s="6">
        <v>45995</v>
      </c>
      <c r="E4823" s="6">
        <v>46000</v>
      </c>
      <c r="F4823" t="str">
        <v>YSC1073-213591488</v>
      </c>
      <c r="G4823">
        <v>1</v>
      </c>
      <c r="H4823">
        <v>0</v>
      </c>
      <c r="I4823">
        <v>1</v>
      </c>
      <c r="J4823" t="str">
        <v>DELHI</v>
      </c>
      <c r="K4823">
        <v>0</v>
      </c>
    </row>
    <row r="4824" spans="1:11" x14ac:dyDescent="0.25">
      <c r="A4824" t="str">
        <v>Dharmacon</v>
      </c>
      <c r="B4824">
        <v>27368</v>
      </c>
      <c r="C4824" t="str">
        <v>O120425IN3333372G</v>
      </c>
      <c r="D4824" s="6">
        <v>45995</v>
      </c>
      <c r="E4824" s="6">
        <v>46000</v>
      </c>
      <c r="F4824" t="str">
        <v>VSC11714</v>
      </c>
      <c r="G4824">
        <v>1</v>
      </c>
      <c r="H4824">
        <v>0</v>
      </c>
      <c r="I4824">
        <v>1</v>
      </c>
      <c r="J4824" t="str">
        <v>Delhi</v>
      </c>
      <c r="K4824">
        <v>0</v>
      </c>
    </row>
    <row r="4825" spans="1:11" x14ac:dyDescent="0.25">
      <c r="A4825" t="str">
        <v>Dharmacon</v>
      </c>
      <c r="B4825">
        <v>6336</v>
      </c>
      <c r="C4825" t="str">
        <v>O120425IN3333372G</v>
      </c>
      <c r="D4825" s="6">
        <v>45995</v>
      </c>
      <c r="E4825" s="6">
        <v>46000</v>
      </c>
      <c r="F4825" t="str">
        <v>OEC4987-213605766</v>
      </c>
      <c r="G4825">
        <v>1</v>
      </c>
      <c r="H4825">
        <v>0</v>
      </c>
      <c r="I4825">
        <v>1</v>
      </c>
      <c r="J4825" t="str">
        <v>Kharagpur</v>
      </c>
      <c r="K4825" t="str">
        <v>Non Gem Certificate Required</v>
      </c>
    </row>
    <row r="4826" spans="1:11" x14ac:dyDescent="0.25">
      <c r="A4826" t="str">
        <v>Dharmacon</v>
      </c>
      <c r="B4826">
        <v>6336</v>
      </c>
      <c r="C4826" t="str">
        <v>O120425IN3333372G</v>
      </c>
      <c r="D4826" s="6">
        <v>45995</v>
      </c>
      <c r="E4826" s="6">
        <v>46000</v>
      </c>
      <c r="F4826" t="str">
        <v>OEC4987-213605767</v>
      </c>
      <c r="G4826">
        <v>1</v>
      </c>
      <c r="H4826">
        <v>0</v>
      </c>
      <c r="I4826">
        <v>1</v>
      </c>
      <c r="J4826" t="str">
        <v>Kharagpur</v>
      </c>
      <c r="K4826" t="str">
        <v>Non Gem Certificate Required</v>
      </c>
    </row>
    <row r="4827" spans="1:11" x14ac:dyDescent="0.25">
      <c r="A4827" t="str">
        <v>Dharmacon</v>
      </c>
      <c r="B4827">
        <v>6336</v>
      </c>
      <c r="C4827" t="str">
        <v>O120425IN3333372G</v>
      </c>
      <c r="D4827" s="6">
        <v>45995</v>
      </c>
      <c r="E4827" s="6">
        <v>46000</v>
      </c>
      <c r="F4827" t="str">
        <v>OEC4987-200826507</v>
      </c>
      <c r="G4827">
        <v>1</v>
      </c>
      <c r="H4827">
        <v>0</v>
      </c>
      <c r="I4827">
        <v>1</v>
      </c>
      <c r="J4827" t="str">
        <v>Kharagpur</v>
      </c>
      <c r="K4827" t="str">
        <v>Non Gem Certificate Required</v>
      </c>
    </row>
    <row r="4828" spans="1:11" x14ac:dyDescent="0.25">
      <c r="A4828" t="str">
        <v>Dharmacon</v>
      </c>
      <c r="B4828">
        <v>16984</v>
      </c>
      <c r="C4828" t="str">
        <v>O120425IN3333372G</v>
      </c>
      <c r="D4828" s="6">
        <v>45995</v>
      </c>
      <c r="E4828" s="6">
        <v>46000</v>
      </c>
      <c r="F4828" t="str">
        <v>SB-P-LV-101-10</v>
      </c>
      <c r="G4828">
        <v>1</v>
      </c>
      <c r="H4828">
        <v>1</v>
      </c>
      <c r="I4828">
        <v>0</v>
      </c>
      <c r="J4828" t="str">
        <v>Lucknow</v>
      </c>
      <c r="K4828">
        <v>0</v>
      </c>
    </row>
    <row r="4829" spans="1:11" x14ac:dyDescent="0.25">
      <c r="A4829" t="str">
        <v>Dharmacon</v>
      </c>
      <c r="B4829">
        <v>63800</v>
      </c>
      <c r="C4829" t="str">
        <v>O120425IN3333372G</v>
      </c>
      <c r="D4829" s="6">
        <v>45995</v>
      </c>
      <c r="E4829" s="6">
        <v>46000</v>
      </c>
      <c r="F4829" t="str">
        <v>SB-P-LV-101-12</v>
      </c>
      <c r="G4829">
        <v>1</v>
      </c>
      <c r="H4829">
        <v>1</v>
      </c>
      <c r="I4829">
        <v>0</v>
      </c>
      <c r="J4829" t="str">
        <v>Chennai</v>
      </c>
      <c r="K4829">
        <v>0</v>
      </c>
    </row>
    <row r="4830" spans="1:11" x14ac:dyDescent="0.25">
      <c r="A4830" t="str">
        <v>Dharmacon</v>
      </c>
      <c r="B4830">
        <v>7128</v>
      </c>
      <c r="C4830" t="str">
        <v>O120425IN3333372G</v>
      </c>
      <c r="D4830" s="6">
        <v>45995</v>
      </c>
      <c r="E4830" s="6">
        <v>46000</v>
      </c>
      <c r="F4830" t="str">
        <v>T-2001-01</v>
      </c>
      <c r="G4830">
        <v>1</v>
      </c>
      <c r="H4830">
        <v>1</v>
      </c>
      <c r="I4830">
        <v>0</v>
      </c>
      <c r="J4830" t="str">
        <v>Delhi</v>
      </c>
      <c r="K4830">
        <v>0</v>
      </c>
    </row>
    <row r="4831" spans="1:11" x14ac:dyDescent="0.25">
      <c r="A4831" t="str">
        <v>BPS</v>
      </c>
      <c r="B4831">
        <v>11088</v>
      </c>
      <c r="C4831" t="str">
        <v>INV8938</v>
      </c>
      <c r="D4831" s="6">
        <v>45996</v>
      </c>
      <c r="E4831" s="6">
        <v>46000</v>
      </c>
      <c r="F4831">
        <v>52408</v>
      </c>
      <c r="G4831">
        <v>1</v>
      </c>
      <c r="H4831">
        <v>1</v>
      </c>
      <c r="I4831">
        <v>0</v>
      </c>
      <c r="J4831" t="str">
        <v>Kolkata</v>
      </c>
      <c r="K4831">
        <v>0</v>
      </c>
    </row>
    <row r="4832" spans="1:11" x14ac:dyDescent="0.25">
      <c r="A4832" t="str">
        <v>BPS</v>
      </c>
      <c r="B4832">
        <v>11088</v>
      </c>
      <c r="C4832" t="str">
        <v>INV8938</v>
      </c>
      <c r="D4832" s="6">
        <v>45996</v>
      </c>
      <c r="E4832" s="6">
        <v>46000</v>
      </c>
      <c r="F4832">
        <v>52409</v>
      </c>
      <c r="G4832">
        <v>1</v>
      </c>
      <c r="H4832">
        <v>1</v>
      </c>
      <c r="I4832">
        <v>0</v>
      </c>
      <c r="J4832" t="str">
        <v>Kolkata</v>
      </c>
      <c r="K4832">
        <v>0</v>
      </c>
    </row>
    <row r="4833" spans="1:11" x14ac:dyDescent="0.25">
      <c r="A4833" t="str">
        <v>BPS</v>
      </c>
      <c r="B4833">
        <v>11088</v>
      </c>
      <c r="C4833" t="str">
        <v>INV8938</v>
      </c>
      <c r="D4833" s="6">
        <v>45996</v>
      </c>
      <c r="E4833" s="6">
        <v>46000</v>
      </c>
      <c r="F4833">
        <v>52407</v>
      </c>
      <c r="G4833">
        <v>1</v>
      </c>
      <c r="H4833">
        <v>1</v>
      </c>
      <c r="I4833">
        <v>0</v>
      </c>
      <c r="J4833" t="str">
        <v>Kolkata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52301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41580</v>
      </c>
      <c r="C4835" t="str">
        <v>INV8938</v>
      </c>
      <c r="D4835" s="6">
        <v>45996</v>
      </c>
      <c r="E4835" s="6">
        <v>46000</v>
      </c>
      <c r="F4835">
        <v>79315</v>
      </c>
      <c r="G4835">
        <v>2</v>
      </c>
      <c r="H4835">
        <v>2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39820</v>
      </c>
      <c r="C4836" t="str">
        <v>INV8938</v>
      </c>
      <c r="D4836" s="6">
        <v>45996</v>
      </c>
      <c r="E4836" s="6">
        <v>46000</v>
      </c>
      <c r="F4836">
        <v>79282</v>
      </c>
      <c r="G4836">
        <v>2</v>
      </c>
      <c r="H4836">
        <v>2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43824</v>
      </c>
      <c r="C4837" t="str">
        <v>INV8938</v>
      </c>
      <c r="D4837" s="6">
        <v>45996</v>
      </c>
      <c r="E4837" s="6">
        <v>46000</v>
      </c>
      <c r="F4837">
        <v>72053</v>
      </c>
      <c r="G4837">
        <v>1</v>
      </c>
      <c r="H4837">
        <v>1</v>
      </c>
      <c r="I4837">
        <v>0</v>
      </c>
      <c r="J4837" t="str">
        <v>JAIPUR</v>
      </c>
      <c r="K4837">
        <v>0</v>
      </c>
    </row>
    <row r="4838" spans="1:11" x14ac:dyDescent="0.25">
      <c r="A4838" t="str">
        <v>BPS</v>
      </c>
      <c r="B4838">
        <v>27280</v>
      </c>
      <c r="C4838" t="str">
        <v>INV8938</v>
      </c>
      <c r="D4838" s="6">
        <v>45996</v>
      </c>
      <c r="E4838" s="6">
        <v>46000</v>
      </c>
      <c r="F4838" t="str">
        <v>27614-2</v>
      </c>
      <c r="G4838">
        <v>1</v>
      </c>
      <c r="H4838">
        <v>1</v>
      </c>
      <c r="I4838">
        <v>0</v>
      </c>
      <c r="J4838" t="str">
        <v>JAIPUR</v>
      </c>
      <c r="K4838">
        <v>0</v>
      </c>
    </row>
    <row r="4839" spans="1:11" x14ac:dyDescent="0.25">
      <c r="A4839" t="str">
        <v>BPS</v>
      </c>
      <c r="B4839">
        <v>105336</v>
      </c>
      <c r="C4839" t="str">
        <v>INV8938</v>
      </c>
      <c r="D4839" s="6">
        <v>45996</v>
      </c>
      <c r="E4839" s="6">
        <v>46000</v>
      </c>
      <c r="F4839">
        <v>60619</v>
      </c>
      <c r="G4839">
        <v>1</v>
      </c>
      <c r="H4839">
        <v>1</v>
      </c>
      <c r="I4839">
        <v>0</v>
      </c>
      <c r="J4839" t="str">
        <v>Lucknow</v>
      </c>
      <c r="K4839">
        <v>0</v>
      </c>
    </row>
    <row r="4840" spans="1:11" x14ac:dyDescent="0.25">
      <c r="A4840" t="str">
        <v>BIOXCELL</v>
      </c>
      <c r="B4840">
        <v>119856</v>
      </c>
      <c r="C4840">
        <v>182819</v>
      </c>
      <c r="D4840" s="6">
        <v>45996</v>
      </c>
      <c r="E4840" s="6">
        <v>46000</v>
      </c>
      <c r="F4840" t="str">
        <v>BE0146</v>
      </c>
      <c r="G4840">
        <v>1</v>
      </c>
      <c r="H4840">
        <v>1</v>
      </c>
      <c r="I4840">
        <v>0</v>
      </c>
      <c r="J4840" t="str">
        <v>Hyderabad</v>
      </c>
      <c r="K4840">
        <v>0</v>
      </c>
    </row>
    <row r="4841" spans="1:11" x14ac:dyDescent="0.25">
      <c r="A4841" t="str">
        <v>BIOXCELL</v>
      </c>
      <c r="B4841">
        <v>111355.20000000001</v>
      </c>
      <c r="C4841">
        <v>182819</v>
      </c>
      <c r="D4841" s="6">
        <v>45996</v>
      </c>
      <c r="E4841" s="6">
        <v>46000</v>
      </c>
      <c r="F4841" t="str">
        <v>BE0024</v>
      </c>
      <c r="G4841">
        <v>1</v>
      </c>
      <c r="H4841">
        <v>1</v>
      </c>
      <c r="I4841">
        <v>0</v>
      </c>
      <c r="J4841" t="str">
        <v>Hyderabad</v>
      </c>
      <c r="K4841">
        <v>0</v>
      </c>
    </row>
    <row r="4842" spans="1:11" x14ac:dyDescent="0.25">
      <c r="A4842" t="str">
        <v>BIOXCELL</v>
      </c>
      <c r="B4842">
        <v>33264</v>
      </c>
      <c r="C4842">
        <v>182819</v>
      </c>
      <c r="D4842" s="6">
        <v>45996</v>
      </c>
      <c r="E4842" s="6">
        <v>46000</v>
      </c>
      <c r="F4842" t="str">
        <v>BE0024</v>
      </c>
      <c r="G4842">
        <v>1</v>
      </c>
      <c r="H4842">
        <v>1</v>
      </c>
      <c r="I4842">
        <v>0</v>
      </c>
      <c r="J4842" t="str">
        <v>Hyderabad</v>
      </c>
      <c r="K4842">
        <v>0</v>
      </c>
    </row>
    <row r="4843" spans="1:11" x14ac:dyDescent="0.25">
      <c r="A4843" t="str">
        <v>MYBIOSOURCE</v>
      </c>
      <c r="B4843">
        <v>55242</v>
      </c>
      <c r="C4843">
        <v>923864</v>
      </c>
      <c r="D4843" s="6">
        <v>45996</v>
      </c>
      <c r="E4843" s="6">
        <v>46000</v>
      </c>
      <c r="F4843" t="str">
        <v>MBS637980</v>
      </c>
      <c r="G4843">
        <v>1</v>
      </c>
      <c r="H4843">
        <v>0</v>
      </c>
      <c r="I4843">
        <v>1</v>
      </c>
      <c r="J4843" t="str">
        <v>Delhi</v>
      </c>
      <c r="K4843">
        <v>0</v>
      </c>
    </row>
    <row r="4844" spans="1:11" x14ac:dyDescent="0.25">
      <c r="A4844" t="str">
        <v>MYBIOSOURCE</v>
      </c>
      <c r="B4844">
        <v>50116</v>
      </c>
      <c r="C4844">
        <v>923864</v>
      </c>
      <c r="D4844" s="6">
        <v>45996</v>
      </c>
      <c r="E4844" s="6">
        <v>46000</v>
      </c>
      <c r="F4844" t="str">
        <v>MBS636253</v>
      </c>
      <c r="G4844">
        <v>1</v>
      </c>
      <c r="H4844">
        <v>0</v>
      </c>
      <c r="I4844">
        <v>1</v>
      </c>
      <c r="J4844" t="str">
        <v>Delhi</v>
      </c>
      <c r="K4844">
        <v>0</v>
      </c>
    </row>
    <row r="4845" spans="1:11" x14ac:dyDescent="0.25">
      <c r="A4845" t="str">
        <v>BioLegend</v>
      </c>
      <c r="B4845">
        <v>10164</v>
      </c>
      <c r="C4845" t="str">
        <v>EED121585</v>
      </c>
      <c r="D4845" s="6">
        <v>45996</v>
      </c>
      <c r="E4845" s="6">
        <v>46000</v>
      </c>
      <c r="F4845">
        <v>100437</v>
      </c>
      <c r="G4845">
        <v>1</v>
      </c>
      <c r="H4845">
        <v>0</v>
      </c>
      <c r="I4845">
        <v>1</v>
      </c>
      <c r="J4845" t="str">
        <v>Kolkata</v>
      </c>
      <c r="K4845">
        <v>0</v>
      </c>
    </row>
    <row r="4846" spans="1:11" x14ac:dyDescent="0.25">
      <c r="A4846" t="str">
        <v>BioLegend</v>
      </c>
      <c r="B4846">
        <v>11404.8</v>
      </c>
      <c r="C4846" t="str">
        <v>EED121585</v>
      </c>
      <c r="D4846" s="6">
        <v>45996</v>
      </c>
      <c r="E4846" s="6">
        <v>46000</v>
      </c>
      <c r="F4846">
        <v>101226</v>
      </c>
      <c r="G4846">
        <v>1</v>
      </c>
      <c r="H4846">
        <v>1</v>
      </c>
      <c r="I4846">
        <v>0</v>
      </c>
      <c r="J4846" t="str">
        <v>Delhi</v>
      </c>
      <c r="K4846">
        <v>0</v>
      </c>
    </row>
    <row r="4847" spans="1:11" x14ac:dyDescent="0.25">
      <c r="A4847" t="str">
        <v>BioLegend</v>
      </c>
      <c r="B4847">
        <v>10841.6</v>
      </c>
      <c r="C4847" t="str">
        <v>EED121585</v>
      </c>
      <c r="D4847" s="6">
        <v>45996</v>
      </c>
      <c r="E4847" s="6">
        <v>46000</v>
      </c>
      <c r="F4847">
        <v>103043</v>
      </c>
      <c r="G4847">
        <v>1</v>
      </c>
      <c r="H4847">
        <v>0</v>
      </c>
      <c r="I4847">
        <v>1</v>
      </c>
      <c r="J4847" t="str">
        <v>Kolkata</v>
      </c>
      <c r="K4847">
        <v>0</v>
      </c>
    </row>
    <row r="4848" spans="1:11" x14ac:dyDescent="0.25">
      <c r="A4848" t="str">
        <v>BioLegend</v>
      </c>
      <c r="B4848">
        <v>5649.6</v>
      </c>
      <c r="C4848" t="str">
        <v>EED121585</v>
      </c>
      <c r="D4848" s="6">
        <v>45996</v>
      </c>
      <c r="E4848" s="6">
        <v>46000</v>
      </c>
      <c r="F4848">
        <v>103208</v>
      </c>
      <c r="G4848">
        <v>1</v>
      </c>
      <c r="H4848">
        <v>0</v>
      </c>
      <c r="I4848">
        <v>1</v>
      </c>
      <c r="J4848" t="str">
        <v>Kerala</v>
      </c>
      <c r="K4848">
        <v>0</v>
      </c>
    </row>
    <row r="4849" spans="1:11" x14ac:dyDescent="0.25">
      <c r="A4849" t="str">
        <v>BioLegend</v>
      </c>
      <c r="B4849">
        <v>4646.3999999999996</v>
      </c>
      <c r="C4849" t="str">
        <v>EED121585</v>
      </c>
      <c r="D4849" s="6">
        <v>45996</v>
      </c>
      <c r="E4849" s="6">
        <v>46000</v>
      </c>
      <c r="F4849">
        <v>103212</v>
      </c>
      <c r="G4849">
        <v>1</v>
      </c>
      <c r="H4849">
        <v>0</v>
      </c>
      <c r="I4849">
        <v>1</v>
      </c>
      <c r="J4849" t="str">
        <v>Kerala</v>
      </c>
      <c r="K4849">
        <v>0</v>
      </c>
    </row>
    <row r="4850" spans="1:11" x14ac:dyDescent="0.25">
      <c r="A4850" t="str">
        <v>BioLegend</v>
      </c>
      <c r="B4850">
        <v>4593.6000000000004</v>
      </c>
      <c r="C4850" t="str">
        <v>EED121585</v>
      </c>
      <c r="D4850" s="6">
        <v>45996</v>
      </c>
      <c r="E4850" s="6">
        <v>46000</v>
      </c>
      <c r="F4850">
        <v>103221</v>
      </c>
      <c r="G4850">
        <v>1</v>
      </c>
      <c r="H4850">
        <v>0</v>
      </c>
      <c r="I4850">
        <v>1</v>
      </c>
      <c r="J4850" t="str">
        <v>Kolkata</v>
      </c>
      <c r="K4850">
        <v>0</v>
      </c>
    </row>
    <row r="4851" spans="1:11" x14ac:dyDescent="0.25">
      <c r="A4851" t="str">
        <v>BioLegend</v>
      </c>
      <c r="B4851">
        <v>6230.4</v>
      </c>
      <c r="C4851" t="str">
        <v>EED121585</v>
      </c>
      <c r="D4851" s="6">
        <v>45996</v>
      </c>
      <c r="E4851" s="6">
        <v>46000</v>
      </c>
      <c r="F4851">
        <v>104431</v>
      </c>
      <c r="G4851">
        <v>1</v>
      </c>
      <c r="H4851">
        <v>0</v>
      </c>
      <c r="I4851">
        <v>1</v>
      </c>
      <c r="J4851" t="str">
        <v>Kolkata</v>
      </c>
      <c r="K4851">
        <v>0</v>
      </c>
    </row>
    <row r="4852" spans="1:11" x14ac:dyDescent="0.25">
      <c r="A4852" t="str">
        <v>BioLegend</v>
      </c>
      <c r="B4852">
        <v>20204.8</v>
      </c>
      <c r="C4852" t="str">
        <v>EED121585</v>
      </c>
      <c r="D4852" s="6">
        <v>45996</v>
      </c>
      <c r="E4852" s="6">
        <v>46000</v>
      </c>
      <c r="F4852">
        <v>104541</v>
      </c>
      <c r="G4852">
        <v>1</v>
      </c>
      <c r="H4852">
        <v>0</v>
      </c>
      <c r="I4852">
        <v>1</v>
      </c>
      <c r="J4852" t="str">
        <v>Kolkata</v>
      </c>
      <c r="K4852">
        <v>0</v>
      </c>
    </row>
    <row r="4853" spans="1:11" x14ac:dyDescent="0.25">
      <c r="A4853" t="str">
        <v>BioLegend</v>
      </c>
      <c r="B4853">
        <v>10771.2</v>
      </c>
      <c r="C4853" t="str">
        <v>EED121585</v>
      </c>
      <c r="D4853" s="6">
        <v>45996</v>
      </c>
      <c r="E4853" s="6">
        <v>46000</v>
      </c>
      <c r="F4853">
        <v>104706</v>
      </c>
      <c r="G4853">
        <v>1</v>
      </c>
      <c r="H4853">
        <v>0</v>
      </c>
      <c r="I4853">
        <v>1</v>
      </c>
      <c r="J4853" t="str">
        <v>Chandigarh</v>
      </c>
      <c r="K4853" t="str">
        <v>Monday</v>
      </c>
    </row>
    <row r="4854" spans="1:11" x14ac:dyDescent="0.25">
      <c r="A4854" t="str">
        <v>BioLegend</v>
      </c>
      <c r="B4854">
        <v>21252</v>
      </c>
      <c r="C4854" t="str">
        <v>EED121585</v>
      </c>
      <c r="D4854" s="6">
        <v>45996</v>
      </c>
      <c r="E4854" s="6">
        <v>46000</v>
      </c>
      <c r="F4854">
        <v>104743</v>
      </c>
      <c r="G4854">
        <v>1</v>
      </c>
      <c r="H4854">
        <v>0</v>
      </c>
      <c r="I4854">
        <v>1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14784</v>
      </c>
      <c r="C4855" t="str">
        <v>EED121585</v>
      </c>
      <c r="D4855" s="6">
        <v>45996</v>
      </c>
      <c r="E4855" s="6">
        <v>46000</v>
      </c>
      <c r="F4855">
        <v>105006</v>
      </c>
      <c r="G4855">
        <v>1</v>
      </c>
      <c r="H4855">
        <v>0</v>
      </c>
      <c r="I4855">
        <v>1</v>
      </c>
      <c r="J4855" t="str">
        <v>Chandigarh</v>
      </c>
      <c r="K4855" t="str">
        <v>Monday</v>
      </c>
    </row>
    <row r="4856" spans="1:11" x14ac:dyDescent="0.25">
      <c r="A4856" t="str">
        <v>BioLegend</v>
      </c>
      <c r="B4856">
        <v>12091.2</v>
      </c>
      <c r="C4856" t="str">
        <v>EED121585</v>
      </c>
      <c r="D4856" s="6">
        <v>45996</v>
      </c>
      <c r="E4856" s="6">
        <v>46000</v>
      </c>
      <c r="F4856">
        <v>105826</v>
      </c>
      <c r="G4856">
        <v>1</v>
      </c>
      <c r="H4856">
        <v>0</v>
      </c>
      <c r="I4856">
        <v>1</v>
      </c>
      <c r="J4856" t="str">
        <v>Kerala</v>
      </c>
      <c r="K4856">
        <v>0</v>
      </c>
    </row>
    <row r="4857" spans="1:11" x14ac:dyDescent="0.25">
      <c r="A4857" t="str">
        <v>BioLegend</v>
      </c>
      <c r="B4857">
        <v>14907.2</v>
      </c>
      <c r="C4857" t="str">
        <v>EED121585</v>
      </c>
      <c r="D4857" s="6">
        <v>45996</v>
      </c>
      <c r="E4857" s="6">
        <v>46000</v>
      </c>
      <c r="F4857">
        <v>107219</v>
      </c>
      <c r="G4857">
        <v>1</v>
      </c>
      <c r="H4857">
        <v>0</v>
      </c>
      <c r="I4857">
        <v>1</v>
      </c>
      <c r="J4857" t="str">
        <v>Kolkata</v>
      </c>
      <c r="K4857">
        <v>0</v>
      </c>
    </row>
    <row r="4858" spans="1:11" x14ac:dyDescent="0.25">
      <c r="A4858" t="str">
        <v>BioLegend</v>
      </c>
      <c r="B4858">
        <v>12091.2</v>
      </c>
      <c r="C4858" t="str">
        <v>EED121585</v>
      </c>
      <c r="D4858" s="6">
        <v>45996</v>
      </c>
      <c r="E4858" s="6">
        <v>46000</v>
      </c>
      <c r="F4858">
        <v>108418</v>
      </c>
      <c r="G4858">
        <v>1</v>
      </c>
      <c r="H4858">
        <v>1</v>
      </c>
      <c r="I4858">
        <v>0</v>
      </c>
      <c r="J4858" t="str">
        <v>Delhi</v>
      </c>
      <c r="K4858">
        <v>0</v>
      </c>
    </row>
    <row r="4859" spans="1:11" x14ac:dyDescent="0.25">
      <c r="A4859" t="str">
        <v>BioLegend</v>
      </c>
      <c r="B4859">
        <v>12408</v>
      </c>
      <c r="C4859" t="str">
        <v>EED121585</v>
      </c>
      <c r="D4859" s="6">
        <v>45996</v>
      </c>
      <c r="E4859" s="6">
        <v>46000</v>
      </c>
      <c r="F4859">
        <v>108716</v>
      </c>
      <c r="G4859">
        <v>1</v>
      </c>
      <c r="H4859">
        <v>0</v>
      </c>
      <c r="I4859">
        <v>1</v>
      </c>
      <c r="J4859" t="str">
        <v>Hyderabad</v>
      </c>
      <c r="K4859">
        <v>0</v>
      </c>
    </row>
    <row r="4860" spans="1:11" x14ac:dyDescent="0.25">
      <c r="A4860" t="str">
        <v>BioLegend</v>
      </c>
      <c r="B4860">
        <v>10084.799999999999</v>
      </c>
      <c r="C4860" t="str">
        <v>EED121585</v>
      </c>
      <c r="D4860" s="6">
        <v>45996</v>
      </c>
      <c r="E4860" s="6">
        <v>46000</v>
      </c>
      <c r="F4860">
        <v>116208</v>
      </c>
      <c r="G4860">
        <v>1</v>
      </c>
      <c r="H4860">
        <v>0</v>
      </c>
      <c r="I4860">
        <v>1</v>
      </c>
      <c r="J4860" t="str">
        <v>Kerala</v>
      </c>
      <c r="K4860">
        <v>0</v>
      </c>
    </row>
    <row r="4861" spans="1:11" x14ac:dyDescent="0.25">
      <c r="A4861" t="str">
        <v>BioLegend</v>
      </c>
      <c r="B4861">
        <v>7286.4</v>
      </c>
      <c r="C4861" t="str">
        <v>EED121585</v>
      </c>
      <c r="D4861" s="6">
        <v>45996</v>
      </c>
      <c r="E4861" s="6">
        <v>46000</v>
      </c>
      <c r="F4861">
        <v>116212</v>
      </c>
      <c r="G4861">
        <v>2</v>
      </c>
      <c r="H4861">
        <v>0</v>
      </c>
      <c r="I4861">
        <v>2</v>
      </c>
      <c r="J4861" t="str">
        <v>Kerala</v>
      </c>
      <c r="K4861">
        <v>0</v>
      </c>
    </row>
    <row r="4862" spans="1:11" x14ac:dyDescent="0.25">
      <c r="A4862" t="str">
        <v>BioLegend</v>
      </c>
      <c r="B4862">
        <v>9662.4</v>
      </c>
      <c r="C4862" t="str">
        <v>EED121585</v>
      </c>
      <c r="D4862" s="6">
        <v>45996</v>
      </c>
      <c r="E4862" s="6">
        <v>46000</v>
      </c>
      <c r="F4862">
        <v>120105</v>
      </c>
      <c r="G4862">
        <v>1</v>
      </c>
      <c r="H4862">
        <v>0</v>
      </c>
      <c r="I4862">
        <v>1</v>
      </c>
      <c r="J4862" t="str">
        <v>Kolkata</v>
      </c>
      <c r="K4862">
        <v>0</v>
      </c>
    </row>
    <row r="4863" spans="1:11" x14ac:dyDescent="0.25">
      <c r="A4863" t="str">
        <v>BioLegend</v>
      </c>
      <c r="B4863">
        <v>17054.400000000001</v>
      </c>
      <c r="C4863" t="str">
        <v>EED121585</v>
      </c>
      <c r="D4863" s="6">
        <v>45996</v>
      </c>
      <c r="E4863" s="6">
        <v>46000</v>
      </c>
      <c r="F4863">
        <v>122524</v>
      </c>
      <c r="G4863">
        <v>1</v>
      </c>
      <c r="H4863">
        <v>0</v>
      </c>
      <c r="I4863">
        <v>1</v>
      </c>
      <c r="J4863" t="str">
        <v>Kerala</v>
      </c>
      <c r="K4863">
        <v>0</v>
      </c>
    </row>
    <row r="4864" spans="1:11" x14ac:dyDescent="0.25">
      <c r="A4864" t="str">
        <v>BioLegend</v>
      </c>
      <c r="B4864">
        <v>7550.4</v>
      </c>
      <c r="C4864" t="str">
        <v>EED121585</v>
      </c>
      <c r="D4864" s="6">
        <v>45996</v>
      </c>
      <c r="E4864" s="6">
        <v>46000</v>
      </c>
      <c r="F4864">
        <v>123116</v>
      </c>
      <c r="G4864">
        <v>1</v>
      </c>
      <c r="H4864">
        <v>0</v>
      </c>
      <c r="I4864">
        <v>1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7286.4</v>
      </c>
      <c r="C4865" t="str">
        <v>EED121585</v>
      </c>
      <c r="D4865" s="6">
        <v>45996</v>
      </c>
      <c r="E4865" s="6">
        <v>46000</v>
      </c>
      <c r="F4865">
        <v>123117</v>
      </c>
      <c r="G4865">
        <v>1</v>
      </c>
      <c r="H4865">
        <v>1</v>
      </c>
      <c r="I4865">
        <v>0</v>
      </c>
      <c r="J4865" t="str">
        <v>Kolkata</v>
      </c>
      <c r="K4865">
        <v>0</v>
      </c>
    </row>
    <row r="4866" spans="1:11" x14ac:dyDescent="0.25">
      <c r="A4866" t="str">
        <v>BioLegend</v>
      </c>
      <c r="B4866">
        <v>17952</v>
      </c>
      <c r="C4866" t="str">
        <v>EED121585</v>
      </c>
      <c r="D4866" s="6">
        <v>45996</v>
      </c>
      <c r="E4866" s="6">
        <v>46000</v>
      </c>
      <c r="F4866">
        <v>124608</v>
      </c>
      <c r="G4866">
        <v>1</v>
      </c>
      <c r="H4866">
        <v>0</v>
      </c>
      <c r="I4866">
        <v>1</v>
      </c>
      <c r="J4866" t="str">
        <v>Chandigarh</v>
      </c>
      <c r="K4866" t="str">
        <v>Monday</v>
      </c>
    </row>
    <row r="4867" spans="1:11" x14ac:dyDescent="0.25">
      <c r="A4867" t="str">
        <v>BioLegend</v>
      </c>
      <c r="B4867">
        <v>6441.6</v>
      </c>
      <c r="C4867" t="str">
        <v>EED121585</v>
      </c>
      <c r="D4867" s="6">
        <v>45996</v>
      </c>
      <c r="E4867" s="6">
        <v>46000</v>
      </c>
      <c r="F4867">
        <v>126505</v>
      </c>
      <c r="G4867">
        <v>1</v>
      </c>
      <c r="H4867">
        <v>0</v>
      </c>
      <c r="I4867">
        <v>1</v>
      </c>
      <c r="J4867" t="str">
        <v>Kolkata</v>
      </c>
      <c r="K4867">
        <v>0</v>
      </c>
    </row>
    <row r="4868" spans="1:11" x14ac:dyDescent="0.25">
      <c r="A4868" t="str">
        <v>BioLegend</v>
      </c>
      <c r="B4868">
        <v>13244</v>
      </c>
      <c r="C4868" t="str">
        <v>EED121585</v>
      </c>
      <c r="D4868" s="6">
        <v>45996</v>
      </c>
      <c r="E4868" s="6">
        <v>46000</v>
      </c>
      <c r="F4868">
        <v>127215</v>
      </c>
      <c r="G4868">
        <v>1</v>
      </c>
      <c r="H4868">
        <v>0</v>
      </c>
      <c r="I4868">
        <v>1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10533.6</v>
      </c>
      <c r="C4869" t="str">
        <v>EED121585</v>
      </c>
      <c r="D4869" s="6">
        <v>45996</v>
      </c>
      <c r="E4869" s="6">
        <v>46000</v>
      </c>
      <c r="F4869">
        <v>127627</v>
      </c>
      <c r="G4869">
        <v>1</v>
      </c>
      <c r="H4869">
        <v>0</v>
      </c>
      <c r="I4869">
        <v>1</v>
      </c>
      <c r="J4869" t="str">
        <v>VARANASI</v>
      </c>
      <c r="K4869" t="str">
        <v>Payment Issue (Priya)</v>
      </c>
    </row>
    <row r="4870" spans="1:11" x14ac:dyDescent="0.25">
      <c r="A4870" t="str">
        <v>BioLegend</v>
      </c>
      <c r="B4870">
        <v>6547.2000000000007</v>
      </c>
      <c r="C4870" t="str">
        <v>EED121585</v>
      </c>
      <c r="D4870" s="6">
        <v>45996</v>
      </c>
      <c r="E4870" s="6">
        <v>46000</v>
      </c>
      <c r="F4870">
        <v>135019</v>
      </c>
      <c r="G4870">
        <v>1</v>
      </c>
      <c r="H4870">
        <v>0</v>
      </c>
      <c r="I4870">
        <v>1</v>
      </c>
      <c r="J4870" t="str">
        <v>Kolkata</v>
      </c>
      <c r="K4870">
        <v>0</v>
      </c>
    </row>
    <row r="4871" spans="1:11" x14ac:dyDescent="0.25">
      <c r="A4871" t="str">
        <v>BioLegend</v>
      </c>
      <c r="B4871">
        <v>16632</v>
      </c>
      <c r="C4871" t="str">
        <v>EED121585</v>
      </c>
      <c r="D4871" s="6">
        <v>45996</v>
      </c>
      <c r="E4871" s="6">
        <v>46000</v>
      </c>
      <c r="F4871">
        <v>152423</v>
      </c>
      <c r="G4871">
        <v>1</v>
      </c>
      <c r="H4871">
        <v>0</v>
      </c>
      <c r="I4871">
        <v>1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5174.3999999999996</v>
      </c>
      <c r="C4872" t="str">
        <v>EED121585</v>
      </c>
      <c r="D4872" s="6">
        <v>45996</v>
      </c>
      <c r="E4872" s="6">
        <v>46000</v>
      </c>
      <c r="F4872">
        <v>158003</v>
      </c>
      <c r="G4872">
        <v>1</v>
      </c>
      <c r="H4872">
        <v>0</v>
      </c>
      <c r="I4872">
        <v>1</v>
      </c>
      <c r="J4872" t="str">
        <v>Bhopal</v>
      </c>
      <c r="K4872" t="str">
        <v>On Hold (Priyanka madam)</v>
      </c>
    </row>
    <row r="4873" spans="1:11" x14ac:dyDescent="0.25">
      <c r="A4873" t="str">
        <v>BioLegend</v>
      </c>
      <c r="B4873">
        <v>8078.4</v>
      </c>
      <c r="C4873" t="str">
        <v>EED121585</v>
      </c>
      <c r="D4873" s="6">
        <v>45996</v>
      </c>
      <c r="E4873" s="6">
        <v>46000</v>
      </c>
      <c r="F4873">
        <v>201805</v>
      </c>
      <c r="G4873">
        <v>2</v>
      </c>
      <c r="H4873">
        <v>0</v>
      </c>
      <c r="I4873">
        <v>2</v>
      </c>
      <c r="J4873" t="str">
        <v>Gujrat</v>
      </c>
      <c r="K4873">
        <v>0</v>
      </c>
    </row>
    <row r="4874" spans="1:11" x14ac:dyDescent="0.25">
      <c r="A4874" t="str">
        <v>BioLegend</v>
      </c>
      <c r="B4874">
        <v>18321.599999999999</v>
      </c>
      <c r="C4874" t="str">
        <v>EED121585</v>
      </c>
      <c r="D4874" s="6">
        <v>45996</v>
      </c>
      <c r="E4874" s="6">
        <v>46000</v>
      </c>
      <c r="F4874">
        <v>202216</v>
      </c>
      <c r="G4874">
        <v>2</v>
      </c>
      <c r="H4874">
        <v>0</v>
      </c>
      <c r="I4874">
        <v>2</v>
      </c>
      <c r="J4874" t="str">
        <v>Gujrat</v>
      </c>
      <c r="K4874">
        <v>0</v>
      </c>
    </row>
    <row r="4875" spans="1:11" x14ac:dyDescent="0.25">
      <c r="A4875" t="str">
        <v>BioLegend</v>
      </c>
      <c r="B4875">
        <v>1478.4</v>
      </c>
      <c r="C4875" t="str">
        <v>EED121585</v>
      </c>
      <c r="D4875" s="6">
        <v>45996</v>
      </c>
      <c r="E4875" s="6">
        <v>46000</v>
      </c>
      <c r="F4875">
        <v>300507</v>
      </c>
      <c r="G4875">
        <v>1</v>
      </c>
      <c r="H4875">
        <v>1</v>
      </c>
      <c r="I4875">
        <v>0</v>
      </c>
      <c r="J4875" t="str">
        <v>Delhi</v>
      </c>
      <c r="K4875">
        <v>0</v>
      </c>
    </row>
    <row r="4876" spans="1:11" x14ac:dyDescent="0.25">
      <c r="A4876" t="str">
        <v>BioLegend</v>
      </c>
      <c r="B4876">
        <v>18902.400000000001</v>
      </c>
      <c r="C4876" t="str">
        <v>EED121585</v>
      </c>
      <c r="D4876" s="6">
        <v>45996</v>
      </c>
      <c r="E4876" s="6">
        <v>46000</v>
      </c>
      <c r="F4876">
        <v>301924</v>
      </c>
      <c r="G4876">
        <v>1</v>
      </c>
      <c r="H4876">
        <v>0</v>
      </c>
      <c r="I4876">
        <v>1</v>
      </c>
      <c r="J4876" t="str">
        <v>Delhi</v>
      </c>
      <c r="K4876">
        <v>0</v>
      </c>
    </row>
    <row r="4877" spans="1:11" x14ac:dyDescent="0.25">
      <c r="A4877" t="str">
        <v>BioLegend</v>
      </c>
      <c r="B4877">
        <v>26796</v>
      </c>
      <c r="C4877" t="str">
        <v>EED121585</v>
      </c>
      <c r="D4877" s="6">
        <v>45996</v>
      </c>
      <c r="E4877" s="6">
        <v>46000</v>
      </c>
      <c r="F4877">
        <v>302044</v>
      </c>
      <c r="G4877">
        <v>1</v>
      </c>
      <c r="H4877">
        <v>0</v>
      </c>
      <c r="I4877">
        <v>1</v>
      </c>
      <c r="J4877" t="str">
        <v>Delhi</v>
      </c>
      <c r="K4877">
        <v>0</v>
      </c>
    </row>
    <row r="4878" spans="1:11" x14ac:dyDescent="0.25">
      <c r="A4878" t="str">
        <v>BioLegend</v>
      </c>
      <c r="B4878">
        <v>2323.1999999999998</v>
      </c>
      <c r="C4878" t="str">
        <v>EED121585</v>
      </c>
      <c r="D4878" s="6">
        <v>45996</v>
      </c>
      <c r="E4878" s="6">
        <v>46000</v>
      </c>
      <c r="F4878">
        <v>303505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10164</v>
      </c>
      <c r="C4879" t="str">
        <v>EED121585</v>
      </c>
      <c r="D4879" s="6">
        <v>45996</v>
      </c>
      <c r="E4879" s="6">
        <v>46000</v>
      </c>
      <c r="F4879">
        <v>303735</v>
      </c>
      <c r="G4879">
        <v>1</v>
      </c>
      <c r="H4879">
        <v>0</v>
      </c>
      <c r="I4879">
        <v>1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13992</v>
      </c>
      <c r="C4880" t="str">
        <v>EED121585</v>
      </c>
      <c r="D4880" s="6">
        <v>45996</v>
      </c>
      <c r="E4880" s="6">
        <v>46000</v>
      </c>
      <c r="F4880">
        <v>304024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8395.2000000000007</v>
      </c>
      <c r="C4881" t="str">
        <v>EED121585</v>
      </c>
      <c r="D4881" s="6">
        <v>45996</v>
      </c>
      <c r="E4881" s="6">
        <v>46000</v>
      </c>
      <c r="F4881">
        <v>313225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5913.6</v>
      </c>
      <c r="C4882" t="str">
        <v>EED121585</v>
      </c>
      <c r="D4882" s="6">
        <v>45996</v>
      </c>
      <c r="E4882" s="6">
        <v>46000</v>
      </c>
      <c r="F4882">
        <v>324215</v>
      </c>
      <c r="G4882">
        <v>1</v>
      </c>
      <c r="H4882">
        <v>0</v>
      </c>
      <c r="I4882">
        <v>1</v>
      </c>
      <c r="J4882" t="str">
        <v>Kolkata</v>
      </c>
      <c r="K4882">
        <v>0</v>
      </c>
    </row>
    <row r="4883" spans="1:11" x14ac:dyDescent="0.25">
      <c r="A4883" t="str">
        <v>BioLegend</v>
      </c>
      <c r="B4883">
        <v>5385.6</v>
      </c>
      <c r="C4883" t="str">
        <v>EED121585</v>
      </c>
      <c r="D4883" s="6">
        <v>45996</v>
      </c>
      <c r="E4883" s="6">
        <v>46000</v>
      </c>
      <c r="F4883">
        <v>343503</v>
      </c>
      <c r="G4883">
        <v>1</v>
      </c>
      <c r="H4883">
        <v>1</v>
      </c>
      <c r="I4883">
        <v>0</v>
      </c>
      <c r="J4883" t="str">
        <v>Delhi</v>
      </c>
      <c r="K4883">
        <v>0</v>
      </c>
    </row>
    <row r="4884" spans="1:11" x14ac:dyDescent="0.25">
      <c r="A4884" t="str">
        <v>BioLegend</v>
      </c>
      <c r="B4884">
        <v>13244</v>
      </c>
      <c r="C4884" t="str">
        <v>EED121585</v>
      </c>
      <c r="D4884" s="6">
        <v>45996</v>
      </c>
      <c r="E4884" s="6">
        <v>46000</v>
      </c>
      <c r="F4884">
        <v>343625</v>
      </c>
      <c r="G4884">
        <v>1</v>
      </c>
      <c r="H4884">
        <v>0</v>
      </c>
      <c r="I4884">
        <v>1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6811.2000000000007</v>
      </c>
      <c r="C4885" t="str">
        <v>EED121585</v>
      </c>
      <c r="D4885" s="6">
        <v>45996</v>
      </c>
      <c r="E4885" s="6">
        <v>46000</v>
      </c>
      <c r="F4885">
        <v>348505</v>
      </c>
      <c r="G4885">
        <v>1</v>
      </c>
      <c r="H4885">
        <v>1</v>
      </c>
      <c r="I4885">
        <v>0</v>
      </c>
      <c r="J4885" t="str">
        <v>Delhi</v>
      </c>
      <c r="K4885">
        <v>0</v>
      </c>
    </row>
    <row r="4886" spans="1:11" x14ac:dyDescent="0.25">
      <c r="A4886" t="str">
        <v>BioLegend</v>
      </c>
      <c r="B4886">
        <v>19113.599999999999</v>
      </c>
      <c r="C4886" t="str">
        <v>EED121585</v>
      </c>
      <c r="D4886" s="6">
        <v>45996</v>
      </c>
      <c r="E4886" s="6">
        <v>46000</v>
      </c>
      <c r="F4886">
        <v>349114</v>
      </c>
      <c r="G4886">
        <v>1</v>
      </c>
      <c r="H4886">
        <v>0</v>
      </c>
      <c r="I4886">
        <v>1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25748.800000000003</v>
      </c>
      <c r="C4887" t="str">
        <v>EED121585</v>
      </c>
      <c r="D4887" s="6">
        <v>45996</v>
      </c>
      <c r="E4887" s="6">
        <v>46000</v>
      </c>
      <c r="F4887">
        <v>362532</v>
      </c>
      <c r="G4887">
        <v>1</v>
      </c>
      <c r="H4887">
        <v>0</v>
      </c>
      <c r="I4887">
        <v>1</v>
      </c>
      <c r="J4887" t="str">
        <v>Delhi</v>
      </c>
      <c r="K4887">
        <v>0</v>
      </c>
    </row>
    <row r="4888" spans="1:11" x14ac:dyDescent="0.25">
      <c r="A4888" t="str">
        <v>BioLegend</v>
      </c>
      <c r="B4888">
        <v>4488</v>
      </c>
      <c r="C4888" t="str">
        <v>EED121585</v>
      </c>
      <c r="D4888" s="6">
        <v>45996</v>
      </c>
      <c r="E4888" s="6">
        <v>46000</v>
      </c>
      <c r="F4888">
        <v>384403</v>
      </c>
      <c r="G4888">
        <v>1</v>
      </c>
      <c r="H4888">
        <v>0</v>
      </c>
      <c r="I4888">
        <v>1</v>
      </c>
      <c r="J4888" t="str">
        <v>Kolkata</v>
      </c>
      <c r="K4888">
        <v>0</v>
      </c>
    </row>
    <row r="4889" spans="1:11" x14ac:dyDescent="0.25">
      <c r="A4889" t="str">
        <v>BioLegend</v>
      </c>
      <c r="B4889">
        <v>8395.2000000000007</v>
      </c>
      <c r="C4889" t="str">
        <v>EED121585</v>
      </c>
      <c r="D4889" s="6">
        <v>45996</v>
      </c>
      <c r="E4889" s="6">
        <v>46000</v>
      </c>
      <c r="F4889">
        <v>396409</v>
      </c>
      <c r="G4889">
        <v>1</v>
      </c>
      <c r="H4889">
        <v>0</v>
      </c>
      <c r="I4889">
        <v>1</v>
      </c>
      <c r="J4889" t="str">
        <v>Kolkata</v>
      </c>
      <c r="K4889">
        <v>0</v>
      </c>
    </row>
    <row r="4890" spans="1:11" x14ac:dyDescent="0.25">
      <c r="A4890" t="str">
        <v>BioLegend</v>
      </c>
      <c r="B4890">
        <v>5596.8</v>
      </c>
      <c r="C4890" t="str">
        <v>EED121585</v>
      </c>
      <c r="D4890" s="6">
        <v>45996</v>
      </c>
      <c r="E4890" s="6">
        <v>46000</v>
      </c>
      <c r="F4890">
        <v>400402</v>
      </c>
      <c r="G4890">
        <v>2</v>
      </c>
      <c r="H4890">
        <v>0</v>
      </c>
      <c r="I4890">
        <v>2</v>
      </c>
      <c r="J4890" t="str">
        <v>Chandigarh</v>
      </c>
      <c r="K4890" t="str">
        <v>Monday</v>
      </c>
    </row>
    <row r="4891" spans="1:11" x14ac:dyDescent="0.25">
      <c r="A4891" t="str">
        <v>BioLegend</v>
      </c>
      <c r="B4891">
        <v>5913.6</v>
      </c>
      <c r="C4891" t="str">
        <v>EED121585</v>
      </c>
      <c r="D4891" s="6">
        <v>45996</v>
      </c>
      <c r="E4891" s="6">
        <v>46000</v>
      </c>
      <c r="F4891">
        <v>405707</v>
      </c>
      <c r="G4891">
        <v>1</v>
      </c>
      <c r="H4891">
        <v>0</v>
      </c>
      <c r="I4891">
        <v>1</v>
      </c>
      <c r="J4891" t="str">
        <v>Kolkata</v>
      </c>
      <c r="K4891">
        <v>0</v>
      </c>
    </row>
    <row r="4892" spans="1:11" x14ac:dyDescent="0.25">
      <c r="A4892" t="str">
        <v>BioLegend</v>
      </c>
      <c r="B4892">
        <v>4699.2</v>
      </c>
      <c r="C4892" t="str">
        <v>EED121585</v>
      </c>
      <c r="D4892" s="6">
        <v>45996</v>
      </c>
      <c r="E4892" s="6">
        <v>46000</v>
      </c>
      <c r="F4892">
        <v>406521</v>
      </c>
      <c r="G4892">
        <v>1</v>
      </c>
      <c r="H4892">
        <v>0</v>
      </c>
      <c r="I4892">
        <v>1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1584</v>
      </c>
      <c r="C4893" t="str">
        <v>EED121585</v>
      </c>
      <c r="D4893" s="6">
        <v>45996</v>
      </c>
      <c r="E4893" s="6">
        <v>46000</v>
      </c>
      <c r="F4893">
        <v>421501</v>
      </c>
      <c r="G4893">
        <v>1</v>
      </c>
      <c r="H4893">
        <v>0</v>
      </c>
      <c r="I4893">
        <v>1</v>
      </c>
      <c r="J4893" t="str">
        <v>Delhi</v>
      </c>
      <c r="K4893" t="str">
        <v>PRIYANKA MADAM (FOC)</v>
      </c>
    </row>
    <row r="4894" spans="1:11" x14ac:dyDescent="0.25">
      <c r="A4894" t="str">
        <v>BioLegend</v>
      </c>
      <c r="B4894">
        <v>1900.8000000000002</v>
      </c>
      <c r="C4894" t="str">
        <v>EED121585</v>
      </c>
      <c r="D4894" s="6">
        <v>45996</v>
      </c>
      <c r="E4894" s="6">
        <v>46000</v>
      </c>
      <c r="F4894">
        <v>423001</v>
      </c>
      <c r="G4894">
        <v>1</v>
      </c>
      <c r="H4894">
        <v>0</v>
      </c>
      <c r="I4894">
        <v>1</v>
      </c>
      <c r="J4894" t="str">
        <v>Delhi</v>
      </c>
      <c r="K4894" t="str">
        <v>PRIYANKA MADAM (FOC)</v>
      </c>
    </row>
    <row r="4895" spans="1:11" x14ac:dyDescent="0.25">
      <c r="A4895" t="str">
        <v>BioLegend</v>
      </c>
      <c r="B4895">
        <v>4699.2</v>
      </c>
      <c r="C4895" t="str">
        <v>EED121585</v>
      </c>
      <c r="D4895" s="6">
        <v>45996</v>
      </c>
      <c r="E4895" s="6">
        <v>46000</v>
      </c>
      <c r="F4895">
        <v>423109</v>
      </c>
      <c r="G4895">
        <v>1</v>
      </c>
      <c r="H4895">
        <v>0</v>
      </c>
      <c r="I4895">
        <v>1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37752</v>
      </c>
      <c r="C4896" t="str">
        <v>EED121585</v>
      </c>
      <c r="D4896" s="6">
        <v>45996</v>
      </c>
      <c r="E4896" s="6">
        <v>46000</v>
      </c>
      <c r="F4896">
        <v>514418</v>
      </c>
      <c r="G4896">
        <v>1</v>
      </c>
      <c r="H4896">
        <v>0</v>
      </c>
      <c r="I4896">
        <v>1</v>
      </c>
      <c r="J4896" t="str">
        <v>Chandigarh</v>
      </c>
      <c r="K4896" t="str">
        <v>Monday</v>
      </c>
    </row>
    <row r="4897" spans="1:11" x14ac:dyDescent="0.25">
      <c r="A4897" t="str">
        <v>BioLegend</v>
      </c>
      <c r="B4897">
        <v>13992</v>
      </c>
      <c r="C4897" t="str">
        <v>EED121585</v>
      </c>
      <c r="D4897" s="6">
        <v>45996</v>
      </c>
      <c r="E4897" s="6">
        <v>46000</v>
      </c>
      <c r="F4897">
        <v>532101</v>
      </c>
      <c r="G4897">
        <v>1</v>
      </c>
      <c r="H4897">
        <v>0</v>
      </c>
      <c r="I4897">
        <v>1</v>
      </c>
      <c r="J4897" t="str">
        <v>Banglore</v>
      </c>
      <c r="K4897">
        <v>0</v>
      </c>
    </row>
    <row r="4898" spans="1:11" x14ac:dyDescent="0.25">
      <c r="A4898" t="str">
        <v>BioLegend</v>
      </c>
      <c r="B4898">
        <v>11774.400000000001</v>
      </c>
      <c r="C4898" t="str">
        <v>EED121585</v>
      </c>
      <c r="D4898" s="6">
        <v>45996</v>
      </c>
      <c r="E4898" s="6">
        <v>46000</v>
      </c>
      <c r="F4898">
        <v>550502</v>
      </c>
      <c r="G4898">
        <v>1</v>
      </c>
      <c r="H4898">
        <v>0</v>
      </c>
      <c r="I4898">
        <v>1</v>
      </c>
      <c r="J4898" t="str">
        <v>Banglore</v>
      </c>
      <c r="K4898">
        <v>0</v>
      </c>
    </row>
    <row r="4899" spans="1:11" x14ac:dyDescent="0.25">
      <c r="A4899" t="str">
        <v>BioLegend</v>
      </c>
      <c r="B4899">
        <v>4488</v>
      </c>
      <c r="C4899" t="str">
        <v>EED121585</v>
      </c>
      <c r="D4899" s="6">
        <v>45996</v>
      </c>
      <c r="E4899" s="6">
        <v>46000</v>
      </c>
      <c r="F4899">
        <v>567903</v>
      </c>
      <c r="G4899">
        <v>1</v>
      </c>
      <c r="H4899">
        <v>0</v>
      </c>
      <c r="I4899">
        <v>1</v>
      </c>
      <c r="J4899" t="str">
        <v>Unknown</v>
      </c>
      <c r="K4899" t="str">
        <v>Sample Mohan Sir</v>
      </c>
    </row>
    <row r="4900" spans="1:11" x14ac:dyDescent="0.25">
      <c r="A4900" t="str">
        <v>BioLegend</v>
      </c>
      <c r="B4900">
        <v>11932.8</v>
      </c>
      <c r="C4900" t="str">
        <v>EED121585</v>
      </c>
      <c r="D4900" s="6">
        <v>45996</v>
      </c>
      <c r="E4900" s="6">
        <v>46000</v>
      </c>
      <c r="F4900">
        <v>640908</v>
      </c>
      <c r="G4900">
        <v>1</v>
      </c>
      <c r="H4900">
        <v>0</v>
      </c>
      <c r="I4900">
        <v>1</v>
      </c>
      <c r="J4900" t="str">
        <v>VARANASI</v>
      </c>
      <c r="K4900" t="str">
        <v>Payment Issue (Priya)</v>
      </c>
    </row>
    <row r="4901" spans="1:11" x14ac:dyDescent="0.25">
      <c r="A4901" t="str">
        <v>BioLegend</v>
      </c>
      <c r="B4901">
        <v>17054.400000000001</v>
      </c>
      <c r="C4901" t="str">
        <v>EED121585</v>
      </c>
      <c r="D4901" s="6">
        <v>45996</v>
      </c>
      <c r="E4901" s="6">
        <v>46000</v>
      </c>
      <c r="F4901">
        <v>663104</v>
      </c>
      <c r="G4901">
        <v>1</v>
      </c>
      <c r="H4901">
        <v>0</v>
      </c>
      <c r="I4901">
        <v>1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92980.799999999988</v>
      </c>
      <c r="C4902" t="str">
        <v>EED121585</v>
      </c>
      <c r="D4902" s="6">
        <v>45996</v>
      </c>
      <c r="E4902" s="6">
        <v>46000</v>
      </c>
      <c r="F4902">
        <v>740809</v>
      </c>
      <c r="G4902">
        <v>1</v>
      </c>
      <c r="H4902">
        <v>0</v>
      </c>
      <c r="I4902">
        <v>1</v>
      </c>
      <c r="J4902" t="str">
        <v>Hyderabad</v>
      </c>
      <c r="K4902">
        <v>0</v>
      </c>
    </row>
    <row r="4903" spans="1:11" x14ac:dyDescent="0.25">
      <c r="A4903" t="str">
        <v>BioLegend</v>
      </c>
      <c r="B4903">
        <v>92980.799999999988</v>
      </c>
      <c r="C4903" t="str">
        <v>EED121585</v>
      </c>
      <c r="D4903" s="6">
        <v>45996</v>
      </c>
      <c r="E4903" s="6">
        <v>46000</v>
      </c>
      <c r="F4903">
        <v>740930</v>
      </c>
      <c r="G4903">
        <v>2</v>
      </c>
      <c r="H4903">
        <v>0</v>
      </c>
      <c r="I4903">
        <v>2</v>
      </c>
      <c r="J4903" t="str">
        <v>Telangana</v>
      </c>
      <c r="K4903">
        <v>0</v>
      </c>
    </row>
    <row r="4904" spans="1:11" x14ac:dyDescent="0.25">
      <c r="A4904" t="str">
        <v>BioLegend</v>
      </c>
      <c r="B4904">
        <v>12777.599999999999</v>
      </c>
      <c r="C4904" t="str">
        <v>EED121484</v>
      </c>
      <c r="D4904" s="6">
        <v>45993</v>
      </c>
      <c r="E4904" s="6">
        <v>46001</v>
      </c>
      <c r="F4904">
        <v>100222</v>
      </c>
      <c r="G4904">
        <v>1</v>
      </c>
      <c r="H4904">
        <v>0</v>
      </c>
      <c r="I4904">
        <v>1</v>
      </c>
      <c r="J4904" t="str">
        <v>Gujrat</v>
      </c>
      <c r="K4904">
        <v>0</v>
      </c>
    </row>
    <row r="4905" spans="1:11" x14ac:dyDescent="0.25">
      <c r="A4905" t="str">
        <v>BioLegend</v>
      </c>
      <c r="B4905">
        <v>13552</v>
      </c>
      <c r="C4905" t="str">
        <v>EED121484</v>
      </c>
      <c r="D4905" s="6">
        <v>45993</v>
      </c>
      <c r="E4905" s="6">
        <v>46001</v>
      </c>
      <c r="F4905">
        <v>100229</v>
      </c>
      <c r="G4905">
        <v>1</v>
      </c>
      <c r="H4905">
        <v>0</v>
      </c>
      <c r="I4905">
        <v>1</v>
      </c>
      <c r="J4905" t="str">
        <v>Hyderabad</v>
      </c>
      <c r="K4905">
        <v>0</v>
      </c>
    </row>
    <row r="4906" spans="1:11" x14ac:dyDescent="0.25">
      <c r="A4906" t="str">
        <v>BioLegend</v>
      </c>
      <c r="B4906">
        <v>5332.8</v>
      </c>
      <c r="C4906" t="str">
        <v>EED121484</v>
      </c>
      <c r="D4906" s="6">
        <v>45993</v>
      </c>
      <c r="E4906" s="6">
        <v>46001</v>
      </c>
      <c r="F4906">
        <v>100273</v>
      </c>
      <c r="G4906">
        <v>1</v>
      </c>
      <c r="H4906">
        <v>0</v>
      </c>
      <c r="I4906">
        <v>1</v>
      </c>
      <c r="J4906" t="str">
        <v>Faridabad</v>
      </c>
      <c r="K4906">
        <v>0</v>
      </c>
    </row>
    <row r="4907" spans="1:11" x14ac:dyDescent="0.25">
      <c r="A4907" t="str">
        <v>BioLegend</v>
      </c>
      <c r="B4907">
        <v>6969.6</v>
      </c>
      <c r="C4907" t="str">
        <v>EED121484</v>
      </c>
      <c r="D4907" s="6">
        <v>45993</v>
      </c>
      <c r="E4907" s="6">
        <v>46001</v>
      </c>
      <c r="F4907">
        <v>100412</v>
      </c>
      <c r="G4907">
        <v>1</v>
      </c>
      <c r="H4907">
        <v>0</v>
      </c>
      <c r="I4907">
        <v>1</v>
      </c>
      <c r="J4907" t="str">
        <v>Faridabad</v>
      </c>
      <c r="K4907">
        <v>0</v>
      </c>
    </row>
    <row r="4908" spans="1:11" x14ac:dyDescent="0.25">
      <c r="A4908" t="str">
        <v>BioLegend</v>
      </c>
      <c r="B4908">
        <v>6230.4</v>
      </c>
      <c r="C4908" t="str">
        <v>EED121484</v>
      </c>
      <c r="D4908" s="6">
        <v>45993</v>
      </c>
      <c r="E4908" s="6">
        <v>46001</v>
      </c>
      <c r="F4908">
        <v>100433</v>
      </c>
      <c r="G4908">
        <v>1</v>
      </c>
      <c r="H4908">
        <v>0</v>
      </c>
      <c r="I4908">
        <v>1</v>
      </c>
      <c r="J4908" t="str">
        <v>Faridabad</v>
      </c>
      <c r="K4908">
        <v>0</v>
      </c>
    </row>
    <row r="4909" spans="1:11" x14ac:dyDescent="0.25">
      <c r="A4909" t="str">
        <v>BioLegend</v>
      </c>
      <c r="B4909">
        <v>19034.400000000001</v>
      </c>
      <c r="C4909" t="str">
        <v>EED121484</v>
      </c>
      <c r="D4909" s="6">
        <v>45993</v>
      </c>
      <c r="E4909" s="6">
        <v>46001</v>
      </c>
      <c r="F4909">
        <v>100451</v>
      </c>
      <c r="G4909">
        <v>1</v>
      </c>
      <c r="H4909">
        <v>0</v>
      </c>
      <c r="I4909">
        <v>1</v>
      </c>
      <c r="J4909" t="str">
        <v>Delhi</v>
      </c>
      <c r="K4909">
        <v>0</v>
      </c>
    </row>
    <row r="4910" spans="1:11" x14ac:dyDescent="0.25">
      <c r="A4910" t="str">
        <v>BioLegend</v>
      </c>
      <c r="B4910">
        <v>16816.8</v>
      </c>
      <c r="C4910" t="str">
        <v>EED121484</v>
      </c>
      <c r="D4910" s="6">
        <v>45993</v>
      </c>
      <c r="E4910" s="6">
        <v>46001</v>
      </c>
      <c r="F4910">
        <v>100453</v>
      </c>
      <c r="G4910">
        <v>1</v>
      </c>
      <c r="H4910">
        <v>0</v>
      </c>
      <c r="I4910">
        <v>1</v>
      </c>
      <c r="J4910" t="str">
        <v>Hyderabad</v>
      </c>
      <c r="K4910">
        <v>0</v>
      </c>
    </row>
    <row r="4911" spans="1:11" x14ac:dyDescent="0.25">
      <c r="A4911" t="str">
        <v>BioLegend</v>
      </c>
      <c r="B4911">
        <v>11352</v>
      </c>
      <c r="C4911" t="str">
        <v>EED121484</v>
      </c>
      <c r="D4911" s="6">
        <v>45993</v>
      </c>
      <c r="E4911" s="6">
        <v>46001</v>
      </c>
      <c r="F4911">
        <v>100714</v>
      </c>
      <c r="G4911">
        <v>1</v>
      </c>
      <c r="H4911">
        <v>0</v>
      </c>
      <c r="I4911">
        <v>1</v>
      </c>
      <c r="J4911" t="str">
        <v>Delhi</v>
      </c>
      <c r="K4911">
        <v>0</v>
      </c>
    </row>
    <row r="4912" spans="1:11" x14ac:dyDescent="0.25">
      <c r="A4912" t="str">
        <v>BioLegend</v>
      </c>
      <c r="B4912">
        <v>4593.6000000000004</v>
      </c>
      <c r="C4912" t="str">
        <v>EED121484</v>
      </c>
      <c r="D4912" s="6">
        <v>45993</v>
      </c>
      <c r="E4912" s="6">
        <v>46001</v>
      </c>
      <c r="F4912">
        <v>100733</v>
      </c>
      <c r="G4912">
        <v>1</v>
      </c>
      <c r="H4912">
        <v>0</v>
      </c>
      <c r="I4912">
        <v>1</v>
      </c>
      <c r="J4912" t="str">
        <v>Faridabad</v>
      </c>
      <c r="K4912">
        <v>0</v>
      </c>
    </row>
    <row r="4913" spans="1:11" x14ac:dyDescent="0.25">
      <c r="A4913" t="str">
        <v>BioLegend</v>
      </c>
      <c r="B4913">
        <v>16816.8</v>
      </c>
      <c r="C4913" t="str">
        <v>EED121484</v>
      </c>
      <c r="D4913" s="6">
        <v>45993</v>
      </c>
      <c r="E4913" s="6">
        <v>46001</v>
      </c>
      <c r="F4913">
        <v>100759</v>
      </c>
      <c r="G4913">
        <v>1</v>
      </c>
      <c r="H4913">
        <v>0</v>
      </c>
      <c r="I4913">
        <v>1</v>
      </c>
      <c r="J4913" t="str">
        <v>Hyderabad</v>
      </c>
      <c r="K4913">
        <v>0</v>
      </c>
    </row>
    <row r="4914" spans="1:11" x14ac:dyDescent="0.25">
      <c r="A4914" t="str">
        <v>BioLegend</v>
      </c>
      <c r="B4914">
        <v>15417.599999999999</v>
      </c>
      <c r="C4914" t="str">
        <v>EED121484</v>
      </c>
      <c r="D4914" s="6">
        <v>45993</v>
      </c>
      <c r="E4914" s="6">
        <v>46001</v>
      </c>
      <c r="F4914">
        <v>101228</v>
      </c>
      <c r="G4914">
        <v>1</v>
      </c>
      <c r="H4914">
        <v>0</v>
      </c>
      <c r="I4914">
        <v>1</v>
      </c>
      <c r="J4914" t="str">
        <v>Delhi</v>
      </c>
      <c r="K4914">
        <v>0</v>
      </c>
    </row>
    <row r="4915" spans="1:11" x14ac:dyDescent="0.25">
      <c r="A4915" t="str">
        <v>BioLegend</v>
      </c>
      <c r="B4915">
        <v>16051.2</v>
      </c>
      <c r="C4915" t="str">
        <v>EED121484</v>
      </c>
      <c r="D4915" s="6">
        <v>45993</v>
      </c>
      <c r="E4915" s="6">
        <v>46001</v>
      </c>
      <c r="F4915">
        <v>101256</v>
      </c>
      <c r="G4915">
        <v>1</v>
      </c>
      <c r="H4915">
        <v>0</v>
      </c>
      <c r="I4915">
        <v>1</v>
      </c>
      <c r="J4915" t="str">
        <v>Delhi</v>
      </c>
      <c r="K4915">
        <v>0</v>
      </c>
    </row>
    <row r="4916" spans="1:11" x14ac:dyDescent="0.25">
      <c r="A4916" t="str">
        <v>BioLegend</v>
      </c>
      <c r="B4916">
        <v>13358.400000000001</v>
      </c>
      <c r="C4916" t="str">
        <v>EED121484</v>
      </c>
      <c r="D4916" s="6">
        <v>45993</v>
      </c>
      <c r="E4916" s="6">
        <v>46001</v>
      </c>
      <c r="F4916">
        <v>101908</v>
      </c>
      <c r="G4916">
        <v>1</v>
      </c>
      <c r="H4916">
        <v>0</v>
      </c>
      <c r="I4916">
        <v>1</v>
      </c>
      <c r="J4916" t="str">
        <v>Faridabad</v>
      </c>
      <c r="K4916">
        <v>0</v>
      </c>
    </row>
    <row r="4917" spans="1:11" x14ac:dyDescent="0.25">
      <c r="A4917" t="str">
        <v>BioLegend</v>
      </c>
      <c r="B4917">
        <v>13622.400000000001</v>
      </c>
      <c r="C4917" t="str">
        <v>EED121484</v>
      </c>
      <c r="D4917" s="6">
        <v>45993</v>
      </c>
      <c r="E4917" s="6">
        <v>46001</v>
      </c>
      <c r="F4917">
        <v>102202</v>
      </c>
      <c r="G4917">
        <v>1</v>
      </c>
      <c r="H4917">
        <v>0</v>
      </c>
      <c r="I4917">
        <v>1</v>
      </c>
      <c r="J4917" t="str">
        <v>Faridabad</v>
      </c>
      <c r="K4917">
        <v>0</v>
      </c>
    </row>
    <row r="4918" spans="1:11" x14ac:dyDescent="0.25">
      <c r="A4918" t="str">
        <v>BioLegend</v>
      </c>
      <c r="B4918">
        <v>5544</v>
      </c>
      <c r="C4918" t="str">
        <v>EED121484</v>
      </c>
      <c r="D4918" s="6">
        <v>45993</v>
      </c>
      <c r="E4918" s="6">
        <v>46001</v>
      </c>
      <c r="F4918">
        <v>103012</v>
      </c>
      <c r="G4918">
        <v>1</v>
      </c>
      <c r="H4918">
        <v>0</v>
      </c>
      <c r="I4918">
        <v>1</v>
      </c>
      <c r="J4918" t="str">
        <v>Pune</v>
      </c>
      <c r="K4918">
        <v>0</v>
      </c>
    </row>
    <row r="4919" spans="1:11" x14ac:dyDescent="0.25">
      <c r="A4919" t="str">
        <v>BioLegend</v>
      </c>
      <c r="B4919">
        <v>5332.8</v>
      </c>
      <c r="C4919" t="str">
        <v>EED121484</v>
      </c>
      <c r="D4919" s="6">
        <v>45993</v>
      </c>
      <c r="E4919" s="6">
        <v>46001</v>
      </c>
      <c r="F4919">
        <v>103123</v>
      </c>
      <c r="G4919">
        <v>1</v>
      </c>
      <c r="H4919">
        <v>0</v>
      </c>
      <c r="I4919">
        <v>1</v>
      </c>
      <c r="J4919" t="str">
        <v>Hyderabad</v>
      </c>
      <c r="K4919">
        <v>0</v>
      </c>
    </row>
    <row r="4920" spans="1:11" x14ac:dyDescent="0.25">
      <c r="A4920" t="str">
        <v>BioLegend</v>
      </c>
      <c r="B4920">
        <v>5649.6</v>
      </c>
      <c r="C4920" t="str">
        <v>EED121484</v>
      </c>
      <c r="D4920" s="6">
        <v>45993</v>
      </c>
      <c r="E4920" s="6">
        <v>46001</v>
      </c>
      <c r="F4920">
        <v>103129</v>
      </c>
      <c r="G4920">
        <v>2</v>
      </c>
      <c r="H4920">
        <v>0</v>
      </c>
      <c r="I4920">
        <v>2</v>
      </c>
      <c r="J4920" t="str">
        <v>Faridabad</v>
      </c>
      <c r="K4920">
        <v>0</v>
      </c>
    </row>
    <row r="4921" spans="1:11" x14ac:dyDescent="0.25">
      <c r="A4921" t="str">
        <v>BioLegend</v>
      </c>
      <c r="B4921">
        <v>14907.2</v>
      </c>
      <c r="C4921" t="str">
        <v>EED121484</v>
      </c>
      <c r="D4921" s="6">
        <v>45993</v>
      </c>
      <c r="E4921" s="6">
        <v>46001</v>
      </c>
      <c r="F4921">
        <v>103138</v>
      </c>
      <c r="G4921">
        <v>2</v>
      </c>
      <c r="H4921">
        <v>0</v>
      </c>
      <c r="I4921">
        <v>2</v>
      </c>
      <c r="J4921" t="str">
        <v>Faridabad</v>
      </c>
      <c r="K4921">
        <v>0</v>
      </c>
    </row>
    <row r="4922" spans="1:11" x14ac:dyDescent="0.25">
      <c r="A4922" t="str">
        <v>BioLegend</v>
      </c>
      <c r="B4922">
        <v>16816.8</v>
      </c>
      <c r="C4922" t="str">
        <v>EED121484</v>
      </c>
      <c r="D4922" s="6">
        <v>45993</v>
      </c>
      <c r="E4922" s="6">
        <v>46001</v>
      </c>
      <c r="F4922">
        <v>103149</v>
      </c>
      <c r="G4922">
        <v>1</v>
      </c>
      <c r="H4922">
        <v>0</v>
      </c>
      <c r="I4922">
        <v>1</v>
      </c>
      <c r="J4922" t="str">
        <v>Hyderabad</v>
      </c>
      <c r="K4922">
        <v>0</v>
      </c>
    </row>
    <row r="4923" spans="1:11" x14ac:dyDescent="0.25">
      <c r="A4923" t="str">
        <v>BioLegend</v>
      </c>
      <c r="B4923">
        <v>11140.8</v>
      </c>
      <c r="C4923" t="str">
        <v>EED121484</v>
      </c>
      <c r="D4923" s="6">
        <v>45993</v>
      </c>
      <c r="E4923" s="6">
        <v>46001</v>
      </c>
      <c r="F4923">
        <v>103210</v>
      </c>
      <c r="G4923">
        <v>1</v>
      </c>
      <c r="H4923">
        <v>0</v>
      </c>
      <c r="I4923">
        <v>1</v>
      </c>
      <c r="J4923" t="str">
        <v>Delhi</v>
      </c>
      <c r="K4923">
        <v>0</v>
      </c>
    </row>
    <row r="4924" spans="1:11" x14ac:dyDescent="0.25">
      <c r="A4924" t="str">
        <v>BioLegend</v>
      </c>
      <c r="B4924">
        <v>5649.6</v>
      </c>
      <c r="C4924" t="str">
        <v>EED121484</v>
      </c>
      <c r="D4924" s="6">
        <v>45993</v>
      </c>
      <c r="E4924" s="6">
        <v>46001</v>
      </c>
      <c r="F4924">
        <v>103233</v>
      </c>
      <c r="G4924">
        <v>1</v>
      </c>
      <c r="H4924">
        <v>0</v>
      </c>
      <c r="I4924">
        <v>1</v>
      </c>
      <c r="J4924" t="str">
        <v>Chandigarh</v>
      </c>
      <c r="K4924" t="str">
        <v>Monday</v>
      </c>
    </row>
    <row r="4925" spans="1:11" x14ac:dyDescent="0.25">
      <c r="A4925" t="str">
        <v>BioLegend</v>
      </c>
      <c r="B4925">
        <v>12091.2</v>
      </c>
      <c r="C4925" t="str">
        <v>EED121484</v>
      </c>
      <c r="D4925" s="6">
        <v>45993</v>
      </c>
      <c r="E4925" s="6">
        <v>46001</v>
      </c>
      <c r="F4925">
        <v>103260</v>
      </c>
      <c r="G4925">
        <v>1</v>
      </c>
      <c r="H4925">
        <v>0</v>
      </c>
      <c r="I4925">
        <v>1</v>
      </c>
      <c r="J4925" t="str">
        <v>Faridabad</v>
      </c>
      <c r="K4925">
        <v>0</v>
      </c>
    </row>
    <row r="4926" spans="1:11" x14ac:dyDescent="0.25">
      <c r="A4926" t="str">
        <v>BioLegend</v>
      </c>
      <c r="B4926">
        <v>4963.2</v>
      </c>
      <c r="C4926" t="str">
        <v>EED121484</v>
      </c>
      <c r="D4926" s="6">
        <v>45993</v>
      </c>
      <c r="E4926" s="6">
        <v>46001</v>
      </c>
      <c r="F4926">
        <v>103425</v>
      </c>
      <c r="G4926">
        <v>1</v>
      </c>
      <c r="H4926">
        <v>0</v>
      </c>
      <c r="I4926">
        <v>1</v>
      </c>
      <c r="J4926" t="str">
        <v>Hyderabad</v>
      </c>
      <c r="K4926">
        <v>0</v>
      </c>
    </row>
    <row r="4927" spans="1:11" x14ac:dyDescent="0.25">
      <c r="A4927" t="str">
        <v>BioLegend</v>
      </c>
      <c r="B4927">
        <v>5332.8</v>
      </c>
      <c r="C4927" t="str">
        <v>EED121484</v>
      </c>
      <c r="D4927" s="6">
        <v>45993</v>
      </c>
      <c r="E4927" s="6">
        <v>46001</v>
      </c>
      <c r="F4927">
        <v>103510</v>
      </c>
      <c r="G4927">
        <v>1</v>
      </c>
      <c r="H4927">
        <v>0</v>
      </c>
      <c r="I4927">
        <v>1</v>
      </c>
      <c r="J4927" t="str">
        <v>Faridabad</v>
      </c>
      <c r="K4927">
        <v>0</v>
      </c>
    </row>
    <row r="4928" spans="1:11" x14ac:dyDescent="0.25">
      <c r="A4928" t="str">
        <v>BioLegend</v>
      </c>
      <c r="B4928">
        <v>5913.6</v>
      </c>
      <c r="C4928" t="str">
        <v>EED121484</v>
      </c>
      <c r="D4928" s="6">
        <v>45993</v>
      </c>
      <c r="E4928" s="6">
        <v>46001</v>
      </c>
      <c r="F4928">
        <v>103519</v>
      </c>
      <c r="G4928">
        <v>1</v>
      </c>
      <c r="H4928">
        <v>0</v>
      </c>
      <c r="I4928">
        <v>1</v>
      </c>
      <c r="J4928" t="str">
        <v>Faridabad</v>
      </c>
      <c r="K4928">
        <v>0</v>
      </c>
    </row>
    <row r="4929" spans="1:11" x14ac:dyDescent="0.25">
      <c r="A4929" t="str">
        <v>BioLegend</v>
      </c>
      <c r="B4929">
        <v>10032</v>
      </c>
      <c r="C4929" t="str">
        <v>EED121484</v>
      </c>
      <c r="D4929" s="6">
        <v>45993</v>
      </c>
      <c r="E4929" s="6">
        <v>46001</v>
      </c>
      <c r="F4929">
        <v>104512</v>
      </c>
      <c r="G4929">
        <v>1</v>
      </c>
      <c r="H4929">
        <v>0</v>
      </c>
      <c r="I4929">
        <v>1</v>
      </c>
      <c r="J4929" t="str">
        <v>Gujrat</v>
      </c>
      <c r="K4929">
        <v>0</v>
      </c>
    </row>
    <row r="4930" spans="1:11" x14ac:dyDescent="0.25">
      <c r="A4930" t="str">
        <v>BioLegend</v>
      </c>
      <c r="B4930">
        <v>16315.2</v>
      </c>
      <c r="C4930" t="str">
        <v>EED121484</v>
      </c>
      <c r="D4930" s="6">
        <v>45993</v>
      </c>
      <c r="E4930" s="6">
        <v>46001</v>
      </c>
      <c r="F4930">
        <v>104522</v>
      </c>
      <c r="G4930">
        <v>1</v>
      </c>
      <c r="H4930">
        <v>0</v>
      </c>
      <c r="I4930">
        <v>1</v>
      </c>
      <c r="J4930" t="str">
        <v>Delhi</v>
      </c>
      <c r="K4930">
        <v>0</v>
      </c>
    </row>
    <row r="4931" spans="1:11" x14ac:dyDescent="0.25">
      <c r="A4931" t="str">
        <v>BioLegend</v>
      </c>
      <c r="B4931">
        <v>5332.8</v>
      </c>
      <c r="C4931" t="str">
        <v>EED121484</v>
      </c>
      <c r="D4931" s="6">
        <v>45993</v>
      </c>
      <c r="E4931" s="6">
        <v>46001</v>
      </c>
      <c r="F4931">
        <v>104717</v>
      </c>
      <c r="G4931">
        <v>1</v>
      </c>
      <c r="H4931">
        <v>0</v>
      </c>
      <c r="I4931">
        <v>1</v>
      </c>
      <c r="J4931" t="str">
        <v>Faridabad</v>
      </c>
      <c r="K4931">
        <v>0</v>
      </c>
    </row>
    <row r="4932" spans="1:11" x14ac:dyDescent="0.25">
      <c r="A4932" t="str">
        <v>BioLegend</v>
      </c>
      <c r="B4932">
        <v>4435.2</v>
      </c>
      <c r="C4932" t="str">
        <v>EED121484</v>
      </c>
      <c r="D4932" s="6">
        <v>45993</v>
      </c>
      <c r="E4932" s="6">
        <v>46001</v>
      </c>
      <c r="F4932">
        <v>105811</v>
      </c>
      <c r="G4932">
        <v>1</v>
      </c>
      <c r="H4932">
        <v>0</v>
      </c>
      <c r="I4932">
        <v>1</v>
      </c>
      <c r="J4932" t="str">
        <v>Faridabad</v>
      </c>
      <c r="K4932">
        <v>0</v>
      </c>
    </row>
    <row r="4933" spans="1:11" x14ac:dyDescent="0.25">
      <c r="A4933" t="str">
        <v>BioLegend</v>
      </c>
      <c r="B4933">
        <v>4963.2</v>
      </c>
      <c r="C4933" t="str">
        <v>EED121484</v>
      </c>
      <c r="D4933" s="6">
        <v>45993</v>
      </c>
      <c r="E4933" s="6">
        <v>46001</v>
      </c>
      <c r="F4933">
        <v>105825</v>
      </c>
      <c r="G4933">
        <v>1</v>
      </c>
      <c r="H4933">
        <v>0</v>
      </c>
      <c r="I4933">
        <v>1</v>
      </c>
      <c r="J4933" t="str">
        <v>Faridabad</v>
      </c>
      <c r="K4933">
        <v>0</v>
      </c>
    </row>
    <row r="4934" spans="1:11" x14ac:dyDescent="0.25">
      <c r="A4934" t="str">
        <v>BioLegend</v>
      </c>
      <c r="B4934">
        <v>7180.7999999999993</v>
      </c>
      <c r="C4934" t="str">
        <v>EED121484</v>
      </c>
      <c r="D4934" s="6">
        <v>45993</v>
      </c>
      <c r="E4934" s="6">
        <v>46001</v>
      </c>
      <c r="F4934">
        <v>107215</v>
      </c>
      <c r="G4934">
        <v>1</v>
      </c>
      <c r="H4934">
        <v>0</v>
      </c>
      <c r="I4934">
        <v>1</v>
      </c>
      <c r="J4934" t="str">
        <v>Hyderabad</v>
      </c>
      <c r="K4934">
        <v>0</v>
      </c>
    </row>
    <row r="4935" spans="1:11" x14ac:dyDescent="0.25">
      <c r="A4935" t="str">
        <v>BioLegend</v>
      </c>
      <c r="B4935">
        <v>11888.8</v>
      </c>
      <c r="C4935" t="str">
        <v>EED121484</v>
      </c>
      <c r="D4935" s="6">
        <v>45993</v>
      </c>
      <c r="E4935" s="6">
        <v>46001</v>
      </c>
      <c r="F4935">
        <v>108127</v>
      </c>
      <c r="G4935">
        <v>1</v>
      </c>
      <c r="H4935">
        <v>0</v>
      </c>
      <c r="I4935">
        <v>1</v>
      </c>
      <c r="J4935" t="str">
        <v>Faridabad</v>
      </c>
      <c r="K4935">
        <v>0</v>
      </c>
    </row>
    <row r="4936" spans="1:11" x14ac:dyDescent="0.25">
      <c r="A4936" t="str">
        <v>BioLegend</v>
      </c>
      <c r="B4936">
        <v>14907.2</v>
      </c>
      <c r="C4936" t="str">
        <v>EED121484</v>
      </c>
      <c r="D4936" s="6">
        <v>45993</v>
      </c>
      <c r="E4936" s="6">
        <v>46001</v>
      </c>
      <c r="F4936">
        <v>108445</v>
      </c>
      <c r="G4936">
        <v>1</v>
      </c>
      <c r="H4936">
        <v>0</v>
      </c>
      <c r="I4936">
        <v>1</v>
      </c>
      <c r="J4936" t="str">
        <v>Faridabad</v>
      </c>
      <c r="K4936">
        <v>0</v>
      </c>
    </row>
    <row r="4937" spans="1:11" x14ac:dyDescent="0.25">
      <c r="A4937" t="str">
        <v>BioLegend</v>
      </c>
      <c r="B4937">
        <v>5280</v>
      </c>
      <c r="C4937" t="str">
        <v>EED121484</v>
      </c>
      <c r="D4937" s="6">
        <v>45993</v>
      </c>
      <c r="E4937" s="6">
        <v>46001</v>
      </c>
      <c r="F4937">
        <v>109003</v>
      </c>
      <c r="G4937">
        <v>1</v>
      </c>
      <c r="H4937">
        <v>0</v>
      </c>
      <c r="I4937">
        <v>1</v>
      </c>
      <c r="J4937" t="str">
        <v>Faridabad</v>
      </c>
      <c r="K4937">
        <v>0</v>
      </c>
    </row>
    <row r="4938" spans="1:11" x14ac:dyDescent="0.25">
      <c r="A4938" t="str">
        <v>BioLegend</v>
      </c>
      <c r="B4938">
        <v>6124.7999999999993</v>
      </c>
      <c r="C4938" t="str">
        <v>EED121484</v>
      </c>
      <c r="D4938" s="6">
        <v>45993</v>
      </c>
      <c r="E4938" s="6">
        <v>46001</v>
      </c>
      <c r="F4938">
        <v>109814</v>
      </c>
      <c r="G4938">
        <v>1</v>
      </c>
      <c r="H4938">
        <v>0</v>
      </c>
      <c r="I4938">
        <v>1</v>
      </c>
      <c r="J4938" t="str">
        <v>Faridabad</v>
      </c>
      <c r="K4938">
        <v>0</v>
      </c>
    </row>
    <row r="4939" spans="1:11" x14ac:dyDescent="0.25">
      <c r="A4939" t="str">
        <v>BioLegend</v>
      </c>
      <c r="B4939">
        <v>23038.400000000001</v>
      </c>
      <c r="C4939" t="str">
        <v>EED121484</v>
      </c>
      <c r="D4939" s="6">
        <v>45993</v>
      </c>
      <c r="E4939" s="6">
        <v>46001</v>
      </c>
      <c r="F4939">
        <v>115538</v>
      </c>
      <c r="G4939">
        <v>1</v>
      </c>
      <c r="H4939">
        <v>0</v>
      </c>
      <c r="I4939">
        <v>1</v>
      </c>
      <c r="J4939" t="str">
        <v>Hyderabad</v>
      </c>
      <c r="K4939">
        <v>0</v>
      </c>
    </row>
    <row r="4940" spans="1:11" x14ac:dyDescent="0.25">
      <c r="A4940" t="str">
        <v>BioLegend</v>
      </c>
      <c r="B4940">
        <v>13992</v>
      </c>
      <c r="C4940" t="str">
        <v>EED121484</v>
      </c>
      <c r="D4940" s="6">
        <v>45993</v>
      </c>
      <c r="E4940" s="6">
        <v>46001</v>
      </c>
      <c r="F4940">
        <v>115918</v>
      </c>
      <c r="G4940">
        <v>1</v>
      </c>
      <c r="H4940">
        <v>0</v>
      </c>
      <c r="I4940">
        <v>1</v>
      </c>
      <c r="J4940" t="str">
        <v>Faridabad</v>
      </c>
      <c r="K4940">
        <v>0</v>
      </c>
    </row>
    <row r="4941" spans="1:11" x14ac:dyDescent="0.25">
      <c r="A4941" t="str">
        <v>BioLegend</v>
      </c>
      <c r="B4941">
        <v>6547.2000000000007</v>
      </c>
      <c r="C4941" t="str">
        <v>EED121484</v>
      </c>
      <c r="D4941" s="6">
        <v>45993</v>
      </c>
      <c r="E4941" s="6">
        <v>46001</v>
      </c>
      <c r="F4941">
        <v>116425</v>
      </c>
      <c r="G4941">
        <v>1</v>
      </c>
      <c r="H4941">
        <v>0</v>
      </c>
      <c r="I4941">
        <v>1</v>
      </c>
      <c r="J4941" t="str">
        <v>Faridabad</v>
      </c>
      <c r="K4941">
        <v>0</v>
      </c>
    </row>
    <row r="4942" spans="1:11" x14ac:dyDescent="0.25">
      <c r="A4942" t="str">
        <v>BioLegend</v>
      </c>
      <c r="B4942">
        <v>1742.4</v>
      </c>
      <c r="C4942" t="str">
        <v>EED121484</v>
      </c>
      <c r="D4942" s="6">
        <v>45993</v>
      </c>
      <c r="E4942" s="6">
        <v>46001</v>
      </c>
      <c r="F4942">
        <v>117309</v>
      </c>
      <c r="G4942">
        <v>1</v>
      </c>
      <c r="H4942">
        <v>0</v>
      </c>
      <c r="I4942">
        <v>1</v>
      </c>
      <c r="J4942" t="str">
        <v>Faridabad</v>
      </c>
      <c r="K4942">
        <v>0</v>
      </c>
    </row>
    <row r="4943" spans="1:11" x14ac:dyDescent="0.25">
      <c r="A4943" t="str">
        <v>BioLegend</v>
      </c>
      <c r="B4943">
        <v>19034.400000000001</v>
      </c>
      <c r="C4943" t="str">
        <v>EED121484</v>
      </c>
      <c r="D4943" s="6">
        <v>45993</v>
      </c>
      <c r="E4943" s="6">
        <v>46001</v>
      </c>
      <c r="F4943">
        <v>117334</v>
      </c>
      <c r="G4943">
        <v>1</v>
      </c>
      <c r="H4943">
        <v>0</v>
      </c>
      <c r="I4943">
        <v>1</v>
      </c>
      <c r="J4943" t="str">
        <v>Faridabad</v>
      </c>
      <c r="K4943">
        <v>0</v>
      </c>
    </row>
    <row r="4944" spans="1:11" x14ac:dyDescent="0.25">
      <c r="A4944" t="str">
        <v>BioLegend</v>
      </c>
      <c r="B4944">
        <v>18295.2</v>
      </c>
      <c r="C4944" t="str">
        <v>EED121484</v>
      </c>
      <c r="D4944" s="6">
        <v>45993</v>
      </c>
      <c r="E4944" s="6">
        <v>46001</v>
      </c>
      <c r="F4944">
        <v>118227</v>
      </c>
      <c r="G4944">
        <v>1</v>
      </c>
      <c r="H4944">
        <v>0</v>
      </c>
      <c r="I4944">
        <v>1</v>
      </c>
      <c r="J4944" t="str">
        <v>Mumbai</v>
      </c>
      <c r="K4944">
        <v>0</v>
      </c>
    </row>
    <row r="4945" spans="1:11" x14ac:dyDescent="0.25">
      <c r="A4945" t="str">
        <v>BioLegend</v>
      </c>
      <c r="B4945">
        <v>17309.599999999999</v>
      </c>
      <c r="C4945" t="str">
        <v>EED121484</v>
      </c>
      <c r="D4945" s="6">
        <v>45993</v>
      </c>
      <c r="E4945" s="6">
        <v>46001</v>
      </c>
      <c r="F4945">
        <v>121129</v>
      </c>
      <c r="G4945">
        <v>1</v>
      </c>
      <c r="H4945">
        <v>0</v>
      </c>
      <c r="I4945">
        <v>1</v>
      </c>
      <c r="J4945" t="str">
        <v>Faridabad</v>
      </c>
      <c r="K4945">
        <v>0</v>
      </c>
    </row>
    <row r="4946" spans="1:11" x14ac:dyDescent="0.25">
      <c r="A4946" t="str">
        <v>BioLegend</v>
      </c>
      <c r="B4946">
        <v>9398.4</v>
      </c>
      <c r="C4946" t="str">
        <v>EED121484</v>
      </c>
      <c r="D4946" s="6">
        <v>45993</v>
      </c>
      <c r="E4946" s="6">
        <v>46001</v>
      </c>
      <c r="F4946">
        <v>122207</v>
      </c>
      <c r="G4946">
        <v>1</v>
      </c>
      <c r="H4946">
        <v>0</v>
      </c>
      <c r="I4946">
        <v>1</v>
      </c>
      <c r="J4946" t="str">
        <v>Faridabad</v>
      </c>
      <c r="K4946">
        <v>0</v>
      </c>
    </row>
    <row r="4947" spans="1:11" x14ac:dyDescent="0.25">
      <c r="A4947" t="str">
        <v>BioLegend</v>
      </c>
      <c r="B4947">
        <v>2270.4</v>
      </c>
      <c r="C4947" t="str">
        <v>EED121484</v>
      </c>
      <c r="D4947" s="6">
        <v>45993</v>
      </c>
      <c r="E4947" s="6">
        <v>46001</v>
      </c>
      <c r="F4947">
        <v>123109</v>
      </c>
      <c r="G4947">
        <v>1</v>
      </c>
      <c r="H4947">
        <v>0</v>
      </c>
      <c r="I4947">
        <v>1</v>
      </c>
      <c r="J4947" t="str">
        <v>Faridabad</v>
      </c>
      <c r="K4947">
        <v>0</v>
      </c>
    </row>
    <row r="4948" spans="1:11" x14ac:dyDescent="0.25">
      <c r="A4948" t="str">
        <v>BioLegend</v>
      </c>
      <c r="B4948">
        <v>5544</v>
      </c>
      <c r="C4948" t="str">
        <v>EED121484</v>
      </c>
      <c r="D4948" s="6">
        <v>45993</v>
      </c>
      <c r="E4948" s="6">
        <v>46001</v>
      </c>
      <c r="F4948">
        <v>123113</v>
      </c>
      <c r="G4948">
        <v>1</v>
      </c>
      <c r="H4948">
        <v>0</v>
      </c>
      <c r="I4948">
        <v>1</v>
      </c>
      <c r="J4948" t="str">
        <v>Faridabad</v>
      </c>
      <c r="K4948">
        <v>0</v>
      </c>
    </row>
    <row r="4949" spans="1:11" x14ac:dyDescent="0.25">
      <c r="A4949" t="str">
        <v>BioLegend</v>
      </c>
      <c r="B4949">
        <v>16579.2</v>
      </c>
      <c r="C4949" t="str">
        <v>EED121484</v>
      </c>
      <c r="D4949" s="6">
        <v>45993</v>
      </c>
      <c r="E4949" s="6">
        <v>46001</v>
      </c>
      <c r="F4949">
        <v>125618</v>
      </c>
      <c r="G4949">
        <v>1</v>
      </c>
      <c r="H4949">
        <v>0</v>
      </c>
      <c r="I4949">
        <v>1</v>
      </c>
      <c r="J4949" t="str">
        <v>Faridabad</v>
      </c>
      <c r="K4949">
        <v>0</v>
      </c>
    </row>
    <row r="4950" spans="1:11" x14ac:dyDescent="0.25">
      <c r="A4950" t="str">
        <v>BioLegend</v>
      </c>
      <c r="B4950">
        <v>26426.400000000001</v>
      </c>
      <c r="C4950" t="str">
        <v>EED121484</v>
      </c>
      <c r="D4950" s="6">
        <v>45993</v>
      </c>
      <c r="E4950" s="6">
        <v>46001</v>
      </c>
      <c r="F4950">
        <v>126522</v>
      </c>
      <c r="G4950">
        <v>1</v>
      </c>
      <c r="H4950">
        <v>0</v>
      </c>
      <c r="I4950">
        <v>1</v>
      </c>
      <c r="J4950" t="str">
        <v>Faridabad</v>
      </c>
      <c r="K4950">
        <v>0</v>
      </c>
    </row>
    <row r="4951" spans="1:11" x14ac:dyDescent="0.25">
      <c r="A4951" t="str">
        <v>BioLegend</v>
      </c>
      <c r="B4951">
        <v>4699.2</v>
      </c>
      <c r="C4951" t="str">
        <v>EED121484</v>
      </c>
      <c r="D4951" s="6">
        <v>45993</v>
      </c>
      <c r="E4951" s="6">
        <v>46001</v>
      </c>
      <c r="F4951">
        <v>128005</v>
      </c>
      <c r="G4951">
        <v>1</v>
      </c>
      <c r="H4951">
        <v>0</v>
      </c>
      <c r="I4951">
        <v>1</v>
      </c>
      <c r="J4951" t="str">
        <v>Faridabad</v>
      </c>
      <c r="K4951">
        <v>0</v>
      </c>
    </row>
    <row r="4952" spans="1:11" x14ac:dyDescent="0.25">
      <c r="A4952" t="str">
        <v>BioLegend</v>
      </c>
      <c r="B4952">
        <v>6547.2000000000007</v>
      </c>
      <c r="C4952" t="str">
        <v>EED121484</v>
      </c>
      <c r="D4952" s="6">
        <v>45993</v>
      </c>
      <c r="E4952" s="6">
        <v>46001</v>
      </c>
      <c r="F4952">
        <v>128023</v>
      </c>
      <c r="G4952">
        <v>1</v>
      </c>
      <c r="H4952">
        <v>0</v>
      </c>
      <c r="I4952">
        <v>1</v>
      </c>
      <c r="J4952" t="str">
        <v>Delhi</v>
      </c>
      <c r="K4952">
        <v>0</v>
      </c>
    </row>
    <row r="4953" spans="1:11" x14ac:dyDescent="0.25">
      <c r="A4953" t="str">
        <v>BioLegend</v>
      </c>
      <c r="B4953">
        <v>19034.400000000001</v>
      </c>
      <c r="C4953" t="str">
        <v>EED121484</v>
      </c>
      <c r="D4953" s="6">
        <v>45993</v>
      </c>
      <c r="E4953" s="6">
        <v>46001</v>
      </c>
      <c r="F4953">
        <v>133921</v>
      </c>
      <c r="G4953">
        <v>1</v>
      </c>
      <c r="H4953">
        <v>0</v>
      </c>
      <c r="I4953">
        <v>1</v>
      </c>
      <c r="J4953" t="str">
        <v>Faridabad</v>
      </c>
      <c r="K4953">
        <v>0</v>
      </c>
    </row>
    <row r="4954" spans="1:11" x14ac:dyDescent="0.25">
      <c r="A4954" t="str">
        <v>BioLegend</v>
      </c>
      <c r="B4954">
        <v>6283.2000000000007</v>
      </c>
      <c r="C4954" t="str">
        <v>EED121484</v>
      </c>
      <c r="D4954" s="6">
        <v>45993</v>
      </c>
      <c r="E4954" s="6">
        <v>46001</v>
      </c>
      <c r="F4954">
        <v>135205</v>
      </c>
      <c r="G4954">
        <v>1</v>
      </c>
      <c r="H4954">
        <v>0</v>
      </c>
      <c r="I4954">
        <v>1</v>
      </c>
      <c r="J4954" t="str">
        <v>Faridabad</v>
      </c>
      <c r="K4954">
        <v>0</v>
      </c>
    </row>
    <row r="4955" spans="1:11" x14ac:dyDescent="0.25">
      <c r="A4955" t="str">
        <v>BioLegend</v>
      </c>
      <c r="B4955">
        <v>5808</v>
      </c>
      <c r="C4955" t="str">
        <v>EED121484</v>
      </c>
      <c r="D4955" s="6">
        <v>45993</v>
      </c>
      <c r="E4955" s="6">
        <v>46001</v>
      </c>
      <c r="F4955">
        <v>135259</v>
      </c>
      <c r="G4955">
        <v>1</v>
      </c>
      <c r="H4955">
        <v>0</v>
      </c>
      <c r="I4955">
        <v>1</v>
      </c>
      <c r="J4955" t="str">
        <v>Hyderabad</v>
      </c>
      <c r="K4955">
        <v>0</v>
      </c>
    </row>
    <row r="4956" spans="1:11" x14ac:dyDescent="0.25">
      <c r="A4956" t="str">
        <v>BioLegend</v>
      </c>
      <c r="B4956">
        <v>5596.8</v>
      </c>
      <c r="C4956" t="str">
        <v>EED121484</v>
      </c>
      <c r="D4956" s="6">
        <v>45993</v>
      </c>
      <c r="E4956" s="6">
        <v>46001</v>
      </c>
      <c r="F4956">
        <v>135311</v>
      </c>
      <c r="G4956">
        <v>1</v>
      </c>
      <c r="H4956">
        <v>0</v>
      </c>
      <c r="I4956">
        <v>1</v>
      </c>
      <c r="J4956" t="str">
        <v>Faridabad</v>
      </c>
      <c r="K4956">
        <v>0</v>
      </c>
    </row>
    <row r="4957" spans="1:11" x14ac:dyDescent="0.25">
      <c r="A4957" t="str">
        <v>BioLegend</v>
      </c>
      <c r="B4957">
        <v>17688</v>
      </c>
      <c r="C4957" t="str">
        <v>EED121484</v>
      </c>
      <c r="D4957" s="6">
        <v>45993</v>
      </c>
      <c r="E4957" s="6">
        <v>46001</v>
      </c>
      <c r="F4957">
        <v>138418</v>
      </c>
      <c r="G4957">
        <v>1</v>
      </c>
      <c r="H4957">
        <v>0</v>
      </c>
      <c r="I4957">
        <v>1</v>
      </c>
      <c r="J4957" t="str">
        <v>Faridabad</v>
      </c>
      <c r="K4957">
        <v>0</v>
      </c>
    </row>
    <row r="4958" spans="1:11" x14ac:dyDescent="0.25">
      <c r="A4958" t="str">
        <v>BioLegend</v>
      </c>
      <c r="B4958">
        <v>8395.2000000000007</v>
      </c>
      <c r="C4958" t="str">
        <v>EED121484</v>
      </c>
      <c r="D4958" s="6">
        <v>45993</v>
      </c>
      <c r="E4958" s="6">
        <v>46001</v>
      </c>
      <c r="F4958">
        <v>141211</v>
      </c>
      <c r="G4958">
        <v>1</v>
      </c>
      <c r="H4958">
        <v>0</v>
      </c>
      <c r="I4958">
        <v>1</v>
      </c>
      <c r="J4958" t="str">
        <v>Faridabad</v>
      </c>
      <c r="K4958">
        <v>0</v>
      </c>
    </row>
    <row r="4959" spans="1:11" x14ac:dyDescent="0.25">
      <c r="A4959" t="str">
        <v>BioLegend</v>
      </c>
      <c r="B4959">
        <v>4752</v>
      </c>
      <c r="C4959" t="str">
        <v>EED121484</v>
      </c>
      <c r="D4959" s="6">
        <v>45993</v>
      </c>
      <c r="E4959" s="6">
        <v>46001</v>
      </c>
      <c r="F4959">
        <v>144603</v>
      </c>
      <c r="G4959">
        <v>1</v>
      </c>
      <c r="H4959">
        <v>0</v>
      </c>
      <c r="I4959">
        <v>1</v>
      </c>
      <c r="J4959" t="str">
        <v>Hyderabad</v>
      </c>
      <c r="K4959">
        <v>0</v>
      </c>
    </row>
    <row r="4960" spans="1:11" x14ac:dyDescent="0.25">
      <c r="A4960" t="str">
        <v>BioLegend</v>
      </c>
      <c r="B4960">
        <v>7761.6</v>
      </c>
      <c r="C4960" t="str">
        <v>EED121484</v>
      </c>
      <c r="D4960" s="6">
        <v>45993</v>
      </c>
      <c r="E4960" s="6">
        <v>46001</v>
      </c>
      <c r="F4960">
        <v>145521</v>
      </c>
      <c r="G4960">
        <v>1</v>
      </c>
      <c r="H4960">
        <v>0</v>
      </c>
      <c r="I4960">
        <v>1</v>
      </c>
      <c r="J4960" t="str">
        <v>Hyderabad</v>
      </c>
      <c r="K4960">
        <v>0</v>
      </c>
    </row>
    <row r="4961" spans="1:11" x14ac:dyDescent="0.25">
      <c r="A4961" t="str">
        <v>BioLegend</v>
      </c>
      <c r="B4961">
        <v>18902.400000000001</v>
      </c>
      <c r="C4961" t="str">
        <v>EED121484</v>
      </c>
      <c r="D4961" s="6">
        <v>45993</v>
      </c>
      <c r="E4961" s="6">
        <v>46001</v>
      </c>
      <c r="F4961">
        <v>145522</v>
      </c>
      <c r="G4961">
        <v>1</v>
      </c>
      <c r="H4961">
        <v>0</v>
      </c>
      <c r="I4961">
        <v>1</v>
      </c>
      <c r="J4961" t="str">
        <v>Faridabad</v>
      </c>
      <c r="K4961">
        <v>0</v>
      </c>
    </row>
    <row r="4962" spans="1:11" x14ac:dyDescent="0.25">
      <c r="A4962" t="str">
        <v>BioLegend</v>
      </c>
      <c r="B4962">
        <v>8395.2000000000007</v>
      </c>
      <c r="C4962" t="str">
        <v>EED121484</v>
      </c>
      <c r="D4962" s="6">
        <v>45993</v>
      </c>
      <c r="E4962" s="6">
        <v>46001</v>
      </c>
      <c r="F4962">
        <v>145525</v>
      </c>
      <c r="G4962">
        <v>1</v>
      </c>
      <c r="H4962">
        <v>0</v>
      </c>
      <c r="I4962">
        <v>1</v>
      </c>
      <c r="J4962" t="str">
        <v>Chandigarh</v>
      </c>
      <c r="K4962" t="str">
        <v>Monday</v>
      </c>
    </row>
    <row r="4963" spans="1:11" x14ac:dyDescent="0.25">
      <c r="A4963" t="str">
        <v>BioLegend</v>
      </c>
      <c r="B4963">
        <v>8395.2000000000007</v>
      </c>
      <c r="C4963" t="str">
        <v>EED121484</v>
      </c>
      <c r="D4963" s="6">
        <v>45993</v>
      </c>
      <c r="E4963" s="6">
        <v>46001</v>
      </c>
      <c r="F4963">
        <v>145533</v>
      </c>
      <c r="G4963">
        <v>1</v>
      </c>
      <c r="H4963">
        <v>0</v>
      </c>
      <c r="I4963">
        <v>1</v>
      </c>
      <c r="J4963" t="str">
        <v>Faridabad</v>
      </c>
      <c r="K4963">
        <v>0</v>
      </c>
    </row>
    <row r="4964" spans="1:11" x14ac:dyDescent="0.25">
      <c r="A4964" t="str">
        <v>BioLegend</v>
      </c>
      <c r="B4964">
        <v>17987.2</v>
      </c>
      <c r="C4964" t="str">
        <v>EED121484</v>
      </c>
      <c r="D4964" s="6">
        <v>45993</v>
      </c>
      <c r="E4964" s="6">
        <v>46001</v>
      </c>
      <c r="F4964">
        <v>146517</v>
      </c>
      <c r="G4964">
        <v>1</v>
      </c>
      <c r="H4964">
        <v>0</v>
      </c>
      <c r="I4964">
        <v>1</v>
      </c>
      <c r="J4964" t="str">
        <v>Faridabad</v>
      </c>
      <c r="K4964">
        <v>0</v>
      </c>
    </row>
    <row r="4965" spans="1:11" x14ac:dyDescent="0.25">
      <c r="A4965" t="str">
        <v>BioLegend</v>
      </c>
      <c r="B4965">
        <v>18744</v>
      </c>
      <c r="C4965" t="str">
        <v>EED121484</v>
      </c>
      <c r="D4965" s="6">
        <v>45993</v>
      </c>
      <c r="E4965" s="6">
        <v>46001</v>
      </c>
      <c r="F4965">
        <v>146606</v>
      </c>
      <c r="G4965">
        <v>1</v>
      </c>
      <c r="H4965">
        <v>0</v>
      </c>
      <c r="I4965">
        <v>1</v>
      </c>
      <c r="J4965" t="str">
        <v>Faridabad</v>
      </c>
      <c r="K4965">
        <v>0</v>
      </c>
    </row>
    <row r="4966" spans="1:11" x14ac:dyDescent="0.25">
      <c r="A4966" t="str">
        <v>BioLegend</v>
      </c>
      <c r="B4966">
        <v>17529.599999999999</v>
      </c>
      <c r="C4966" t="str">
        <v>EED121484</v>
      </c>
      <c r="D4966" s="6">
        <v>45993</v>
      </c>
      <c r="E4966" s="6">
        <v>46001</v>
      </c>
      <c r="F4966">
        <v>150906</v>
      </c>
      <c r="G4966">
        <v>1</v>
      </c>
      <c r="H4966">
        <v>0</v>
      </c>
      <c r="I4966">
        <v>1</v>
      </c>
      <c r="J4966" t="str">
        <v>Faridabad</v>
      </c>
      <c r="K4966">
        <v>0</v>
      </c>
    </row>
    <row r="4967" spans="1:11" x14ac:dyDescent="0.25">
      <c r="A4967" t="str">
        <v>BioLegend</v>
      </c>
      <c r="B4967">
        <v>17846.400000000001</v>
      </c>
      <c r="C4967" t="str">
        <v>EED121484</v>
      </c>
      <c r="D4967" s="6">
        <v>45993</v>
      </c>
      <c r="E4967" s="6">
        <v>46001</v>
      </c>
      <c r="F4967">
        <v>153406</v>
      </c>
      <c r="G4967">
        <v>1</v>
      </c>
      <c r="H4967">
        <v>0</v>
      </c>
      <c r="I4967">
        <v>1</v>
      </c>
      <c r="J4967" t="str">
        <v>Faridabad</v>
      </c>
      <c r="K4967">
        <v>0</v>
      </c>
    </row>
    <row r="4968" spans="1:11" x14ac:dyDescent="0.25">
      <c r="A4968" t="str">
        <v>BioLegend</v>
      </c>
      <c r="B4968">
        <v>22651.199999999997</v>
      </c>
      <c r="C4968" t="str">
        <v>EED121484</v>
      </c>
      <c r="D4968" s="6">
        <v>45993</v>
      </c>
      <c r="E4968" s="6">
        <v>46001</v>
      </c>
      <c r="F4968">
        <v>154316</v>
      </c>
      <c r="G4968">
        <v>1</v>
      </c>
      <c r="H4968">
        <v>0</v>
      </c>
      <c r="I4968">
        <v>1</v>
      </c>
      <c r="J4968" t="str">
        <v>Faridabad</v>
      </c>
      <c r="K4968">
        <v>0</v>
      </c>
    </row>
    <row r="4969" spans="1:11" x14ac:dyDescent="0.25">
      <c r="A4969" t="str">
        <v>BioLegend</v>
      </c>
      <c r="B4969">
        <v>7761.6</v>
      </c>
      <c r="C4969" t="str">
        <v>EED121484</v>
      </c>
      <c r="D4969" s="6">
        <v>45993</v>
      </c>
      <c r="E4969" s="6">
        <v>46001</v>
      </c>
      <c r="F4969">
        <v>155519</v>
      </c>
      <c r="G4969">
        <v>1</v>
      </c>
      <c r="H4969">
        <v>0</v>
      </c>
      <c r="I4969">
        <v>1</v>
      </c>
      <c r="J4969" t="str">
        <v>Faridabad</v>
      </c>
      <c r="K4969">
        <v>0</v>
      </c>
    </row>
    <row r="4970" spans="1:11" x14ac:dyDescent="0.25">
      <c r="A4970" t="str">
        <v>BioLegend</v>
      </c>
      <c r="B4970">
        <v>8395.2000000000007</v>
      </c>
      <c r="C4970" t="str">
        <v>EED121484</v>
      </c>
      <c r="D4970" s="6">
        <v>45993</v>
      </c>
      <c r="E4970" s="6">
        <v>46001</v>
      </c>
      <c r="F4970">
        <v>155527</v>
      </c>
      <c r="G4970">
        <v>1</v>
      </c>
      <c r="H4970">
        <v>0</v>
      </c>
      <c r="I4970">
        <v>1</v>
      </c>
      <c r="J4970" t="str">
        <v>Faridabad</v>
      </c>
      <c r="K4970">
        <v>0</v>
      </c>
    </row>
    <row r="4971" spans="1:11" x14ac:dyDescent="0.25">
      <c r="A4971" t="str">
        <v>BioLegend</v>
      </c>
      <c r="B4971">
        <v>2851.2</v>
      </c>
      <c r="C4971" t="str">
        <v>EED121484</v>
      </c>
      <c r="D4971" s="6">
        <v>45993</v>
      </c>
      <c r="E4971" s="6">
        <v>46001</v>
      </c>
      <c r="F4971">
        <v>157305</v>
      </c>
      <c r="G4971">
        <v>1</v>
      </c>
      <c r="H4971">
        <v>0</v>
      </c>
      <c r="I4971">
        <v>1</v>
      </c>
      <c r="J4971" t="str">
        <v>Delhi</v>
      </c>
      <c r="K4971">
        <v>0</v>
      </c>
    </row>
    <row r="4972" spans="1:11" x14ac:dyDescent="0.25">
      <c r="A4972" t="str">
        <v>BioLegend</v>
      </c>
      <c r="B4972">
        <v>6072</v>
      </c>
      <c r="C4972" t="str">
        <v>EED121484</v>
      </c>
      <c r="D4972" s="6">
        <v>45993</v>
      </c>
      <c r="E4972" s="6">
        <v>46001</v>
      </c>
      <c r="F4972">
        <v>158105</v>
      </c>
      <c r="G4972">
        <v>1</v>
      </c>
      <c r="H4972">
        <v>0</v>
      </c>
      <c r="I4972">
        <v>1</v>
      </c>
      <c r="J4972" t="str">
        <v>Faridabad</v>
      </c>
      <c r="K4972">
        <v>0</v>
      </c>
    </row>
    <row r="4973" spans="1:11" x14ac:dyDescent="0.25">
      <c r="A4973" t="str">
        <v>BioLegend</v>
      </c>
      <c r="B4973">
        <v>19219.2</v>
      </c>
      <c r="C4973" t="str">
        <v>EED121484</v>
      </c>
      <c r="D4973" s="6">
        <v>45993</v>
      </c>
      <c r="E4973" s="6">
        <v>46001</v>
      </c>
      <c r="F4973">
        <v>159408</v>
      </c>
      <c r="G4973">
        <v>1</v>
      </c>
      <c r="H4973">
        <v>0</v>
      </c>
      <c r="I4973">
        <v>1</v>
      </c>
      <c r="J4973" t="str">
        <v>Faridabad</v>
      </c>
      <c r="K4973">
        <v>0</v>
      </c>
    </row>
    <row r="4974" spans="1:11" x14ac:dyDescent="0.25">
      <c r="A4974" t="str">
        <v>BioLegend</v>
      </c>
      <c r="B4974">
        <v>25344</v>
      </c>
      <c r="C4974" t="str">
        <v>EED121484</v>
      </c>
      <c r="D4974" s="6">
        <v>45993</v>
      </c>
      <c r="E4974" s="6">
        <v>46001</v>
      </c>
      <c r="F4974">
        <v>285205</v>
      </c>
      <c r="G4974">
        <v>1</v>
      </c>
      <c r="H4974">
        <v>0</v>
      </c>
      <c r="I4974">
        <v>1</v>
      </c>
      <c r="J4974" t="str">
        <v>Hyderabad</v>
      </c>
      <c r="K4974">
        <v>0</v>
      </c>
    </row>
    <row r="4975" spans="1:11" x14ac:dyDescent="0.25">
      <c r="A4975" t="str">
        <v>BioLegend</v>
      </c>
      <c r="B4975">
        <v>2640</v>
      </c>
      <c r="C4975" t="str">
        <v>EED121484</v>
      </c>
      <c r="D4975" s="6">
        <v>45993</v>
      </c>
      <c r="E4975" s="6">
        <v>46001</v>
      </c>
      <c r="F4975">
        <v>300406</v>
      </c>
      <c r="G4975">
        <v>3</v>
      </c>
      <c r="H4975">
        <v>0</v>
      </c>
      <c r="I4975">
        <v>3</v>
      </c>
      <c r="J4975" t="str">
        <v>Banglore</v>
      </c>
      <c r="K4975">
        <v>0</v>
      </c>
    </row>
    <row r="4976" spans="1:11" x14ac:dyDescent="0.25">
      <c r="A4976" t="str">
        <v>BioLegend</v>
      </c>
      <c r="B4976">
        <v>5227.2</v>
      </c>
      <c r="C4976" t="str">
        <v>EED121484</v>
      </c>
      <c r="D4976" s="6">
        <v>45993</v>
      </c>
      <c r="E4976" s="6">
        <v>46001</v>
      </c>
      <c r="F4976">
        <v>300408</v>
      </c>
      <c r="G4976">
        <v>1</v>
      </c>
      <c r="H4976">
        <v>0</v>
      </c>
      <c r="I4976">
        <v>1</v>
      </c>
      <c r="J4976" t="str">
        <v>DELHI</v>
      </c>
      <c r="K4976">
        <v>0</v>
      </c>
    </row>
    <row r="4977" spans="1:11" x14ac:dyDescent="0.25">
      <c r="A4977" t="str">
        <v>BioLegend</v>
      </c>
      <c r="B4977">
        <v>26118.400000000001</v>
      </c>
      <c r="C4977" t="str">
        <v>EED121484</v>
      </c>
      <c r="D4977" s="6">
        <v>45993</v>
      </c>
      <c r="E4977" s="6">
        <v>46001</v>
      </c>
      <c r="F4977">
        <v>302244</v>
      </c>
      <c r="G4977">
        <v>1</v>
      </c>
      <c r="H4977">
        <v>0</v>
      </c>
      <c r="I4977">
        <v>1</v>
      </c>
      <c r="J4977" t="str">
        <v>DELHI</v>
      </c>
      <c r="K4977">
        <v>0</v>
      </c>
    </row>
    <row r="4978" spans="1:11" x14ac:dyDescent="0.25">
      <c r="A4978" t="str">
        <v>BioLegend</v>
      </c>
      <c r="B4978">
        <v>26796</v>
      </c>
      <c r="C4978" t="str">
        <v>EED121484</v>
      </c>
      <c r="D4978" s="6">
        <v>45993</v>
      </c>
      <c r="E4978" s="6">
        <v>46001</v>
      </c>
      <c r="F4978">
        <v>302830</v>
      </c>
      <c r="G4978">
        <v>1</v>
      </c>
      <c r="H4978">
        <v>0</v>
      </c>
      <c r="I4978">
        <v>1</v>
      </c>
      <c r="J4978" t="str">
        <v>Delhi</v>
      </c>
      <c r="K4978">
        <v>0</v>
      </c>
    </row>
    <row r="4979" spans="1:11" x14ac:dyDescent="0.25">
      <c r="A4979" t="str">
        <v>BioLegend</v>
      </c>
      <c r="B4979">
        <v>25748.800000000003</v>
      </c>
      <c r="C4979" t="str">
        <v>EED121484</v>
      </c>
      <c r="D4979" s="6">
        <v>45993</v>
      </c>
      <c r="E4979" s="6">
        <v>46001</v>
      </c>
      <c r="F4979">
        <v>303736</v>
      </c>
      <c r="G4979">
        <v>1</v>
      </c>
      <c r="H4979">
        <v>0</v>
      </c>
      <c r="I4979">
        <v>1</v>
      </c>
      <c r="J4979" t="str">
        <v>Delhi</v>
      </c>
      <c r="K4979">
        <v>0</v>
      </c>
    </row>
    <row r="4980" spans="1:11" x14ac:dyDescent="0.25">
      <c r="A4980" t="str">
        <v>BioLegend</v>
      </c>
      <c r="B4980">
        <v>25748.800000000003</v>
      </c>
      <c r="C4980" t="str">
        <v>EED121484</v>
      </c>
      <c r="D4980" s="6">
        <v>45993</v>
      </c>
      <c r="E4980" s="6">
        <v>46001</v>
      </c>
      <c r="F4980">
        <v>303930</v>
      </c>
      <c r="G4980">
        <v>1</v>
      </c>
      <c r="H4980">
        <v>0</v>
      </c>
      <c r="I4980">
        <v>1</v>
      </c>
      <c r="J4980" t="str">
        <v>Delhi</v>
      </c>
      <c r="K4980">
        <v>0</v>
      </c>
    </row>
    <row r="4981" spans="1:11" x14ac:dyDescent="0.25">
      <c r="A4981" t="str">
        <v>BioLegend</v>
      </c>
      <c r="B4981">
        <v>13992</v>
      </c>
      <c r="C4981" t="str">
        <v>EED121484</v>
      </c>
      <c r="D4981" s="6">
        <v>45993</v>
      </c>
      <c r="E4981" s="6">
        <v>46001</v>
      </c>
      <c r="F4981">
        <v>304024</v>
      </c>
      <c r="G4981">
        <v>1</v>
      </c>
      <c r="H4981">
        <v>0</v>
      </c>
      <c r="I4981">
        <v>1</v>
      </c>
      <c r="J4981" t="str">
        <v>Chandigarh</v>
      </c>
      <c r="K4981" t="str">
        <v>Monday</v>
      </c>
    </row>
    <row r="4982" spans="1:11" x14ac:dyDescent="0.25">
      <c r="A4982" t="str">
        <v>BioLegend</v>
      </c>
      <c r="B4982">
        <v>17952</v>
      </c>
      <c r="C4982" t="str">
        <v>EED121484</v>
      </c>
      <c r="D4982" s="6">
        <v>45993</v>
      </c>
      <c r="E4982" s="6">
        <v>46001</v>
      </c>
      <c r="F4982">
        <v>304028</v>
      </c>
      <c r="G4982">
        <v>2</v>
      </c>
      <c r="H4982">
        <v>0</v>
      </c>
      <c r="I4982">
        <v>2</v>
      </c>
      <c r="J4982" t="str">
        <v>Delhi</v>
      </c>
      <c r="K4982">
        <v>0</v>
      </c>
    </row>
    <row r="4983" spans="1:11" x14ac:dyDescent="0.25">
      <c r="A4983" t="str">
        <v>BioLegend</v>
      </c>
      <c r="B4983">
        <v>7867.2000000000007</v>
      </c>
      <c r="C4983" t="str">
        <v>EED121484</v>
      </c>
      <c r="D4983" s="6">
        <v>45993</v>
      </c>
      <c r="E4983" s="6">
        <v>46001</v>
      </c>
      <c r="F4983">
        <v>304210</v>
      </c>
      <c r="G4983">
        <v>1</v>
      </c>
      <c r="H4983">
        <v>0</v>
      </c>
      <c r="I4983">
        <v>1</v>
      </c>
      <c r="J4983" t="str">
        <v>Hyderabad</v>
      </c>
      <c r="K4983">
        <v>0</v>
      </c>
    </row>
    <row r="4984" spans="1:11" x14ac:dyDescent="0.25">
      <c r="A4984" t="str">
        <v>BioLegend</v>
      </c>
      <c r="B4984">
        <v>4435.2</v>
      </c>
      <c r="C4984" t="str">
        <v>EED121484</v>
      </c>
      <c r="D4984" s="6">
        <v>45993</v>
      </c>
      <c r="E4984" s="6">
        <v>46001</v>
      </c>
      <c r="F4984">
        <v>304803</v>
      </c>
      <c r="G4984">
        <v>1</v>
      </c>
      <c r="H4984">
        <v>0</v>
      </c>
      <c r="I4984">
        <v>1</v>
      </c>
      <c r="J4984" t="str">
        <v>Kolkata</v>
      </c>
      <c r="K4984">
        <v>0</v>
      </c>
    </row>
    <row r="4985" spans="1:11" x14ac:dyDescent="0.25">
      <c r="A4985" t="str">
        <v>BioLegend</v>
      </c>
      <c r="B4985">
        <v>18321.599999999999</v>
      </c>
      <c r="C4985" t="str">
        <v>EED121484</v>
      </c>
      <c r="D4985" s="6">
        <v>45993</v>
      </c>
      <c r="E4985" s="6">
        <v>46001</v>
      </c>
      <c r="F4985">
        <v>305022</v>
      </c>
      <c r="G4985">
        <v>2</v>
      </c>
      <c r="H4985">
        <v>0</v>
      </c>
      <c r="I4985">
        <v>2</v>
      </c>
      <c r="J4985" t="str">
        <v>Delhi</v>
      </c>
      <c r="K4985">
        <v>0</v>
      </c>
    </row>
    <row r="4986" spans="1:11" x14ac:dyDescent="0.25">
      <c r="A4986" t="str">
        <v>BioLegend</v>
      </c>
      <c r="B4986">
        <v>7444.7999999999993</v>
      </c>
      <c r="C4986" t="str">
        <v>EED121484</v>
      </c>
      <c r="D4986" s="6">
        <v>45993</v>
      </c>
      <c r="E4986" s="6">
        <v>46001</v>
      </c>
      <c r="F4986">
        <v>305647</v>
      </c>
      <c r="G4986">
        <v>1</v>
      </c>
      <c r="H4986">
        <v>0</v>
      </c>
      <c r="I4986">
        <v>1</v>
      </c>
      <c r="J4986" t="str">
        <v>Banglore</v>
      </c>
      <c r="K4986">
        <v>0</v>
      </c>
    </row>
    <row r="4987" spans="1:11" x14ac:dyDescent="0.25">
      <c r="A4987" t="str">
        <v>BioLegend</v>
      </c>
      <c r="B4987">
        <v>26796</v>
      </c>
      <c r="C4987" t="str">
        <v>EED121484</v>
      </c>
      <c r="D4987" s="6">
        <v>45993</v>
      </c>
      <c r="E4987" s="6">
        <v>46001</v>
      </c>
      <c r="F4987">
        <v>306742</v>
      </c>
      <c r="G4987">
        <v>3</v>
      </c>
      <c r="H4987">
        <v>0</v>
      </c>
      <c r="I4987">
        <v>3</v>
      </c>
      <c r="J4987" t="str">
        <v>Banglore</v>
      </c>
      <c r="K4987">
        <v>0</v>
      </c>
    </row>
    <row r="4988" spans="1:11" x14ac:dyDescent="0.25">
      <c r="A4988" t="str">
        <v>BioLegend</v>
      </c>
      <c r="B4988">
        <v>27473.599999999999</v>
      </c>
      <c r="C4988" t="str">
        <v>EED121484</v>
      </c>
      <c r="D4988" s="6">
        <v>45993</v>
      </c>
      <c r="E4988" s="6">
        <v>46001</v>
      </c>
      <c r="F4988">
        <v>310838</v>
      </c>
      <c r="G4988">
        <v>1</v>
      </c>
      <c r="H4988">
        <v>0</v>
      </c>
      <c r="I4988">
        <v>1</v>
      </c>
      <c r="J4988" t="str">
        <v>Delhi</v>
      </c>
      <c r="K4988">
        <v>0</v>
      </c>
    </row>
    <row r="4989" spans="1:11" x14ac:dyDescent="0.25">
      <c r="A4989" t="str">
        <v>BioLegend</v>
      </c>
      <c r="B4989">
        <v>23469.599999999999</v>
      </c>
      <c r="C4989" t="str">
        <v>EED121484</v>
      </c>
      <c r="D4989" s="6">
        <v>45993</v>
      </c>
      <c r="E4989" s="6">
        <v>46001</v>
      </c>
      <c r="F4989">
        <v>310930</v>
      </c>
      <c r="G4989">
        <v>1</v>
      </c>
      <c r="H4989">
        <v>0</v>
      </c>
      <c r="I4989">
        <v>1</v>
      </c>
      <c r="J4989" t="str">
        <v>DELHI</v>
      </c>
      <c r="K4989">
        <v>0</v>
      </c>
    </row>
    <row r="4990" spans="1:11" x14ac:dyDescent="0.25">
      <c r="A4990" t="str">
        <v>BioLegend</v>
      </c>
      <c r="B4990">
        <v>9028.7999999999993</v>
      </c>
      <c r="C4990" t="str">
        <v>EED121484</v>
      </c>
      <c r="D4990" s="6">
        <v>45993</v>
      </c>
      <c r="E4990" s="6">
        <v>46001</v>
      </c>
      <c r="F4990">
        <v>311131</v>
      </c>
      <c r="G4990">
        <v>1</v>
      </c>
      <c r="H4990">
        <v>1</v>
      </c>
      <c r="I4990">
        <v>0</v>
      </c>
      <c r="J4990" t="str">
        <v>Chandigarh</v>
      </c>
      <c r="K4990">
        <v>0</v>
      </c>
    </row>
    <row r="4991" spans="1:11" x14ac:dyDescent="0.25">
      <c r="A4991" t="str">
        <v>BioLegend</v>
      </c>
      <c r="B4991">
        <v>6124.7999999999993</v>
      </c>
      <c r="C4991" t="str">
        <v>EED121484</v>
      </c>
      <c r="D4991" s="6">
        <v>45993</v>
      </c>
      <c r="E4991" s="6">
        <v>46001</v>
      </c>
      <c r="F4991">
        <v>317333</v>
      </c>
      <c r="G4991">
        <v>1</v>
      </c>
      <c r="H4991">
        <v>0</v>
      </c>
      <c r="I4991">
        <v>1</v>
      </c>
      <c r="J4991" t="str">
        <v>Kolkata</v>
      </c>
      <c r="K4991">
        <v>0</v>
      </c>
    </row>
    <row r="4992" spans="1:11" x14ac:dyDescent="0.25">
      <c r="A4992" t="str">
        <v>BioLegend</v>
      </c>
      <c r="B4992">
        <v>2640</v>
      </c>
      <c r="C4992" t="str">
        <v>EED121484</v>
      </c>
      <c r="D4992" s="6">
        <v>45993</v>
      </c>
      <c r="E4992" s="6">
        <v>46001</v>
      </c>
      <c r="F4992">
        <v>317408</v>
      </c>
      <c r="G4992">
        <v>1</v>
      </c>
      <c r="H4992">
        <v>0</v>
      </c>
      <c r="I4992">
        <v>1</v>
      </c>
      <c r="J4992" t="str">
        <v>DELHI</v>
      </c>
      <c r="K4992">
        <v>0</v>
      </c>
    </row>
    <row r="4993" spans="1:11" x14ac:dyDescent="0.25">
      <c r="A4993" t="str">
        <v>BioLegend</v>
      </c>
      <c r="B4993">
        <v>6547.2000000000007</v>
      </c>
      <c r="C4993" t="str">
        <v>EED121484</v>
      </c>
      <c r="D4993" s="6">
        <v>45993</v>
      </c>
      <c r="E4993" s="6">
        <v>46001</v>
      </c>
      <c r="F4993">
        <v>317417</v>
      </c>
      <c r="G4993">
        <v>1</v>
      </c>
      <c r="H4993">
        <v>0</v>
      </c>
      <c r="I4993">
        <v>1</v>
      </c>
      <c r="J4993" t="str">
        <v>Kolkata</v>
      </c>
      <c r="K4993">
        <v>0</v>
      </c>
    </row>
    <row r="4994" spans="1:11" x14ac:dyDescent="0.25">
      <c r="A4994" t="str">
        <v>BioLegend</v>
      </c>
      <c r="B4994">
        <v>13992</v>
      </c>
      <c r="C4994" t="str">
        <v>EED121484</v>
      </c>
      <c r="D4994" s="6">
        <v>45993</v>
      </c>
      <c r="E4994" s="6">
        <v>46001</v>
      </c>
      <c r="F4994">
        <v>317426</v>
      </c>
      <c r="G4994">
        <v>1</v>
      </c>
      <c r="H4994">
        <v>0</v>
      </c>
      <c r="I4994">
        <v>1</v>
      </c>
      <c r="J4994" t="str">
        <v>Delhi</v>
      </c>
      <c r="K4994">
        <v>0</v>
      </c>
    </row>
    <row r="4995" spans="1:11" x14ac:dyDescent="0.25">
      <c r="A4995" t="str">
        <v>BioLegend</v>
      </c>
      <c r="B4995">
        <v>26796</v>
      </c>
      <c r="C4995" t="str">
        <v>EED121484</v>
      </c>
      <c r="D4995" s="6">
        <v>45993</v>
      </c>
      <c r="E4995" s="6">
        <v>46001</v>
      </c>
      <c r="F4995">
        <v>320136</v>
      </c>
      <c r="G4995">
        <v>1</v>
      </c>
      <c r="H4995">
        <v>0</v>
      </c>
      <c r="I4995">
        <v>1</v>
      </c>
      <c r="J4995" t="str">
        <v>Pune</v>
      </c>
      <c r="K4995">
        <v>0</v>
      </c>
    </row>
    <row r="4996" spans="1:11" x14ac:dyDescent="0.25">
      <c r="A4996" t="str">
        <v>BioLegend</v>
      </c>
      <c r="B4996">
        <v>16579.2</v>
      </c>
      <c r="C4996" t="str">
        <v>EED121484</v>
      </c>
      <c r="D4996" s="6">
        <v>45993</v>
      </c>
      <c r="E4996" s="6">
        <v>46001</v>
      </c>
      <c r="F4996">
        <v>324208</v>
      </c>
      <c r="G4996">
        <v>1</v>
      </c>
      <c r="H4996">
        <v>1</v>
      </c>
      <c r="I4996">
        <v>0</v>
      </c>
      <c r="J4996" t="str">
        <v>Chandigarh</v>
      </c>
      <c r="K4996">
        <v>0</v>
      </c>
    </row>
    <row r="4997" spans="1:11" x14ac:dyDescent="0.25">
      <c r="A4997" t="str">
        <v>BioLegend</v>
      </c>
      <c r="B4997">
        <v>7075.2000000000007</v>
      </c>
      <c r="C4997" t="str">
        <v>EED121484</v>
      </c>
      <c r="D4997" s="6">
        <v>45993</v>
      </c>
      <c r="E4997" s="6">
        <v>46001</v>
      </c>
      <c r="F4997">
        <v>326107</v>
      </c>
      <c r="G4997">
        <v>1</v>
      </c>
      <c r="H4997">
        <v>0</v>
      </c>
      <c r="I4997">
        <v>1</v>
      </c>
      <c r="J4997" t="str">
        <v>Faridabad</v>
      </c>
      <c r="K4997">
        <v>0</v>
      </c>
    </row>
    <row r="4998" spans="1:11" x14ac:dyDescent="0.25">
      <c r="A4998" t="str">
        <v>BioLegend</v>
      </c>
      <c r="B4998">
        <v>19536</v>
      </c>
      <c r="C4998" t="str">
        <v>EED121484</v>
      </c>
      <c r="D4998" s="6">
        <v>45993</v>
      </c>
      <c r="E4998" s="6">
        <v>46001</v>
      </c>
      <c r="F4998">
        <v>329718</v>
      </c>
      <c r="G4998">
        <v>1</v>
      </c>
      <c r="H4998">
        <v>0</v>
      </c>
      <c r="I4998">
        <v>1</v>
      </c>
      <c r="J4998" t="str">
        <v>Telangana</v>
      </c>
      <c r="K4998">
        <v>0</v>
      </c>
    </row>
    <row r="4999" spans="1:11" x14ac:dyDescent="0.25">
      <c r="A4999" t="str">
        <v>BioLegend</v>
      </c>
      <c r="B4999">
        <v>27473.599999999999</v>
      </c>
      <c r="C4999" t="str">
        <v>EED121484</v>
      </c>
      <c r="D4999" s="6">
        <v>45993</v>
      </c>
      <c r="E4999" s="6">
        <v>46001</v>
      </c>
      <c r="F4999">
        <v>329928</v>
      </c>
      <c r="G4999">
        <v>1</v>
      </c>
      <c r="H4999">
        <v>0</v>
      </c>
      <c r="I4999">
        <v>1</v>
      </c>
      <c r="J4999" t="str">
        <v>Delhi</v>
      </c>
      <c r="K4999">
        <v>0</v>
      </c>
    </row>
    <row r="5000" spans="1:11" x14ac:dyDescent="0.25">
      <c r="A5000" t="str">
        <v>BioLegend</v>
      </c>
      <c r="B5000">
        <v>8712</v>
      </c>
      <c r="C5000" t="str">
        <v>EED121484</v>
      </c>
      <c r="D5000" s="6">
        <v>45993</v>
      </c>
      <c r="E5000" s="6">
        <v>46001</v>
      </c>
      <c r="F5000">
        <v>330323</v>
      </c>
      <c r="G5000">
        <v>1</v>
      </c>
      <c r="H5000">
        <v>0</v>
      </c>
      <c r="I5000">
        <v>1</v>
      </c>
      <c r="J5000" t="str">
        <v>Faridabad</v>
      </c>
      <c r="K5000">
        <v>0</v>
      </c>
    </row>
    <row r="5001" spans="1:11" x14ac:dyDescent="0.25">
      <c r="A5001" t="str">
        <v>BioLegend</v>
      </c>
      <c r="B5001">
        <v>8712</v>
      </c>
      <c r="C5001" t="str">
        <v>EED121484</v>
      </c>
      <c r="D5001" s="6">
        <v>45993</v>
      </c>
      <c r="E5001" s="6">
        <v>46001</v>
      </c>
      <c r="F5001">
        <v>330411</v>
      </c>
      <c r="G5001">
        <v>1</v>
      </c>
      <c r="H5001">
        <v>0</v>
      </c>
      <c r="I5001">
        <v>1</v>
      </c>
      <c r="J5001" t="str">
        <v>Mumbai</v>
      </c>
      <c r="K5001">
        <v>0</v>
      </c>
    </row>
    <row r="5002" spans="1:11" x14ac:dyDescent="0.25">
      <c r="A5002" t="str">
        <v>BioLegend</v>
      </c>
      <c r="B5002">
        <v>14150.400000000001</v>
      </c>
      <c r="C5002" t="str">
        <v>EED121484</v>
      </c>
      <c r="D5002" s="6">
        <v>45993</v>
      </c>
      <c r="E5002" s="6">
        <v>46001</v>
      </c>
      <c r="F5002">
        <v>331210</v>
      </c>
      <c r="G5002">
        <v>3</v>
      </c>
      <c r="H5002">
        <v>0</v>
      </c>
      <c r="I5002">
        <v>3</v>
      </c>
      <c r="J5002" t="str">
        <v>Banglore</v>
      </c>
      <c r="K5002">
        <v>0</v>
      </c>
    </row>
    <row r="5003" spans="1:11" x14ac:dyDescent="0.25">
      <c r="A5003" t="str">
        <v>BioLegend</v>
      </c>
      <c r="B5003">
        <v>18321.599999999999</v>
      </c>
      <c r="C5003" t="str">
        <v>EED121484</v>
      </c>
      <c r="D5003" s="6">
        <v>45993</v>
      </c>
      <c r="E5003" s="6">
        <v>46001</v>
      </c>
      <c r="F5003">
        <v>336214</v>
      </c>
      <c r="G5003">
        <v>1</v>
      </c>
      <c r="H5003">
        <v>0</v>
      </c>
      <c r="I5003">
        <v>1</v>
      </c>
      <c r="J5003" t="str">
        <v>Delhi</v>
      </c>
      <c r="K5003">
        <v>0</v>
      </c>
    </row>
    <row r="5004" spans="1:11" x14ac:dyDescent="0.25">
      <c r="A5004" t="str">
        <v>BioLegend</v>
      </c>
      <c r="B5004">
        <v>15998.400000000001</v>
      </c>
      <c r="C5004" t="str">
        <v>EED121484</v>
      </c>
      <c r="D5004" s="6">
        <v>45993</v>
      </c>
      <c r="E5004" s="6">
        <v>46001</v>
      </c>
      <c r="F5004">
        <v>338010</v>
      </c>
      <c r="G5004">
        <v>1</v>
      </c>
      <c r="H5004">
        <v>1</v>
      </c>
      <c r="I5004">
        <v>0</v>
      </c>
      <c r="J5004" t="str">
        <v>Delhi</v>
      </c>
      <c r="K5004">
        <v>0</v>
      </c>
    </row>
    <row r="5005" spans="1:11" x14ac:dyDescent="0.25">
      <c r="A5005" t="str">
        <v>BioLegend</v>
      </c>
      <c r="B5005">
        <v>4382.3999999999996</v>
      </c>
      <c r="C5005" t="str">
        <v>EED121484</v>
      </c>
      <c r="D5005" s="6">
        <v>45993</v>
      </c>
      <c r="E5005" s="6">
        <v>46001</v>
      </c>
      <c r="F5005">
        <v>344606</v>
      </c>
      <c r="G5005">
        <v>1</v>
      </c>
      <c r="H5005">
        <v>0</v>
      </c>
      <c r="I5005">
        <v>1</v>
      </c>
      <c r="J5005" t="str">
        <v>Kolkata</v>
      </c>
      <c r="K5005">
        <v>0</v>
      </c>
    </row>
    <row r="5006" spans="1:11" x14ac:dyDescent="0.25">
      <c r="A5006" t="str">
        <v>BioLegend</v>
      </c>
      <c r="B5006">
        <v>6388.7999999999993</v>
      </c>
      <c r="C5006" t="str">
        <v>EED121484</v>
      </c>
      <c r="D5006" s="6">
        <v>45993</v>
      </c>
      <c r="E5006" s="6">
        <v>46001</v>
      </c>
      <c r="F5006">
        <v>344703</v>
      </c>
      <c r="G5006">
        <v>1</v>
      </c>
      <c r="H5006">
        <v>0</v>
      </c>
      <c r="I5006">
        <v>1</v>
      </c>
      <c r="J5006" t="str">
        <v>Kolkata</v>
      </c>
      <c r="K5006">
        <v>0</v>
      </c>
    </row>
    <row r="5007" spans="1:11" x14ac:dyDescent="0.25">
      <c r="A5007" t="str">
        <v>BioLegend</v>
      </c>
      <c r="B5007">
        <v>15100.8</v>
      </c>
      <c r="C5007" t="str">
        <v>EED121484</v>
      </c>
      <c r="D5007" s="6">
        <v>45993</v>
      </c>
      <c r="E5007" s="6">
        <v>46001</v>
      </c>
      <c r="F5007">
        <v>344714</v>
      </c>
      <c r="G5007">
        <v>1</v>
      </c>
      <c r="H5007">
        <v>0</v>
      </c>
      <c r="I5007">
        <v>1</v>
      </c>
      <c r="J5007" t="str">
        <v>Banglore</v>
      </c>
      <c r="K5007">
        <v>0</v>
      </c>
    </row>
    <row r="5008" spans="1:11" x14ac:dyDescent="0.25">
      <c r="A5008" t="str">
        <v>BioLegend</v>
      </c>
      <c r="B5008">
        <v>14572.8</v>
      </c>
      <c r="C5008" t="str">
        <v>EED121484</v>
      </c>
      <c r="D5008" s="6">
        <v>45993</v>
      </c>
      <c r="E5008" s="6">
        <v>46001</v>
      </c>
      <c r="F5008">
        <v>344724</v>
      </c>
      <c r="G5008">
        <v>1</v>
      </c>
      <c r="H5008">
        <v>0</v>
      </c>
      <c r="I5008">
        <v>1</v>
      </c>
      <c r="J5008" t="str">
        <v>DELHI</v>
      </c>
      <c r="K5008">
        <v>0</v>
      </c>
    </row>
    <row r="5009" spans="1:11" x14ac:dyDescent="0.25">
      <c r="A5009" t="str">
        <v>BioLegend</v>
      </c>
      <c r="B5009">
        <v>15215.2</v>
      </c>
      <c r="C5009" t="str">
        <v>EED121484</v>
      </c>
      <c r="D5009" s="6">
        <v>45993</v>
      </c>
      <c r="E5009" s="6">
        <v>46001</v>
      </c>
      <c r="F5009">
        <v>344732</v>
      </c>
      <c r="G5009">
        <v>1</v>
      </c>
      <c r="H5009">
        <v>0</v>
      </c>
      <c r="I5009">
        <v>1</v>
      </c>
      <c r="J5009" t="str">
        <v>Delhi</v>
      </c>
      <c r="K5009">
        <v>0</v>
      </c>
    </row>
    <row r="5010" spans="1:11" x14ac:dyDescent="0.25">
      <c r="A5010" t="str">
        <v>BioLegend</v>
      </c>
      <c r="B5010">
        <v>9028.7999999999993</v>
      </c>
      <c r="C5010" t="str">
        <v>EED121484</v>
      </c>
      <c r="D5010" s="6">
        <v>45993</v>
      </c>
      <c r="E5010" s="6">
        <v>46001</v>
      </c>
      <c r="F5010">
        <v>344807</v>
      </c>
      <c r="G5010">
        <v>1</v>
      </c>
      <c r="H5010">
        <v>0</v>
      </c>
      <c r="I5010">
        <v>1</v>
      </c>
      <c r="J5010" t="str">
        <v>Kolkata</v>
      </c>
      <c r="K5010">
        <v>0</v>
      </c>
    </row>
    <row r="5011" spans="1:11" x14ac:dyDescent="0.25">
      <c r="A5011" t="str">
        <v>BioLegend</v>
      </c>
      <c r="B5011">
        <v>4699.2</v>
      </c>
      <c r="C5011" t="str">
        <v>EED121484</v>
      </c>
      <c r="D5011" s="6">
        <v>45993</v>
      </c>
      <c r="E5011" s="6">
        <v>46001</v>
      </c>
      <c r="F5011">
        <v>353017</v>
      </c>
      <c r="G5011">
        <v>1</v>
      </c>
      <c r="H5011">
        <v>0</v>
      </c>
      <c r="I5011">
        <v>1</v>
      </c>
      <c r="J5011" t="str">
        <v>Mumbai</v>
      </c>
      <c r="K5011">
        <v>0</v>
      </c>
    </row>
    <row r="5012" spans="1:11" x14ac:dyDescent="0.25">
      <c r="A5012" t="str">
        <v>BioLegend</v>
      </c>
      <c r="B5012">
        <v>17371.2</v>
      </c>
      <c r="C5012" t="str">
        <v>EED121484</v>
      </c>
      <c r="D5012" s="6">
        <v>45993</v>
      </c>
      <c r="E5012" s="6">
        <v>46001</v>
      </c>
      <c r="F5012">
        <v>353038</v>
      </c>
      <c r="G5012">
        <v>1</v>
      </c>
      <c r="H5012">
        <v>0</v>
      </c>
      <c r="I5012">
        <v>1</v>
      </c>
      <c r="J5012" t="str">
        <v>Delhi</v>
      </c>
      <c r="K5012">
        <v>0</v>
      </c>
    </row>
    <row r="5013" spans="1:11" x14ac:dyDescent="0.25">
      <c r="A5013" t="str">
        <v>BioLegend</v>
      </c>
      <c r="B5013">
        <v>17846.400000000001</v>
      </c>
      <c r="C5013" t="str">
        <v>EED121484</v>
      </c>
      <c r="D5013" s="6">
        <v>45993</v>
      </c>
      <c r="E5013" s="6">
        <v>46001</v>
      </c>
      <c r="F5013">
        <v>353214</v>
      </c>
      <c r="G5013">
        <v>2</v>
      </c>
      <c r="H5013">
        <v>0</v>
      </c>
      <c r="I5013">
        <v>2</v>
      </c>
      <c r="J5013" t="str">
        <v>Banglore</v>
      </c>
      <c r="K5013">
        <v>0</v>
      </c>
    </row>
    <row r="5014" spans="1:11" x14ac:dyDescent="0.25">
      <c r="A5014" t="str">
        <v>BioLegend</v>
      </c>
      <c r="B5014">
        <v>17688</v>
      </c>
      <c r="C5014" t="str">
        <v>EED121484</v>
      </c>
      <c r="D5014" s="6">
        <v>45993</v>
      </c>
      <c r="E5014" s="6">
        <v>46001</v>
      </c>
      <c r="F5014">
        <v>353242</v>
      </c>
      <c r="G5014">
        <v>1</v>
      </c>
      <c r="H5014">
        <v>0</v>
      </c>
      <c r="I5014">
        <v>1</v>
      </c>
      <c r="J5014" t="str">
        <v>Hyderabad</v>
      </c>
      <c r="K5014">
        <v>0</v>
      </c>
    </row>
    <row r="5015" spans="1:11" x14ac:dyDescent="0.25">
      <c r="A5015" t="str">
        <v>BioLegend</v>
      </c>
      <c r="B5015">
        <v>9292.7999999999993</v>
      </c>
      <c r="C5015" t="str">
        <v>EED121484</v>
      </c>
      <c r="D5015" s="6">
        <v>45993</v>
      </c>
      <c r="E5015" s="6">
        <v>46001</v>
      </c>
      <c r="F5015">
        <v>357219</v>
      </c>
      <c r="G5015">
        <v>1</v>
      </c>
      <c r="H5015">
        <v>1</v>
      </c>
      <c r="I5015">
        <v>0</v>
      </c>
      <c r="J5015" t="str">
        <v>Chandigarh</v>
      </c>
      <c r="K5015">
        <v>0</v>
      </c>
    </row>
    <row r="5016" spans="1:11" x14ac:dyDescent="0.25">
      <c r="A5016" t="str">
        <v>BioLegend</v>
      </c>
      <c r="B5016">
        <v>7761.6</v>
      </c>
      <c r="C5016" t="str">
        <v>EED121484</v>
      </c>
      <c r="D5016" s="6">
        <v>45993</v>
      </c>
      <c r="E5016" s="6">
        <v>46001</v>
      </c>
      <c r="F5016">
        <v>358513</v>
      </c>
      <c r="G5016">
        <v>1</v>
      </c>
      <c r="H5016">
        <v>0</v>
      </c>
      <c r="I5016">
        <v>1</v>
      </c>
      <c r="J5016" t="str">
        <v>Faridabad</v>
      </c>
      <c r="K5016">
        <v>0</v>
      </c>
    </row>
    <row r="5017" spans="1:11" x14ac:dyDescent="0.25">
      <c r="A5017" t="str">
        <v>BioLegend</v>
      </c>
      <c r="B5017">
        <v>8500.7999999999993</v>
      </c>
      <c r="C5017" t="str">
        <v>EED121484</v>
      </c>
      <c r="D5017" s="6">
        <v>45993</v>
      </c>
      <c r="E5017" s="6">
        <v>46001</v>
      </c>
      <c r="F5017">
        <v>359005</v>
      </c>
      <c r="G5017">
        <v>2</v>
      </c>
      <c r="H5017">
        <v>0</v>
      </c>
      <c r="I5017">
        <v>2</v>
      </c>
      <c r="J5017" t="str">
        <v>Hyderabad</v>
      </c>
      <c r="K5017">
        <v>0</v>
      </c>
    </row>
    <row r="5018" spans="1:11" x14ac:dyDescent="0.25">
      <c r="A5018" t="str">
        <v>BioLegend</v>
      </c>
      <c r="B5018">
        <v>15840</v>
      </c>
      <c r="C5018" t="str">
        <v>EED121484</v>
      </c>
      <c r="D5018" s="6">
        <v>45993</v>
      </c>
      <c r="E5018" s="6">
        <v>46001</v>
      </c>
      <c r="F5018">
        <v>362510</v>
      </c>
      <c r="G5018">
        <v>1</v>
      </c>
      <c r="H5018">
        <v>1</v>
      </c>
      <c r="I5018">
        <v>0</v>
      </c>
      <c r="J5018" t="str">
        <v>Chandigarh</v>
      </c>
      <c r="K5018">
        <v>0</v>
      </c>
    </row>
    <row r="5019" spans="1:11" x14ac:dyDescent="0.25">
      <c r="A5019" t="str">
        <v>BioLegend</v>
      </c>
      <c r="B5019">
        <v>25440.800000000003</v>
      </c>
      <c r="C5019" t="str">
        <v>EED121484</v>
      </c>
      <c r="D5019" s="6">
        <v>45993</v>
      </c>
      <c r="E5019" s="6">
        <v>46001</v>
      </c>
      <c r="F5019">
        <v>369324</v>
      </c>
      <c r="G5019">
        <v>2</v>
      </c>
      <c r="H5019">
        <v>0</v>
      </c>
      <c r="I5019">
        <v>2</v>
      </c>
      <c r="J5019" t="str">
        <v>Banglore</v>
      </c>
      <c r="K5019">
        <v>0</v>
      </c>
    </row>
    <row r="5020" spans="1:11" x14ac:dyDescent="0.25">
      <c r="A5020" t="str">
        <v>BioLegend</v>
      </c>
      <c r="B5020">
        <v>19536</v>
      </c>
      <c r="C5020" t="str">
        <v>EED121484</v>
      </c>
      <c r="D5020" s="6">
        <v>45993</v>
      </c>
      <c r="E5020" s="6">
        <v>46001</v>
      </c>
      <c r="F5020">
        <v>369708</v>
      </c>
      <c r="G5020">
        <v>1</v>
      </c>
      <c r="H5020">
        <v>0</v>
      </c>
      <c r="I5020">
        <v>1</v>
      </c>
      <c r="J5020" t="str">
        <v>Delhi</v>
      </c>
      <c r="K5020">
        <v>0</v>
      </c>
    </row>
    <row r="5021" spans="1:11" x14ac:dyDescent="0.25">
      <c r="A5021" t="str">
        <v>BioLegend</v>
      </c>
      <c r="B5021">
        <v>18585.599999999999</v>
      </c>
      <c r="C5021" t="str">
        <v>EED121484</v>
      </c>
      <c r="D5021" s="6">
        <v>45993</v>
      </c>
      <c r="E5021" s="6">
        <v>46001</v>
      </c>
      <c r="F5021">
        <v>372220</v>
      </c>
      <c r="G5021">
        <v>1</v>
      </c>
      <c r="H5021">
        <v>0</v>
      </c>
      <c r="I5021">
        <v>1</v>
      </c>
      <c r="J5021" t="str">
        <v>DELHI</v>
      </c>
      <c r="K5021">
        <v>0</v>
      </c>
    </row>
    <row r="5022" spans="1:11" x14ac:dyDescent="0.25">
      <c r="A5022" t="str">
        <v>BioLegend</v>
      </c>
      <c r="B5022">
        <v>14256</v>
      </c>
      <c r="C5022" t="str">
        <v>EED121484</v>
      </c>
      <c r="D5022" s="6">
        <v>45993</v>
      </c>
      <c r="E5022" s="6">
        <v>46001</v>
      </c>
      <c r="F5022">
        <v>379210</v>
      </c>
      <c r="G5022">
        <v>1</v>
      </c>
      <c r="H5022">
        <v>0</v>
      </c>
      <c r="I5022">
        <v>1</v>
      </c>
      <c r="J5022" t="str">
        <v>Delhi</v>
      </c>
      <c r="K5022">
        <v>0</v>
      </c>
    </row>
    <row r="5023" spans="1:11" x14ac:dyDescent="0.25">
      <c r="A5023" t="str">
        <v>BioLegend</v>
      </c>
      <c r="B5023">
        <v>19166.400000000001</v>
      </c>
      <c r="C5023" t="str">
        <v>EED121484</v>
      </c>
      <c r="D5023" s="6">
        <v>45993</v>
      </c>
      <c r="E5023" s="6">
        <v>46001</v>
      </c>
      <c r="F5023">
        <v>384704</v>
      </c>
      <c r="G5023">
        <v>2</v>
      </c>
      <c r="H5023">
        <v>0</v>
      </c>
      <c r="I5023">
        <v>2</v>
      </c>
      <c r="J5023" t="str">
        <v>Hyderabad</v>
      </c>
      <c r="K5023">
        <v>0</v>
      </c>
    </row>
    <row r="5024" spans="1:11" x14ac:dyDescent="0.25">
      <c r="A5024" t="str">
        <v>BioLegend</v>
      </c>
      <c r="B5024">
        <v>27412</v>
      </c>
      <c r="C5024" t="str">
        <v>EED121484</v>
      </c>
      <c r="D5024" s="6">
        <v>45993</v>
      </c>
      <c r="E5024" s="6">
        <v>46001</v>
      </c>
      <c r="F5024">
        <v>386912</v>
      </c>
      <c r="G5024">
        <v>1</v>
      </c>
      <c r="H5024">
        <v>0</v>
      </c>
      <c r="I5024">
        <v>1</v>
      </c>
      <c r="J5024" t="str">
        <v>Faridabad</v>
      </c>
      <c r="K5024">
        <v>0</v>
      </c>
    </row>
    <row r="5025" spans="1:11" x14ac:dyDescent="0.25">
      <c r="A5025" t="str">
        <v>BioLegend</v>
      </c>
      <c r="B5025">
        <v>18744</v>
      </c>
      <c r="C5025" t="str">
        <v>EED121484</v>
      </c>
      <c r="D5025" s="6">
        <v>45993</v>
      </c>
      <c r="E5025" s="6">
        <v>46001</v>
      </c>
      <c r="F5025">
        <v>393610</v>
      </c>
      <c r="G5025">
        <v>1</v>
      </c>
      <c r="H5025">
        <v>0</v>
      </c>
      <c r="I5025">
        <v>1</v>
      </c>
      <c r="J5025" t="str">
        <v>Delhi</v>
      </c>
      <c r="K5025">
        <v>0</v>
      </c>
    </row>
    <row r="5026" spans="1:11" x14ac:dyDescent="0.25">
      <c r="A5026" t="str">
        <v>BioLegend</v>
      </c>
      <c r="B5026">
        <v>2851.2</v>
      </c>
      <c r="C5026" t="str">
        <v>EED121484</v>
      </c>
      <c r="D5026" s="6">
        <v>45993</v>
      </c>
      <c r="E5026" s="6">
        <v>46001</v>
      </c>
      <c r="F5026">
        <v>400511</v>
      </c>
      <c r="G5026">
        <v>1</v>
      </c>
      <c r="H5026">
        <v>1</v>
      </c>
      <c r="I5026">
        <v>0</v>
      </c>
      <c r="J5026" t="str">
        <v>Delhi</v>
      </c>
      <c r="K5026">
        <v>0</v>
      </c>
    </row>
    <row r="5027" spans="1:11" x14ac:dyDescent="0.25">
      <c r="A5027" t="str">
        <v>BioLegend</v>
      </c>
      <c r="B5027">
        <v>26136</v>
      </c>
      <c r="C5027" t="str">
        <v>EED121484</v>
      </c>
      <c r="D5027" s="6">
        <v>45993</v>
      </c>
      <c r="E5027" s="6">
        <v>46001</v>
      </c>
      <c r="F5027">
        <v>403502</v>
      </c>
      <c r="G5027">
        <v>3</v>
      </c>
      <c r="H5027">
        <v>3</v>
      </c>
      <c r="I5027">
        <v>0</v>
      </c>
      <c r="J5027" t="str">
        <v>Delhi</v>
      </c>
      <c r="K5027">
        <v>0</v>
      </c>
    </row>
    <row r="5028" spans="1:11" x14ac:dyDescent="0.25">
      <c r="A5028" t="str">
        <v>BioLegend</v>
      </c>
      <c r="B5028">
        <v>17952</v>
      </c>
      <c r="C5028" t="str">
        <v>EED121484</v>
      </c>
      <c r="D5028" s="6">
        <v>45993</v>
      </c>
      <c r="E5028" s="6">
        <v>46001</v>
      </c>
      <c r="F5028">
        <v>405720</v>
      </c>
      <c r="G5028">
        <v>1</v>
      </c>
      <c r="H5028">
        <v>0</v>
      </c>
      <c r="I5028">
        <v>1</v>
      </c>
      <c r="J5028" t="str">
        <v>Hyderabad</v>
      </c>
      <c r="K5028">
        <v>0</v>
      </c>
    </row>
    <row r="5029" spans="1:11" x14ac:dyDescent="0.25">
      <c r="A5029" t="str">
        <v>BioLegend</v>
      </c>
      <c r="B5029">
        <v>5491.2</v>
      </c>
      <c r="C5029" t="str">
        <v>EED121484</v>
      </c>
      <c r="D5029" s="6">
        <v>45993</v>
      </c>
      <c r="E5029" s="6">
        <v>46001</v>
      </c>
      <c r="F5029">
        <v>406421</v>
      </c>
      <c r="G5029">
        <v>1</v>
      </c>
      <c r="H5029">
        <v>0</v>
      </c>
      <c r="I5029">
        <v>1</v>
      </c>
      <c r="J5029" t="str">
        <v>Telangana</v>
      </c>
      <c r="K5029">
        <v>0</v>
      </c>
    </row>
    <row r="5030" spans="1:11" x14ac:dyDescent="0.25">
      <c r="A5030" t="str">
        <v>BioLegend</v>
      </c>
      <c r="B5030">
        <v>15628.8</v>
      </c>
      <c r="C5030" t="str">
        <v>EED121484</v>
      </c>
      <c r="D5030" s="6">
        <v>45993</v>
      </c>
      <c r="E5030" s="6">
        <v>46001</v>
      </c>
      <c r="F5030">
        <v>406509</v>
      </c>
      <c r="G5030">
        <v>1</v>
      </c>
      <c r="H5030">
        <v>0</v>
      </c>
      <c r="I5030">
        <v>1</v>
      </c>
      <c r="J5030" t="str">
        <v>Hyderabad</v>
      </c>
      <c r="K5030">
        <v>0</v>
      </c>
    </row>
    <row r="5031" spans="1:11" x14ac:dyDescent="0.25">
      <c r="A5031" t="str">
        <v>BioLegend</v>
      </c>
      <c r="B5031">
        <v>17054.400000000001</v>
      </c>
      <c r="C5031" t="str">
        <v>EED121484</v>
      </c>
      <c r="D5031" s="6">
        <v>45993</v>
      </c>
      <c r="E5031" s="6">
        <v>46001</v>
      </c>
      <c r="F5031">
        <v>409904</v>
      </c>
      <c r="G5031">
        <v>1</v>
      </c>
      <c r="H5031">
        <v>1</v>
      </c>
      <c r="I5031">
        <v>0</v>
      </c>
      <c r="J5031" t="str">
        <v>Chandigarh</v>
      </c>
      <c r="K5031">
        <v>0</v>
      </c>
    </row>
    <row r="5032" spans="1:11" x14ac:dyDescent="0.25">
      <c r="A5032" t="str">
        <v>BioLegend</v>
      </c>
      <c r="B5032">
        <v>26118.400000000001</v>
      </c>
      <c r="C5032" t="str">
        <v>EED121484</v>
      </c>
      <c r="D5032" s="6">
        <v>45993</v>
      </c>
      <c r="E5032" s="6">
        <v>46001</v>
      </c>
      <c r="F5032">
        <v>410704</v>
      </c>
      <c r="G5032">
        <v>1</v>
      </c>
      <c r="H5032">
        <v>0</v>
      </c>
      <c r="I5032">
        <v>1</v>
      </c>
      <c r="J5032" t="str">
        <v>Banglore</v>
      </c>
      <c r="K5032">
        <v>0</v>
      </c>
    </row>
    <row r="5033" spans="1:11" x14ac:dyDescent="0.25">
      <c r="A5033" t="str">
        <v>BioLegend</v>
      </c>
      <c r="B5033">
        <v>4699.2</v>
      </c>
      <c r="C5033" t="str">
        <v>EED121484</v>
      </c>
      <c r="D5033" s="6">
        <v>45993</v>
      </c>
      <c r="E5033" s="6">
        <v>46001</v>
      </c>
      <c r="F5033">
        <v>420201</v>
      </c>
      <c r="G5033">
        <v>2</v>
      </c>
      <c r="H5033">
        <v>0</v>
      </c>
      <c r="I5033">
        <v>2</v>
      </c>
      <c r="J5033" t="str">
        <v>Delhi</v>
      </c>
      <c r="K5033">
        <v>0</v>
      </c>
    </row>
    <row r="5034" spans="1:11" x14ac:dyDescent="0.25">
      <c r="A5034" t="str">
        <v>BioLegend</v>
      </c>
      <c r="B5034">
        <v>4699.2</v>
      </c>
      <c r="C5034" t="str">
        <v>EED121484</v>
      </c>
      <c r="D5034" s="6">
        <v>45993</v>
      </c>
      <c r="E5034" s="6">
        <v>46001</v>
      </c>
      <c r="F5034">
        <v>420201</v>
      </c>
      <c r="G5034">
        <v>1</v>
      </c>
      <c r="H5034">
        <v>0</v>
      </c>
      <c r="I5034">
        <v>1</v>
      </c>
      <c r="J5034" t="str">
        <v>Delhi</v>
      </c>
      <c r="K5034">
        <v>0</v>
      </c>
    </row>
    <row r="5035" spans="1:11" x14ac:dyDescent="0.25">
      <c r="A5035" t="str">
        <v>BioLegend</v>
      </c>
      <c r="B5035">
        <v>3115.2</v>
      </c>
      <c r="C5035" t="str">
        <v>EED121484</v>
      </c>
      <c r="D5035" s="6">
        <v>45993</v>
      </c>
      <c r="E5035" s="6">
        <v>46001</v>
      </c>
      <c r="F5035">
        <v>420404</v>
      </c>
      <c r="G5035">
        <v>1</v>
      </c>
      <c r="H5035">
        <v>0</v>
      </c>
      <c r="I5035">
        <v>1</v>
      </c>
      <c r="J5035" t="str">
        <v>Delhi</v>
      </c>
      <c r="K5035">
        <v>0</v>
      </c>
    </row>
    <row r="5036" spans="1:11" x14ac:dyDescent="0.25">
      <c r="A5036" t="str">
        <v>BioLegend</v>
      </c>
      <c r="B5036">
        <v>4963.2</v>
      </c>
      <c r="C5036" t="str">
        <v>EED121484</v>
      </c>
      <c r="D5036" s="6">
        <v>45993</v>
      </c>
      <c r="E5036" s="6">
        <v>46001</v>
      </c>
      <c r="F5036">
        <v>421002</v>
      </c>
      <c r="G5036">
        <v>1</v>
      </c>
      <c r="H5036">
        <v>0</v>
      </c>
      <c r="I5036">
        <v>1</v>
      </c>
      <c r="J5036" t="str">
        <v>Delhi</v>
      </c>
      <c r="K5036">
        <v>0</v>
      </c>
    </row>
    <row r="5037" spans="1:11" x14ac:dyDescent="0.25">
      <c r="A5037" t="str">
        <v>BioLegend</v>
      </c>
      <c r="B5037">
        <v>12091.2</v>
      </c>
      <c r="C5037" t="str">
        <v>EED121484</v>
      </c>
      <c r="D5037" s="6">
        <v>45993</v>
      </c>
      <c r="E5037" s="6">
        <v>46001</v>
      </c>
      <c r="F5037">
        <v>422302</v>
      </c>
      <c r="G5037">
        <v>2</v>
      </c>
      <c r="H5037">
        <v>0</v>
      </c>
      <c r="I5037">
        <v>2</v>
      </c>
      <c r="J5037" t="str">
        <v>Banglore</v>
      </c>
      <c r="K5037">
        <v>0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423101</v>
      </c>
      <c r="G5038">
        <v>2</v>
      </c>
      <c r="H5038">
        <v>0</v>
      </c>
      <c r="I5038">
        <v>2</v>
      </c>
      <c r="J5038" t="str">
        <v>Ahemedabad</v>
      </c>
      <c r="K5038">
        <v>0</v>
      </c>
    </row>
    <row r="5039" spans="1:11" x14ac:dyDescent="0.25">
      <c r="A5039" t="str">
        <v>BioLegend</v>
      </c>
      <c r="B5039">
        <v>4699.2</v>
      </c>
      <c r="C5039" t="str">
        <v>EED121484</v>
      </c>
      <c r="D5039" s="6">
        <v>45993</v>
      </c>
      <c r="E5039" s="6">
        <v>46001</v>
      </c>
      <c r="F5039">
        <v>423105</v>
      </c>
      <c r="G5039">
        <v>1</v>
      </c>
      <c r="H5039">
        <v>0</v>
      </c>
      <c r="I5039">
        <v>1</v>
      </c>
      <c r="J5039" t="str">
        <v>Telangana</v>
      </c>
      <c r="K5039">
        <v>0</v>
      </c>
    </row>
    <row r="5040" spans="1:11" x14ac:dyDescent="0.25">
      <c r="A5040" t="str">
        <v>BioLegend</v>
      </c>
      <c r="B5040">
        <v>5385.6</v>
      </c>
      <c r="C5040" t="str">
        <v>EED121484</v>
      </c>
      <c r="D5040" s="6">
        <v>45993</v>
      </c>
      <c r="E5040" s="6">
        <v>46001</v>
      </c>
      <c r="F5040">
        <v>424601</v>
      </c>
      <c r="G5040">
        <v>1</v>
      </c>
      <c r="H5040">
        <v>0</v>
      </c>
      <c r="I5040">
        <v>1</v>
      </c>
      <c r="J5040" t="str">
        <v>Delhi</v>
      </c>
      <c r="K5040">
        <v>0</v>
      </c>
    </row>
    <row r="5041" spans="1:11" x14ac:dyDescent="0.25">
      <c r="A5041" t="str">
        <v>BioLegend</v>
      </c>
      <c r="B5041">
        <v>3115.2</v>
      </c>
      <c r="C5041" t="str">
        <v>EED121484</v>
      </c>
      <c r="D5041" s="6">
        <v>45993</v>
      </c>
      <c r="E5041" s="6">
        <v>46001</v>
      </c>
      <c r="F5041">
        <v>424807</v>
      </c>
      <c r="G5041">
        <v>3</v>
      </c>
      <c r="H5041">
        <v>0</v>
      </c>
      <c r="I5041">
        <v>3</v>
      </c>
      <c r="J5041" t="str">
        <v>Kerala</v>
      </c>
      <c r="K5041">
        <v>0</v>
      </c>
    </row>
    <row r="5042" spans="1:11" x14ac:dyDescent="0.25">
      <c r="A5042" t="str">
        <v>BioLegend</v>
      </c>
      <c r="B5042">
        <v>13992</v>
      </c>
      <c r="C5042" t="str">
        <v>EED121484</v>
      </c>
      <c r="D5042" s="6">
        <v>45993</v>
      </c>
      <c r="E5042" s="6">
        <v>46001</v>
      </c>
      <c r="F5042">
        <v>431501</v>
      </c>
      <c r="G5042">
        <v>1</v>
      </c>
      <c r="H5042">
        <v>0</v>
      </c>
      <c r="I5042">
        <v>1</v>
      </c>
      <c r="J5042" t="str">
        <v>Hyderabad</v>
      </c>
      <c r="K5042">
        <v>0</v>
      </c>
    </row>
    <row r="5043" spans="1:11" x14ac:dyDescent="0.25">
      <c r="A5043" t="str">
        <v>BioLegend</v>
      </c>
      <c r="B5043">
        <v>16104</v>
      </c>
      <c r="C5043" t="str">
        <v>EED121484</v>
      </c>
      <c r="D5043" s="6">
        <v>45993</v>
      </c>
      <c r="E5043" s="6">
        <v>46001</v>
      </c>
      <c r="F5043">
        <v>431804</v>
      </c>
      <c r="G5043">
        <v>1</v>
      </c>
      <c r="H5043">
        <v>0</v>
      </c>
      <c r="I5043">
        <v>1</v>
      </c>
      <c r="J5043" t="str">
        <v>Kerala</v>
      </c>
      <c r="K5043">
        <v>0</v>
      </c>
    </row>
    <row r="5044" spans="1:11" x14ac:dyDescent="0.25">
      <c r="A5044" t="str">
        <v>BioLegend</v>
      </c>
      <c r="B5044">
        <v>18788</v>
      </c>
      <c r="C5044" t="str">
        <v>EED121484</v>
      </c>
      <c r="D5044" s="6">
        <v>45993</v>
      </c>
      <c r="E5044" s="6">
        <v>46001</v>
      </c>
      <c r="F5044">
        <v>445804</v>
      </c>
      <c r="G5044">
        <v>1</v>
      </c>
      <c r="H5044">
        <v>0</v>
      </c>
      <c r="I5044">
        <v>1</v>
      </c>
      <c r="J5044" t="str">
        <v>Gujrat</v>
      </c>
      <c r="K5044">
        <v>0</v>
      </c>
    </row>
    <row r="5045" spans="1:11" x14ac:dyDescent="0.25">
      <c r="A5045" t="str">
        <v>BioLegend</v>
      </c>
      <c r="B5045">
        <v>14256</v>
      </c>
      <c r="C5045" t="str">
        <v>EED121484</v>
      </c>
      <c r="D5045" s="6">
        <v>45993</v>
      </c>
      <c r="E5045" s="6">
        <v>46001</v>
      </c>
      <c r="F5045">
        <v>446504</v>
      </c>
      <c r="G5045">
        <v>1</v>
      </c>
      <c r="H5045">
        <v>0</v>
      </c>
      <c r="I5045">
        <v>1</v>
      </c>
      <c r="J5045" t="str">
        <v>Hyderabad</v>
      </c>
      <c r="K5045">
        <v>0</v>
      </c>
    </row>
    <row r="5046" spans="1:11" x14ac:dyDescent="0.25">
      <c r="A5046" t="str">
        <v>BioLegend</v>
      </c>
      <c r="B5046">
        <v>13068</v>
      </c>
      <c r="C5046" t="str">
        <v>EED121484</v>
      </c>
      <c r="D5046" s="6">
        <v>45993</v>
      </c>
      <c r="E5046" s="6">
        <v>46001</v>
      </c>
      <c r="F5046">
        <v>480009</v>
      </c>
      <c r="G5046">
        <v>1</v>
      </c>
      <c r="H5046">
        <v>1</v>
      </c>
      <c r="I5046">
        <v>0</v>
      </c>
      <c r="J5046" t="str">
        <v>Delhi</v>
      </c>
      <c r="K5046">
        <v>0</v>
      </c>
    </row>
    <row r="5047" spans="1:11" x14ac:dyDescent="0.25">
      <c r="A5047" t="str">
        <v>BioLegend</v>
      </c>
      <c r="B5047">
        <v>14916</v>
      </c>
      <c r="C5047" t="str">
        <v>EED121484</v>
      </c>
      <c r="D5047" s="6">
        <v>45993</v>
      </c>
      <c r="E5047" s="6">
        <v>46001</v>
      </c>
      <c r="F5047">
        <v>480053</v>
      </c>
      <c r="G5047">
        <v>1</v>
      </c>
      <c r="H5047">
        <v>1</v>
      </c>
      <c r="I5047">
        <v>0</v>
      </c>
      <c r="J5047" t="str">
        <v>Delhi</v>
      </c>
      <c r="K5047">
        <v>0</v>
      </c>
    </row>
    <row r="5048" spans="1:11" x14ac:dyDescent="0.25">
      <c r="A5048" t="str">
        <v>BioLegend</v>
      </c>
      <c r="B5048">
        <v>16434</v>
      </c>
      <c r="C5048" t="str">
        <v>EED121484</v>
      </c>
      <c r="D5048" s="6">
        <v>45993</v>
      </c>
      <c r="E5048" s="6">
        <v>46001</v>
      </c>
      <c r="F5048">
        <v>480133</v>
      </c>
      <c r="G5048">
        <v>1</v>
      </c>
      <c r="H5048">
        <v>1</v>
      </c>
      <c r="I5048">
        <v>0</v>
      </c>
      <c r="J5048" t="str">
        <v>Delhi</v>
      </c>
      <c r="K5048">
        <v>0</v>
      </c>
    </row>
    <row r="5049" spans="1:11" x14ac:dyDescent="0.25">
      <c r="A5049" t="str">
        <v>BioLegend</v>
      </c>
      <c r="B5049">
        <v>27473.599999999999</v>
      </c>
      <c r="C5049" t="str">
        <v>EED121484</v>
      </c>
      <c r="D5049" s="6">
        <v>45993</v>
      </c>
      <c r="E5049" s="6">
        <v>46001</v>
      </c>
      <c r="F5049">
        <v>502538</v>
      </c>
      <c r="G5049">
        <v>1</v>
      </c>
      <c r="H5049">
        <v>0</v>
      </c>
      <c r="I5049">
        <v>1</v>
      </c>
      <c r="J5049" t="str">
        <v>DELHI</v>
      </c>
      <c r="K5049">
        <v>0</v>
      </c>
    </row>
    <row r="5050" spans="1:11" x14ac:dyDescent="0.25">
      <c r="A5050" t="str">
        <v>BioLegend</v>
      </c>
      <c r="B5050">
        <v>6811.2000000000007</v>
      </c>
      <c r="C5050" t="str">
        <v>EED121484</v>
      </c>
      <c r="D5050" s="6">
        <v>45993</v>
      </c>
      <c r="E5050" s="6">
        <v>46001</v>
      </c>
      <c r="F5050">
        <v>504123</v>
      </c>
      <c r="G5050">
        <v>1</v>
      </c>
      <c r="H5050">
        <v>0</v>
      </c>
      <c r="I5050">
        <v>1</v>
      </c>
      <c r="J5050" t="str">
        <v>Faridabad</v>
      </c>
      <c r="K5050">
        <v>0</v>
      </c>
    </row>
    <row r="5051" spans="1:11" x14ac:dyDescent="0.25">
      <c r="A5051" t="str">
        <v>BioLegend</v>
      </c>
      <c r="B5051">
        <v>14942.400000000001</v>
      </c>
      <c r="C5051" t="str">
        <v>EED121484</v>
      </c>
      <c r="D5051" s="6">
        <v>45993</v>
      </c>
      <c r="E5051" s="6">
        <v>46001</v>
      </c>
      <c r="F5051">
        <v>504304</v>
      </c>
      <c r="G5051">
        <v>1</v>
      </c>
      <c r="H5051">
        <v>0</v>
      </c>
      <c r="I5051">
        <v>1</v>
      </c>
      <c r="J5051" t="str">
        <v>Faridabad</v>
      </c>
      <c r="K5051">
        <v>0</v>
      </c>
    </row>
    <row r="5052" spans="1:11" x14ac:dyDescent="0.25">
      <c r="A5052" t="str">
        <v>BioLegend</v>
      </c>
      <c r="B5052">
        <v>13780.8</v>
      </c>
      <c r="C5052" t="str">
        <v>EED121484</v>
      </c>
      <c r="D5052" s="6">
        <v>45993</v>
      </c>
      <c r="E5052" s="6">
        <v>46001</v>
      </c>
      <c r="F5052">
        <v>504508</v>
      </c>
      <c r="G5052">
        <v>1</v>
      </c>
      <c r="H5052">
        <v>0</v>
      </c>
      <c r="I5052">
        <v>1</v>
      </c>
      <c r="J5052" t="str">
        <v>Faridabad</v>
      </c>
      <c r="K5052">
        <v>0</v>
      </c>
    </row>
    <row r="5053" spans="1:11" x14ac:dyDescent="0.25">
      <c r="A5053" t="str">
        <v>BioLegend</v>
      </c>
      <c r="B5053">
        <v>14907.2</v>
      </c>
      <c r="C5053" t="str">
        <v>EED121484</v>
      </c>
      <c r="D5053" s="6">
        <v>45993</v>
      </c>
      <c r="E5053" s="6">
        <v>46001</v>
      </c>
      <c r="F5053">
        <v>505830</v>
      </c>
      <c r="G5053">
        <v>1</v>
      </c>
      <c r="H5053">
        <v>0</v>
      </c>
      <c r="I5053">
        <v>1</v>
      </c>
      <c r="J5053" t="str">
        <v>Delhi</v>
      </c>
      <c r="K5053">
        <v>0</v>
      </c>
    </row>
    <row r="5054" spans="1:11" x14ac:dyDescent="0.25">
      <c r="A5054" t="str">
        <v>BioLegend</v>
      </c>
      <c r="B5054">
        <v>15954.400000000001</v>
      </c>
      <c r="C5054" t="str">
        <v>EED121484</v>
      </c>
      <c r="D5054" s="6">
        <v>45993</v>
      </c>
      <c r="E5054" s="6">
        <v>46001</v>
      </c>
      <c r="F5054">
        <v>506933</v>
      </c>
      <c r="G5054">
        <v>1</v>
      </c>
      <c r="H5054">
        <v>0</v>
      </c>
      <c r="I5054">
        <v>1</v>
      </c>
      <c r="J5054" t="str">
        <v>Delhi</v>
      </c>
      <c r="K5054">
        <v>0</v>
      </c>
    </row>
    <row r="5055" spans="1:11" x14ac:dyDescent="0.25">
      <c r="A5055" t="str">
        <v>BioLegend</v>
      </c>
      <c r="B5055">
        <v>12408</v>
      </c>
      <c r="C5055" t="str">
        <v>EED121484</v>
      </c>
      <c r="D5055" s="6">
        <v>45993</v>
      </c>
      <c r="E5055" s="6">
        <v>46001</v>
      </c>
      <c r="F5055">
        <v>508206</v>
      </c>
      <c r="G5055">
        <v>1</v>
      </c>
      <c r="H5055">
        <v>0</v>
      </c>
      <c r="I5055">
        <v>1</v>
      </c>
      <c r="J5055" t="str">
        <v>Bhopal</v>
      </c>
      <c r="K5055" t="str">
        <v>On Hold (Priyanka madam)</v>
      </c>
    </row>
    <row r="5056" spans="1:11" x14ac:dyDescent="0.25">
      <c r="A5056" t="str">
        <v>BioLegend</v>
      </c>
      <c r="B5056">
        <v>27473.599999999999</v>
      </c>
      <c r="C5056" t="str">
        <v>EED121484</v>
      </c>
      <c r="D5056" s="6">
        <v>45993</v>
      </c>
      <c r="E5056" s="6">
        <v>46001</v>
      </c>
      <c r="F5056">
        <v>512338</v>
      </c>
      <c r="G5056">
        <v>1</v>
      </c>
      <c r="H5056">
        <v>0</v>
      </c>
      <c r="I5056">
        <v>1</v>
      </c>
      <c r="J5056" t="str">
        <v>DELHI</v>
      </c>
      <c r="K5056">
        <v>0</v>
      </c>
    </row>
    <row r="5057" spans="1:11" x14ac:dyDescent="0.25">
      <c r="A5057" t="str">
        <v>BioLegend</v>
      </c>
      <c r="B5057">
        <v>9662.4</v>
      </c>
      <c r="C5057" t="str">
        <v>EED121484</v>
      </c>
      <c r="D5057" s="6">
        <v>45993</v>
      </c>
      <c r="E5057" s="6">
        <v>46001</v>
      </c>
      <c r="F5057">
        <v>514103</v>
      </c>
      <c r="G5057">
        <v>1</v>
      </c>
      <c r="H5057">
        <v>0</v>
      </c>
      <c r="I5057">
        <v>1</v>
      </c>
      <c r="J5057" t="str">
        <v>Faridabad</v>
      </c>
      <c r="K5057">
        <v>0</v>
      </c>
    </row>
    <row r="5058" spans="1:11" x14ac:dyDescent="0.25">
      <c r="A5058" t="str">
        <v>BioLegend</v>
      </c>
      <c r="B5058">
        <v>19219.2</v>
      </c>
      <c r="C5058" t="str">
        <v>EED121484</v>
      </c>
      <c r="D5058" s="6">
        <v>45993</v>
      </c>
      <c r="E5058" s="6">
        <v>46001</v>
      </c>
      <c r="F5058">
        <v>515406</v>
      </c>
      <c r="G5058">
        <v>1</v>
      </c>
      <c r="H5058">
        <v>0</v>
      </c>
      <c r="I5058">
        <v>1</v>
      </c>
      <c r="J5058" t="str">
        <v>Faridabad</v>
      </c>
      <c r="K5058">
        <v>0</v>
      </c>
    </row>
    <row r="5059" spans="1:11" x14ac:dyDescent="0.25">
      <c r="A5059" t="str">
        <v>BioLegend</v>
      </c>
      <c r="B5059">
        <v>17688</v>
      </c>
      <c r="C5059" t="str">
        <v>EED121484</v>
      </c>
      <c r="D5059" s="6">
        <v>45993</v>
      </c>
      <c r="E5059" s="6">
        <v>46001</v>
      </c>
      <c r="F5059">
        <v>585404</v>
      </c>
      <c r="G5059">
        <v>1</v>
      </c>
      <c r="H5059">
        <v>0</v>
      </c>
      <c r="I5059">
        <v>1</v>
      </c>
      <c r="J5059" t="str">
        <v>Banglore</v>
      </c>
      <c r="K5059">
        <v>0</v>
      </c>
    </row>
    <row r="5060" spans="1:11" x14ac:dyDescent="0.25">
      <c r="A5060" t="str">
        <v>BioLegend</v>
      </c>
      <c r="B5060">
        <v>23760</v>
      </c>
      <c r="C5060" t="str">
        <v>EED121484</v>
      </c>
      <c r="D5060" s="6">
        <v>45993</v>
      </c>
      <c r="E5060" s="6">
        <v>46001</v>
      </c>
      <c r="F5060">
        <v>611354</v>
      </c>
      <c r="G5060">
        <v>1</v>
      </c>
      <c r="H5060">
        <v>0</v>
      </c>
      <c r="I5060">
        <v>1</v>
      </c>
      <c r="J5060" t="str">
        <v>Delhi</v>
      </c>
      <c r="K5060">
        <v>0</v>
      </c>
    </row>
    <row r="5061" spans="1:11" x14ac:dyDescent="0.25">
      <c r="A5061" t="str">
        <v>BioLegend</v>
      </c>
      <c r="B5061">
        <v>20064</v>
      </c>
      <c r="C5061" t="str">
        <v>EED121484</v>
      </c>
      <c r="D5061" s="6">
        <v>45993</v>
      </c>
      <c r="E5061" s="6">
        <v>46001</v>
      </c>
      <c r="F5061">
        <v>614154</v>
      </c>
      <c r="G5061">
        <v>1</v>
      </c>
      <c r="H5061">
        <v>0</v>
      </c>
      <c r="I5061">
        <v>1</v>
      </c>
      <c r="J5061" t="str">
        <v>Delhi</v>
      </c>
      <c r="K5061">
        <v>0</v>
      </c>
    </row>
    <row r="5062" spans="1:11" x14ac:dyDescent="0.25">
      <c r="A5062" t="str">
        <v>BioLegend</v>
      </c>
      <c r="B5062">
        <v>24816</v>
      </c>
      <c r="C5062" t="str">
        <v>EED121484</v>
      </c>
      <c r="D5062" s="6">
        <v>45993</v>
      </c>
      <c r="E5062" s="6">
        <v>46001</v>
      </c>
      <c r="F5062">
        <v>626754</v>
      </c>
      <c r="G5062">
        <v>1</v>
      </c>
      <c r="H5062">
        <v>0</v>
      </c>
      <c r="I5062">
        <v>1</v>
      </c>
      <c r="J5062" t="str">
        <v>Delhi</v>
      </c>
      <c r="K5062">
        <v>0</v>
      </c>
    </row>
    <row r="5063" spans="1:11" x14ac:dyDescent="0.25">
      <c r="A5063" t="str">
        <v>BioLegend</v>
      </c>
      <c r="B5063">
        <v>23760</v>
      </c>
      <c r="C5063" t="str">
        <v>EED121484</v>
      </c>
      <c r="D5063" s="6">
        <v>45993</v>
      </c>
      <c r="E5063" s="6">
        <v>46001</v>
      </c>
      <c r="F5063">
        <v>626756</v>
      </c>
      <c r="G5063">
        <v>1</v>
      </c>
      <c r="H5063">
        <v>0</v>
      </c>
      <c r="I5063">
        <v>1</v>
      </c>
      <c r="J5063" t="str">
        <v>Delhi</v>
      </c>
      <c r="K5063">
        <v>0</v>
      </c>
    </row>
    <row r="5064" spans="1:11" x14ac:dyDescent="0.25">
      <c r="A5064" t="str">
        <v>BioLegend</v>
      </c>
      <c r="B5064">
        <v>11616</v>
      </c>
      <c r="C5064" t="str">
        <v>EED121484</v>
      </c>
      <c r="D5064" s="6">
        <v>45993</v>
      </c>
      <c r="E5064" s="6">
        <v>46001</v>
      </c>
      <c r="F5064">
        <v>640920</v>
      </c>
      <c r="G5064">
        <v>1</v>
      </c>
      <c r="H5064">
        <v>0</v>
      </c>
      <c r="I5064">
        <v>1</v>
      </c>
      <c r="J5064" t="str">
        <v>Delhi</v>
      </c>
      <c r="K5064">
        <v>0</v>
      </c>
    </row>
    <row r="5065" spans="1:11" x14ac:dyDescent="0.25">
      <c r="A5065" t="str">
        <v>BioLegend</v>
      </c>
      <c r="B5065">
        <v>8395.2000000000007</v>
      </c>
      <c r="C5065" t="str">
        <v>EED121484</v>
      </c>
      <c r="D5065" s="6">
        <v>45993</v>
      </c>
      <c r="E5065" s="6">
        <v>46001</v>
      </c>
      <c r="F5065">
        <v>681303</v>
      </c>
      <c r="G5065">
        <v>1</v>
      </c>
      <c r="H5065">
        <v>0</v>
      </c>
      <c r="I5065">
        <v>1</v>
      </c>
      <c r="J5065" t="str">
        <v>Faridabad</v>
      </c>
      <c r="K5065">
        <v>0</v>
      </c>
    </row>
    <row r="5066" spans="1:11" x14ac:dyDescent="0.25">
      <c r="A5066" t="str">
        <v>BioLegend</v>
      </c>
      <c r="B5066">
        <v>9345.6</v>
      </c>
      <c r="C5066" t="str">
        <v>EED121484</v>
      </c>
      <c r="D5066" s="6">
        <v>45993</v>
      </c>
      <c r="E5066" s="6">
        <v>46001</v>
      </c>
      <c r="F5066">
        <v>740167</v>
      </c>
      <c r="G5066">
        <v>1</v>
      </c>
      <c r="H5066">
        <v>1</v>
      </c>
      <c r="I5066">
        <v>0</v>
      </c>
      <c r="J5066" t="str">
        <v>Chandigarh</v>
      </c>
      <c r="K5066">
        <v>0</v>
      </c>
    </row>
    <row r="5067" spans="1:11" x14ac:dyDescent="0.25">
      <c r="A5067" t="str">
        <v>BioLegend</v>
      </c>
      <c r="B5067">
        <v>9345.6</v>
      </c>
      <c r="C5067" t="str">
        <v>EED121484</v>
      </c>
      <c r="D5067" s="6">
        <v>45993</v>
      </c>
      <c r="E5067" s="6">
        <v>46001</v>
      </c>
      <c r="F5067">
        <v>740173</v>
      </c>
      <c r="G5067">
        <v>1</v>
      </c>
      <c r="H5067">
        <v>1</v>
      </c>
      <c r="I5067">
        <v>0</v>
      </c>
      <c r="J5067" t="str">
        <v>Chandigarh</v>
      </c>
      <c r="K5067">
        <v>0</v>
      </c>
    </row>
    <row r="5068" spans="1:11" x14ac:dyDescent="0.25">
      <c r="A5068" t="str">
        <v>BioLegend</v>
      </c>
      <c r="B5068">
        <v>9345.6</v>
      </c>
      <c r="C5068" t="str">
        <v>EED121484</v>
      </c>
      <c r="D5068" s="6">
        <v>45993</v>
      </c>
      <c r="E5068" s="6">
        <v>46001</v>
      </c>
      <c r="F5068">
        <v>740177</v>
      </c>
      <c r="G5068">
        <v>1</v>
      </c>
      <c r="H5068">
        <v>1</v>
      </c>
      <c r="I5068">
        <v>0</v>
      </c>
      <c r="J5068" t="str">
        <v>Chandigarh</v>
      </c>
      <c r="K5068">
        <v>0</v>
      </c>
    </row>
    <row r="5069" spans="1:11" x14ac:dyDescent="0.25">
      <c r="A5069" t="str">
        <v>BioLegend</v>
      </c>
      <c r="B5069">
        <v>9345.6</v>
      </c>
      <c r="C5069" t="str">
        <v>EED121484</v>
      </c>
      <c r="D5069" s="6">
        <v>45993</v>
      </c>
      <c r="E5069" s="6">
        <v>46001</v>
      </c>
      <c r="F5069">
        <v>740178</v>
      </c>
      <c r="G5069">
        <v>1</v>
      </c>
      <c r="H5069">
        <v>1</v>
      </c>
      <c r="I5069">
        <v>0</v>
      </c>
      <c r="J5069" t="str">
        <v>Chandigarh</v>
      </c>
      <c r="K5069">
        <v>0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740179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92980.799999999988</v>
      </c>
      <c r="C5071" t="str">
        <v>EED121484</v>
      </c>
      <c r="D5071" s="6">
        <v>45993</v>
      </c>
      <c r="E5071" s="6">
        <v>46001</v>
      </c>
      <c r="F5071">
        <v>740809</v>
      </c>
      <c r="G5071">
        <v>1</v>
      </c>
      <c r="H5071">
        <v>0</v>
      </c>
      <c r="I5071">
        <v>1</v>
      </c>
      <c r="J5071" t="str">
        <v>Telangana</v>
      </c>
      <c r="K5071">
        <v>0</v>
      </c>
    </row>
    <row r="5072" spans="1:11" x14ac:dyDescent="0.25">
      <c r="A5072" t="str">
        <v>BioLegend</v>
      </c>
      <c r="B5072">
        <v>92980.799999999988</v>
      </c>
      <c r="C5072" t="str">
        <v>EED121484</v>
      </c>
      <c r="D5072" s="6">
        <v>45993</v>
      </c>
      <c r="E5072" s="6">
        <v>46001</v>
      </c>
      <c r="F5072">
        <v>740930</v>
      </c>
      <c r="G5072">
        <v>1</v>
      </c>
      <c r="H5072">
        <v>0</v>
      </c>
      <c r="I5072">
        <v>1</v>
      </c>
      <c r="J5072" t="str">
        <v>Faridabad</v>
      </c>
      <c r="K5072">
        <v>0</v>
      </c>
    </row>
    <row r="5073" spans="1:11" x14ac:dyDescent="0.25">
      <c r="A5073" t="str">
        <v>BioLegend</v>
      </c>
      <c r="B5073">
        <v>5913.6</v>
      </c>
      <c r="C5073" t="str">
        <v>EED121484</v>
      </c>
      <c r="D5073" s="6">
        <v>45993</v>
      </c>
      <c r="E5073" s="6">
        <v>46001</v>
      </c>
      <c r="F5073">
        <v>791904</v>
      </c>
      <c r="G5073">
        <v>1</v>
      </c>
      <c r="H5073">
        <v>0</v>
      </c>
      <c r="I5073">
        <v>1</v>
      </c>
      <c r="J5073" t="str">
        <v>Banglore</v>
      </c>
      <c r="K5073" t="str">
        <v>PO Pending (Mohan Sir)</v>
      </c>
    </row>
    <row r="5074" spans="1:11" x14ac:dyDescent="0.25">
      <c r="A5074" t="str">
        <v>BioLegend</v>
      </c>
      <c r="B5074">
        <v>14520</v>
      </c>
      <c r="C5074" t="str">
        <v>EED121484</v>
      </c>
      <c r="D5074" s="6">
        <v>45993</v>
      </c>
      <c r="E5074" s="6">
        <v>46001</v>
      </c>
      <c r="F5074">
        <v>824101</v>
      </c>
      <c r="G5074">
        <v>1</v>
      </c>
      <c r="H5074">
        <v>0</v>
      </c>
      <c r="I5074">
        <v>1</v>
      </c>
      <c r="J5074" t="str">
        <v>Faridabad</v>
      </c>
      <c r="K5074">
        <v>0</v>
      </c>
    </row>
    <row r="5075" spans="1:11" x14ac:dyDescent="0.25">
      <c r="A5075" t="str">
        <v>BioLegend</v>
      </c>
      <c r="B5075">
        <v>17054.400000000001</v>
      </c>
      <c r="C5075" t="str">
        <v>EED121484</v>
      </c>
      <c r="D5075" s="6">
        <v>45993</v>
      </c>
      <c r="E5075" s="6">
        <v>46001</v>
      </c>
      <c r="F5075">
        <v>943302</v>
      </c>
      <c r="G5075">
        <v>1</v>
      </c>
      <c r="H5075">
        <v>1</v>
      </c>
      <c r="I5075">
        <v>0</v>
      </c>
      <c r="J5075" t="str">
        <v>DELHI</v>
      </c>
      <c r="K5075">
        <v>0</v>
      </c>
    </row>
    <row r="5076" spans="1:11" x14ac:dyDescent="0.25">
      <c r="A5076" t="str">
        <v>CYTOSKELETON</v>
      </c>
      <c r="B5076">
        <v>76646.240000000005</v>
      </c>
      <c r="C5076">
        <v>22039</v>
      </c>
      <c r="D5076" s="6">
        <v>45996</v>
      </c>
      <c r="E5076" s="6">
        <v>46001</v>
      </c>
      <c r="F5076" t="str">
        <v>BK011P</v>
      </c>
      <c r="G5076">
        <v>1</v>
      </c>
      <c r="H5076">
        <v>0</v>
      </c>
      <c r="I5076">
        <v>1</v>
      </c>
      <c r="J5076" t="str">
        <v>PUNE</v>
      </c>
      <c r="K5076" t="str">
        <v>Payment Issue (Anjali)</v>
      </c>
    </row>
    <row r="5077" spans="1:11" x14ac:dyDescent="0.25">
      <c r="A5077" t="str">
        <v>Unknown</v>
      </c>
      <c r="B5077" t="e">
        <v>#N/A</v>
      </c>
      <c r="C5077" t="str">
        <v>Invoice not available</v>
      </c>
      <c r="D5077" s="6" t="str">
        <v>Invoice not available</v>
      </c>
      <c r="E5077" s="6">
        <v>46001</v>
      </c>
      <c r="F5077">
        <v>430659</v>
      </c>
      <c r="G5077">
        <v>1</v>
      </c>
      <c r="H5077">
        <v>0</v>
      </c>
      <c r="I5077">
        <v>1</v>
      </c>
      <c r="J5077" t="str">
        <v>STOCK</v>
      </c>
      <c r="K5077" t="str">
        <v>From Sharda University/  By Deepak</v>
      </c>
    </row>
    <row r="5078" spans="1:11" x14ac:dyDescent="0.25">
      <c r="A5078">
        <v>0</v>
      </c>
      <c r="B5078">
        <v>0</v>
      </c>
      <c r="C5078">
        <v>0</v>
      </c>
      <c r="D5078" s="6">
        <v>0</v>
      </c>
      <c r="E5078" s="6"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1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2413261.8133333335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2413261.8133333335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2413261.8133333335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2413261.8133333335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2413261.8133333335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2413261.8133333335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2413261.8133333335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2413261.8133333335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2413261.8133333335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2413261.8133333335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2413261.8133333335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2413261.8133333335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2413261.8133333335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2413261.8133333335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2413261.8133333335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2413261.8133333335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2413261.8133333335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2413261.8133333335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2413261.8133333335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2413261.8133333335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2413261.8133333335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2413261.8133333335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2413261.8133333335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2413261.8133333335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2413261.8133333335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2413261.8133333335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2413261.8133333335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2413261.8133333335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2413261.8133333335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2413261.8133333335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2413261.8133333335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2413261.8133333335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2413261.8133333335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2413261.8133333335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2413261.8133333335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2413261.8133333335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2413261.8133333335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2413261.8133333335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91703948.906666651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01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01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 t="str">
        <v>delivered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 t="str">
        <v>delivered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 t="str">
        <v>delivered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 t="str">
        <v>delivered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 t="str">
        <v>delivered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 t="str">
        <v>delivered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 t="str">
        <v>delivered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 t="str">
        <v>delivered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 t="str">
        <v>delivered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 t="str">
        <v>delivered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 t="str">
        <v>delivered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 t="str">
        <v>delivered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>
        <v>45997</v>
      </c>
      <c r="B615">
        <v>58159040015</v>
      </c>
      <c r="C615" t="str">
        <v>DELIVERED</v>
      </c>
      <c r="D615" t="str">
        <v>POPVAX</v>
      </c>
      <c r="E615" t="str">
        <v>Bluedart</v>
      </c>
      <c r="F615" t="str">
        <v>Saturday</v>
      </c>
    </row>
    <row r="616" spans="1:6" x14ac:dyDescent="0.25">
      <c r="A616" s="6">
        <v>45997</v>
      </c>
      <c r="B616">
        <v>58159040376</v>
      </c>
      <c r="C616" t="str">
        <v>delivered</v>
      </c>
      <c r="D616" t="str">
        <v>SHARMA BROS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58159040903</v>
      </c>
      <c r="C617" t="str">
        <v>DELIVERED</v>
      </c>
      <c r="D617" t="str">
        <v>SUN PHARMA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58159043084</v>
      </c>
      <c r="C618" t="str">
        <v>DELIVERED</v>
      </c>
      <c r="D618" t="str">
        <v>SOHST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58159043526</v>
      </c>
      <c r="C619" t="str">
        <v>DELIVERED</v>
      </c>
      <c r="D619" t="str">
        <v>RGCB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58159043961</v>
      </c>
      <c r="C620" t="str">
        <v>DELIVERED</v>
      </c>
      <c r="D620" t="str">
        <v>IIT KHARAGPUR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58159044635</v>
      </c>
      <c r="C621" t="str">
        <v>DELIVERED</v>
      </c>
      <c r="D621" t="str">
        <v>ABHI BIO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58159045685</v>
      </c>
      <c r="C622" t="str">
        <v>DELIVERED</v>
      </c>
      <c r="D622" t="str">
        <v>SYNGENE</v>
      </c>
      <c r="E622" t="str">
        <v>Bluedart</v>
      </c>
      <c r="F622" t="str">
        <v>Saturday</v>
      </c>
    </row>
    <row r="623" spans="1:6" x14ac:dyDescent="0.25">
      <c r="A623" s="6">
        <v>46000</v>
      </c>
      <c r="B623">
        <v>58159141541</v>
      </c>
      <c r="C623" t="str">
        <v>delivered</v>
      </c>
      <c r="D623" t="str">
        <v>GENEFUSION</v>
      </c>
      <c r="E623" t="str">
        <v>Bluedart</v>
      </c>
      <c r="F623" t="str">
        <v>Tuesday</v>
      </c>
    </row>
    <row r="624" spans="1:6" x14ac:dyDescent="0.25">
      <c r="A624" s="6">
        <v>46000</v>
      </c>
      <c r="B624">
        <v>58159141692</v>
      </c>
      <c r="C624" t="str">
        <v>delivered</v>
      </c>
      <c r="D624" t="str">
        <v>INSTEM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58159141972</v>
      </c>
      <c r="C625" t="str">
        <v>delivered</v>
      </c>
      <c r="D625" t="str">
        <v>LAURAS BIO</v>
      </c>
      <c r="E625" t="str">
        <v>Bluedart</v>
      </c>
      <c r="F625" t="str">
        <v>Tuesday</v>
      </c>
    </row>
    <row r="626" spans="1:6" x14ac:dyDescent="0.25">
      <c r="A626" s="6">
        <v>46001</v>
      </c>
      <c r="B626">
        <v>58159193120</v>
      </c>
      <c r="C626" t="str">
        <v>delivered</v>
      </c>
      <c r="D626" t="str">
        <v>AURIGINE ONCO</v>
      </c>
      <c r="E626" t="str">
        <v>Bluedart</v>
      </c>
      <c r="F626" t="str">
        <v>Wednesday</v>
      </c>
    </row>
    <row r="627" spans="1:6" x14ac:dyDescent="0.25">
      <c r="A627" s="6">
        <v>46001</v>
      </c>
      <c r="B627">
        <v>58159193481</v>
      </c>
      <c r="C627" t="str">
        <v>delivered</v>
      </c>
      <c r="D627" t="str">
        <v>SAI LIFE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58159193912</v>
      </c>
      <c r="C628" t="str">
        <v>delivered</v>
      </c>
      <c r="D628" t="str">
        <v>ABHI BIO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58159194413</v>
      </c>
      <c r="C629">
        <v>0</v>
      </c>
      <c r="D629" t="str">
        <v>CREYON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58159195603</v>
      </c>
      <c r="C630" t="str">
        <v>delivered</v>
      </c>
      <c r="D630" t="str">
        <v>ACTREC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58159196491</v>
      </c>
      <c r="C631">
        <v>0</v>
      </c>
      <c r="D631" t="str">
        <v>RG SONS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58159196815</v>
      </c>
      <c r="C632">
        <v>0</v>
      </c>
      <c r="D632" t="str">
        <v>JSP BIOTECH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58159197132</v>
      </c>
      <c r="C633" t="str">
        <v>delivered</v>
      </c>
      <c r="D633" t="str">
        <v>TCG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58159197762</v>
      </c>
      <c r="C634" t="str">
        <v>delivered</v>
      </c>
      <c r="D634" t="str">
        <v>SHUBH SALES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58159199000</v>
      </c>
      <c r="C635" t="str">
        <v>delivered</v>
      </c>
      <c r="D635" t="str">
        <v>TRINITY</v>
      </c>
      <c r="E635" t="str">
        <v>Bluedart</v>
      </c>
      <c r="F635" t="str">
        <v>Wednesday</v>
      </c>
    </row>
    <row r="636" spans="1:6" x14ac:dyDescent="0.25">
      <c r="A636" s="6" t="str">
        <v>Dispatch Date</v>
      </c>
      <c r="B636" t="str">
        <v>Awb Number</v>
      </c>
      <c r="C636" t="str">
        <v>Docket Status</v>
      </c>
      <c r="D636" t="str">
        <v>Customer name</v>
      </c>
      <c r="E636" t="str">
        <v>Other</v>
      </c>
      <c r="F636" t="str">
        <v>Dispatch Date</v>
      </c>
    </row>
    <row r="637" spans="1:6" x14ac:dyDescent="0.25">
      <c r="A637" s="6">
        <v>45955</v>
      </c>
      <c r="B637" t="str">
        <v>BY  HAND</v>
      </c>
      <c r="C637" t="str">
        <v>COMPANY PERSON</v>
      </c>
      <c r="D637" t="str">
        <v>SYMBIO SCEINTIFIC</v>
      </c>
      <c r="E637" t="str">
        <v>Other</v>
      </c>
      <c r="F637" t="str">
        <v>Saturday</v>
      </c>
    </row>
    <row r="638" spans="1:6" x14ac:dyDescent="0.25">
      <c r="A638" s="6">
        <v>45812</v>
      </c>
      <c r="B638" t="str">
        <v>BY HAND</v>
      </c>
      <c r="C638" t="str">
        <v>PRIYANKA MADAM</v>
      </c>
      <c r="D638" t="str">
        <v>ICGEB</v>
      </c>
      <c r="E638" t="str">
        <v>Other</v>
      </c>
      <c r="F638" t="str">
        <v>Wednesday</v>
      </c>
    </row>
    <row r="639" spans="1:6" x14ac:dyDescent="0.25">
      <c r="A639" s="6">
        <v>45840</v>
      </c>
      <c r="B639" t="str">
        <v>BY PORTER</v>
      </c>
      <c r="C639" t="str">
        <v>BY PORTER</v>
      </c>
      <c r="D639" t="str">
        <v>NDTL</v>
      </c>
      <c r="E639" t="str">
        <v>Other</v>
      </c>
      <c r="F639" t="str">
        <v>Wednesday</v>
      </c>
    </row>
    <row r="640" spans="1:6" x14ac:dyDescent="0.25">
      <c r="A640" s="6">
        <v>45894</v>
      </c>
      <c r="B640" t="str">
        <v>D3001955194</v>
      </c>
      <c r="C640" t="str">
        <v>Delivered</v>
      </c>
      <c r="D640" t="str">
        <v>IISER MOHALI</v>
      </c>
      <c r="E640" t="str">
        <v>DTDC</v>
      </c>
      <c r="F640" t="str">
        <v>Monday</v>
      </c>
    </row>
    <row r="641" spans="1:6" x14ac:dyDescent="0.25">
      <c r="A641" s="6">
        <v>45846</v>
      </c>
      <c r="B641" t="str">
        <v>D3001996933</v>
      </c>
      <c r="C641" t="str">
        <v>Delivered</v>
      </c>
      <c r="D641" t="str">
        <v>VECTOR</v>
      </c>
      <c r="E641" t="str">
        <v>DTDC</v>
      </c>
      <c r="F641" t="str">
        <v>Tuesday</v>
      </c>
    </row>
    <row r="642" spans="1:6" x14ac:dyDescent="0.25">
      <c r="A642" s="6">
        <v>45846</v>
      </c>
      <c r="B642" t="str">
        <v>D3001996934</v>
      </c>
      <c r="C642" t="str">
        <v>Delivered</v>
      </c>
      <c r="D642" t="str">
        <v>BIO SYSTEMS</v>
      </c>
      <c r="E642" t="str">
        <v>DTDC</v>
      </c>
      <c r="F642" t="str">
        <v>Tuesday</v>
      </c>
    </row>
    <row r="643" spans="1:6" x14ac:dyDescent="0.25">
      <c r="A643" s="6">
        <v>45846</v>
      </c>
      <c r="B643" t="str">
        <v>D3001996935</v>
      </c>
      <c r="C643" t="str">
        <v>Delivered</v>
      </c>
      <c r="D643" t="str">
        <v>Medlife</v>
      </c>
      <c r="E643" t="str">
        <v>DTDC</v>
      </c>
      <c r="F643" t="str">
        <v>Tuesday</v>
      </c>
    </row>
    <row r="644" spans="1:6" x14ac:dyDescent="0.25">
      <c r="A644" s="6">
        <v>45880</v>
      </c>
      <c r="B644" t="str">
        <v>D3001997013</v>
      </c>
      <c r="C644" t="str">
        <v>Delivered</v>
      </c>
      <c r="D644" t="str">
        <v>RESEARCH WORLD</v>
      </c>
      <c r="E644" t="str">
        <v>DTDC</v>
      </c>
      <c r="F644" t="str">
        <v>Monday</v>
      </c>
    </row>
    <row r="645" spans="1:6" x14ac:dyDescent="0.25">
      <c r="A645" s="6">
        <v>45880</v>
      </c>
      <c r="B645" t="str">
        <v>D3001997014</v>
      </c>
      <c r="C645" t="str">
        <v>Delivered</v>
      </c>
      <c r="D645" t="str">
        <v>IMTECH</v>
      </c>
      <c r="E645" t="str">
        <v>DTDC</v>
      </c>
      <c r="F645" t="str">
        <v>Monday</v>
      </c>
    </row>
    <row r="646" spans="1:6" x14ac:dyDescent="0.25">
      <c r="A646" s="6">
        <v>45880</v>
      </c>
      <c r="B646" t="str">
        <v>D3001997015</v>
      </c>
      <c r="C646" t="str">
        <v>Delivered</v>
      </c>
      <c r="D646" t="str">
        <v>IIT-ROORKE</v>
      </c>
      <c r="E646" t="str">
        <v>DTDC</v>
      </c>
      <c r="F646" t="str">
        <v>Monday</v>
      </c>
    </row>
    <row r="647" spans="1:6" x14ac:dyDescent="0.25">
      <c r="A647" s="6">
        <v>45887</v>
      </c>
      <c r="B647" t="str">
        <v>D3001997017</v>
      </c>
      <c r="C647" t="str">
        <v>Delivered</v>
      </c>
      <c r="D647" t="str">
        <v>Essence</v>
      </c>
      <c r="E647" t="str">
        <v>DTDC</v>
      </c>
      <c r="F647" t="str">
        <v>Monday</v>
      </c>
    </row>
    <row r="648" spans="1:6" x14ac:dyDescent="0.25">
      <c r="A648" s="6">
        <v>45887</v>
      </c>
      <c r="B648" t="str">
        <v>D3001997018</v>
      </c>
      <c r="C648" t="str">
        <v>Delivered</v>
      </c>
      <c r="D648" t="str">
        <v>MEDLIFE</v>
      </c>
      <c r="E648" t="str">
        <v>DTDC</v>
      </c>
      <c r="F648" t="str">
        <v>Monday</v>
      </c>
    </row>
    <row r="649" spans="1:6" x14ac:dyDescent="0.25">
      <c r="A649" s="6">
        <v>45836</v>
      </c>
      <c r="B649" t="str">
        <v>D3002213696</v>
      </c>
      <c r="C649" t="str">
        <v>Delivered</v>
      </c>
      <c r="D649" t="str">
        <v>SOHST</v>
      </c>
      <c r="E649" t="str">
        <v>DTDC</v>
      </c>
      <c r="F649" t="str">
        <v>Saturday</v>
      </c>
    </row>
    <row r="650" spans="1:6" x14ac:dyDescent="0.25">
      <c r="A650" s="6">
        <v>45846</v>
      </c>
      <c r="B650" t="str">
        <v>D3002213697</v>
      </c>
      <c r="C650" t="str">
        <v>Delivered</v>
      </c>
      <c r="D650" t="str">
        <v>RESEARCH</v>
      </c>
      <c r="E650" t="str">
        <v>DTDC</v>
      </c>
      <c r="F650" t="str">
        <v>Tuesday</v>
      </c>
    </row>
    <row r="651" spans="1:6" x14ac:dyDescent="0.25">
      <c r="A651" s="6">
        <v>45832</v>
      </c>
      <c r="B651" t="str">
        <v>D3002213704</v>
      </c>
      <c r="C651" t="str">
        <v>Delivered</v>
      </c>
      <c r="D651" t="str">
        <v>MEDLIFE</v>
      </c>
      <c r="E651" t="str">
        <v>DTDC</v>
      </c>
      <c r="F651" t="str">
        <v>Tuesday</v>
      </c>
    </row>
    <row r="652" spans="1:6" x14ac:dyDescent="0.25">
      <c r="A652" s="6">
        <v>45829</v>
      </c>
      <c r="B652" t="str">
        <v>D3002213705</v>
      </c>
      <c r="C652" t="str">
        <v>Delivered</v>
      </c>
      <c r="D652" t="str">
        <v>Imtech</v>
      </c>
      <c r="E652" t="str">
        <v>DTDC</v>
      </c>
      <c r="F652" t="str">
        <v>Saturday</v>
      </c>
    </row>
    <row r="653" spans="1:6" x14ac:dyDescent="0.25">
      <c r="A653" s="6">
        <v>45867</v>
      </c>
      <c r="B653" t="str">
        <v>D3002709220</v>
      </c>
      <c r="C653" t="str">
        <v>Delivered</v>
      </c>
      <c r="D653" t="str">
        <v>IMTECH</v>
      </c>
      <c r="E653" t="str">
        <v>DTDC</v>
      </c>
      <c r="F653" t="str">
        <v>Tuesday</v>
      </c>
    </row>
    <row r="654" spans="1:6" x14ac:dyDescent="0.25">
      <c r="A654" s="6">
        <v>45852</v>
      </c>
      <c r="B654" t="str">
        <v>D3002709675</v>
      </c>
      <c r="C654" t="str">
        <v>Delivered</v>
      </c>
      <c r="D654" t="str">
        <v>Medlife</v>
      </c>
      <c r="E654" t="str">
        <v>DTDC</v>
      </c>
      <c r="F654" t="str">
        <v>Monday</v>
      </c>
    </row>
    <row r="655" spans="1:6" x14ac:dyDescent="0.25">
      <c r="A655" s="6">
        <v>45852</v>
      </c>
      <c r="B655" t="str">
        <v>D3002709676</v>
      </c>
      <c r="C655" t="str">
        <v>Delivered</v>
      </c>
      <c r="D655" t="str">
        <v>IMTECH</v>
      </c>
      <c r="E655" t="str">
        <v>DTDC</v>
      </c>
      <c r="F655" t="str">
        <v>Monday</v>
      </c>
    </row>
    <row r="656" spans="1:6" x14ac:dyDescent="0.25">
      <c r="A656" s="6">
        <v>45860</v>
      </c>
      <c r="B656" t="str">
        <v>D3002709684</v>
      </c>
      <c r="C656" t="str">
        <v>Delivered</v>
      </c>
      <c r="D656" t="str">
        <v>IMTECH</v>
      </c>
      <c r="E656" t="str">
        <v>DTDC</v>
      </c>
      <c r="F656" t="str">
        <v>Tuesday</v>
      </c>
    </row>
    <row r="657" spans="1:6" x14ac:dyDescent="0.25">
      <c r="A657" s="6">
        <v>45860</v>
      </c>
      <c r="B657" t="str">
        <v>D3002709685</v>
      </c>
      <c r="C657" t="str">
        <v>Delivered</v>
      </c>
      <c r="D657" t="str">
        <v>Essence</v>
      </c>
      <c r="E657" t="str">
        <v>DTDC</v>
      </c>
      <c r="F657" t="str">
        <v>Tuesday</v>
      </c>
    </row>
    <row r="658" spans="1:6" x14ac:dyDescent="0.25">
      <c r="A658" s="6">
        <v>45867</v>
      </c>
      <c r="B658" t="str">
        <v>D3002864036</v>
      </c>
      <c r="C658" t="str">
        <v>Delivered</v>
      </c>
      <c r="D658" t="str">
        <v>MEDLIFE</v>
      </c>
      <c r="E658" t="str">
        <v>DTDC</v>
      </c>
      <c r="F658" t="str">
        <v>Tuesday</v>
      </c>
    </row>
    <row r="659" spans="1:6" x14ac:dyDescent="0.25">
      <c r="A659" s="6">
        <v>45867</v>
      </c>
      <c r="B659" t="str">
        <v>D3002864037</v>
      </c>
      <c r="C659" t="str">
        <v>Delivered</v>
      </c>
      <c r="D659" t="str">
        <v>IMTECH</v>
      </c>
      <c r="E659" t="str">
        <v>DTDC</v>
      </c>
      <c r="F659" t="str">
        <v>Tuesday</v>
      </c>
    </row>
    <row r="660" spans="1:6" x14ac:dyDescent="0.25">
      <c r="A660" s="6">
        <v>45873</v>
      </c>
      <c r="B660" t="str">
        <v>D3002864041</v>
      </c>
      <c r="C660" t="str">
        <v>Delivered</v>
      </c>
      <c r="D660" t="str">
        <v>POOJA TRADERS</v>
      </c>
      <c r="E660" t="str">
        <v>DTDC</v>
      </c>
      <c r="F660" t="str">
        <v>Monday</v>
      </c>
    </row>
    <row r="661" spans="1:6" x14ac:dyDescent="0.25">
      <c r="A661" s="6">
        <v>45871</v>
      </c>
      <c r="B661" t="str">
        <v>D3002864042</v>
      </c>
      <c r="C661" t="str">
        <v>Delivered</v>
      </c>
      <c r="D661" t="str">
        <v>Medlife</v>
      </c>
      <c r="E661" t="str">
        <v>DTDC</v>
      </c>
      <c r="F661" t="str">
        <v>Saturday</v>
      </c>
    </row>
    <row r="662" spans="1:6" x14ac:dyDescent="0.25">
      <c r="A662" s="6">
        <v>45875</v>
      </c>
      <c r="B662" t="str">
        <v>D3002864046</v>
      </c>
      <c r="C662" t="str">
        <v>Delivered</v>
      </c>
      <c r="D662" t="str">
        <v>MEDLIFE</v>
      </c>
      <c r="E662" t="str">
        <v>DTDC</v>
      </c>
      <c r="F662" t="str">
        <v>Wednesday</v>
      </c>
    </row>
    <row r="663" spans="1:6" x14ac:dyDescent="0.25">
      <c r="A663" s="6">
        <v>45901</v>
      </c>
      <c r="B663" t="str">
        <v>D3002950334</v>
      </c>
      <c r="C663" t="str">
        <v>Delivered</v>
      </c>
      <c r="D663" t="str">
        <v>IISER MOHALI</v>
      </c>
      <c r="E663" t="str">
        <v>DTDC</v>
      </c>
      <c r="F663" t="str">
        <v>Monday</v>
      </c>
    </row>
    <row r="664" spans="1:6" x14ac:dyDescent="0.25">
      <c r="A664" s="6">
        <v>45908</v>
      </c>
      <c r="B664" t="str">
        <v>D3002950414</v>
      </c>
      <c r="C664" t="str">
        <v>Delivered</v>
      </c>
      <c r="D664" t="str">
        <v>RESEARCH</v>
      </c>
      <c r="E664" t="str">
        <v>DTDC</v>
      </c>
      <c r="F664" t="str">
        <v>Monday</v>
      </c>
    </row>
    <row r="665" spans="1:6" x14ac:dyDescent="0.25">
      <c r="A665" s="6">
        <v>45908</v>
      </c>
      <c r="B665" t="str">
        <v>D3002950415</v>
      </c>
      <c r="C665" t="str">
        <v>Delivered</v>
      </c>
      <c r="D665" t="str">
        <v>IISER MOHALI</v>
      </c>
      <c r="E665" t="str">
        <v>DTDC</v>
      </c>
      <c r="F665" t="str">
        <v>Monday</v>
      </c>
    </row>
    <row r="666" spans="1:6" x14ac:dyDescent="0.25">
      <c r="A666" s="6">
        <v>45908</v>
      </c>
      <c r="B666" t="str">
        <v>D3002950416</v>
      </c>
      <c r="C666" t="str">
        <v>Delivered</v>
      </c>
      <c r="D666" t="str">
        <v>VECTOR</v>
      </c>
      <c r="E666" t="str">
        <v>DTDC</v>
      </c>
      <c r="F666" t="str">
        <v>Monday</v>
      </c>
    </row>
    <row r="667" spans="1:6" x14ac:dyDescent="0.25">
      <c r="A667" s="6">
        <v>45908</v>
      </c>
      <c r="B667" t="str">
        <v>D3002950417</v>
      </c>
      <c r="C667" t="str">
        <v>Delivered</v>
      </c>
      <c r="D667" t="str">
        <v>ESSENCE</v>
      </c>
      <c r="E667" t="str">
        <v>DTDC</v>
      </c>
      <c r="F667" t="str">
        <v>Monday</v>
      </c>
    </row>
    <row r="668" spans="1:6" x14ac:dyDescent="0.25">
      <c r="A668" s="6">
        <v>45913</v>
      </c>
      <c r="B668" t="str">
        <v>D3003568451</v>
      </c>
      <c r="C668" t="str">
        <v>Delivered</v>
      </c>
      <c r="D668" t="str">
        <v>MEDLIFE</v>
      </c>
      <c r="E668" t="str">
        <v>DTDC</v>
      </c>
      <c r="F668" t="str">
        <v>Saturday</v>
      </c>
    </row>
    <row r="669" spans="1:6" x14ac:dyDescent="0.25">
      <c r="A669" s="6">
        <v>45915</v>
      </c>
      <c r="B669" t="str">
        <v>D3003568486</v>
      </c>
      <c r="C669" t="str">
        <v>Delivered</v>
      </c>
      <c r="D669" t="str">
        <v>IMTECH</v>
      </c>
      <c r="E669" t="str">
        <v>DTDC</v>
      </c>
      <c r="F669" t="str">
        <v>Monday</v>
      </c>
    </row>
    <row r="670" spans="1:6" x14ac:dyDescent="0.25">
      <c r="A670" s="6">
        <v>45915</v>
      </c>
      <c r="B670" t="str">
        <v>D3003568487</v>
      </c>
      <c r="C670" t="str">
        <v>Delivered</v>
      </c>
      <c r="D670" t="str">
        <v>RESEARCH</v>
      </c>
      <c r="E670" t="str">
        <v>DTDC</v>
      </c>
      <c r="F670" t="str">
        <v>Monday</v>
      </c>
    </row>
    <row r="671" spans="1:6" x14ac:dyDescent="0.25">
      <c r="A671" s="6">
        <v>45915</v>
      </c>
      <c r="B671" t="str">
        <v>D3003568488</v>
      </c>
      <c r="C671" t="str">
        <v>Delivered</v>
      </c>
      <c r="D671" t="str">
        <v>VECTOR</v>
      </c>
      <c r="E671" t="str">
        <v>DTDC</v>
      </c>
      <c r="F671" t="str">
        <v>Monday</v>
      </c>
    </row>
    <row r="672" spans="1:6" x14ac:dyDescent="0.25">
      <c r="A672" s="6">
        <v>45927</v>
      </c>
      <c r="B672" t="str">
        <v>D3003710005</v>
      </c>
      <c r="C672" t="str">
        <v>Delivered</v>
      </c>
      <c r="D672" t="str">
        <v>INFINITY</v>
      </c>
      <c r="E672" t="str">
        <v>DTDC</v>
      </c>
      <c r="F672" t="str">
        <v>Saturday</v>
      </c>
    </row>
    <row r="673" spans="1:6" x14ac:dyDescent="0.25">
      <c r="A673" s="6">
        <v>45927</v>
      </c>
      <c r="B673" t="str">
        <v>D3003710006</v>
      </c>
      <c r="C673" t="str">
        <v>Delivered</v>
      </c>
      <c r="D673" t="str">
        <v>MEDLIFE</v>
      </c>
      <c r="E673" t="str">
        <v>DTDC</v>
      </c>
      <c r="F673" t="str">
        <v>Saturday</v>
      </c>
    </row>
    <row r="674" spans="1:6" x14ac:dyDescent="0.25">
      <c r="A674" s="6">
        <v>45934</v>
      </c>
      <c r="B674" t="str">
        <v>D3003710010</v>
      </c>
      <c r="C674" t="str">
        <v>Delivered</v>
      </c>
      <c r="D674" t="str">
        <v>Vector</v>
      </c>
      <c r="E674" t="str">
        <v>DTDC</v>
      </c>
      <c r="F674" t="str">
        <v>Saturday</v>
      </c>
    </row>
    <row r="675" spans="1:6" x14ac:dyDescent="0.25">
      <c r="A675" s="6">
        <v>45937</v>
      </c>
      <c r="B675" t="str">
        <v>D3003710012</v>
      </c>
      <c r="C675" t="str">
        <v>Delivered</v>
      </c>
      <c r="D675" t="str">
        <v>PATANJALI</v>
      </c>
      <c r="E675" t="str">
        <v>DTDC</v>
      </c>
      <c r="F675" t="str">
        <v>Tuesday</v>
      </c>
    </row>
    <row r="676" spans="1:6" x14ac:dyDescent="0.25">
      <c r="A676" s="6">
        <v>45937</v>
      </c>
      <c r="B676" t="str">
        <v>D3003710013</v>
      </c>
      <c r="C676" t="str">
        <v>Delivered</v>
      </c>
      <c r="D676" t="str">
        <v>MEDLIFE</v>
      </c>
      <c r="E676" t="str">
        <v>DTDC</v>
      </c>
      <c r="F676" t="str">
        <v>Tuesday</v>
      </c>
    </row>
    <row r="677" spans="1:6" x14ac:dyDescent="0.25">
      <c r="A677" s="6">
        <v>45936</v>
      </c>
      <c r="B677" t="str">
        <v>D3003710017</v>
      </c>
      <c r="C677" t="str">
        <v>Delivered</v>
      </c>
      <c r="D677" t="str">
        <v>IISER MOHALI</v>
      </c>
      <c r="E677" t="str">
        <v>DTDC</v>
      </c>
      <c r="F677" t="str">
        <v>Monday</v>
      </c>
    </row>
    <row r="678" spans="1:6" x14ac:dyDescent="0.25">
      <c r="A678" s="6">
        <v>45933</v>
      </c>
      <c r="B678" t="str">
        <v>D3003710018</v>
      </c>
      <c r="C678" t="str">
        <v>Delivered</v>
      </c>
      <c r="D678" t="str">
        <v>Aiims Bhatinda</v>
      </c>
      <c r="E678" t="str">
        <v>DTDC</v>
      </c>
      <c r="F678" t="str">
        <v>Friday</v>
      </c>
    </row>
    <row r="679" spans="1:6" x14ac:dyDescent="0.25">
      <c r="A679" s="6">
        <v>45957</v>
      </c>
      <c r="B679" t="str">
        <v>D3003908734</v>
      </c>
      <c r="C679" t="str">
        <v>Delivered</v>
      </c>
      <c r="D679" t="str">
        <v>Vector</v>
      </c>
      <c r="E679" t="str">
        <v>DTDC</v>
      </c>
      <c r="F679" t="str">
        <v>Monday</v>
      </c>
    </row>
    <row r="680" spans="1:6" x14ac:dyDescent="0.25">
      <c r="A680" s="6">
        <v>45957</v>
      </c>
      <c r="B680" t="str">
        <v>D3003908735</v>
      </c>
      <c r="C680" t="str">
        <v>Delivered</v>
      </c>
      <c r="D680" t="str">
        <v>IMTECH</v>
      </c>
      <c r="E680" t="str">
        <v>DTDC</v>
      </c>
      <c r="F680" t="str">
        <v>Monday</v>
      </c>
    </row>
    <row r="681" spans="1:6" x14ac:dyDescent="0.25">
      <c r="A681" s="6">
        <v>45958</v>
      </c>
      <c r="B681" t="str">
        <v>D3003908739</v>
      </c>
      <c r="C681" t="str">
        <v>Delivered</v>
      </c>
      <c r="D681" t="str">
        <v>MEDLIFE</v>
      </c>
      <c r="E681" t="str">
        <v>DTDC</v>
      </c>
      <c r="F681" t="str">
        <v>Tuesday</v>
      </c>
    </row>
    <row r="682" spans="1:6" x14ac:dyDescent="0.25">
      <c r="A682" s="6">
        <v>45958</v>
      </c>
      <c r="B682" t="str">
        <v>D3003908740</v>
      </c>
      <c r="C682" t="str">
        <v>Delivered</v>
      </c>
      <c r="D682" t="str">
        <v>IMTECH</v>
      </c>
      <c r="E682" t="str">
        <v>DTDC</v>
      </c>
      <c r="F682" t="str">
        <v>Tuesday</v>
      </c>
    </row>
    <row r="683" spans="1:6" x14ac:dyDescent="0.25">
      <c r="A683" s="6">
        <v>45975</v>
      </c>
      <c r="B683" t="str">
        <v>D3004714410</v>
      </c>
      <c r="C683" t="str">
        <v>DELIVERED</v>
      </c>
      <c r="D683" t="str">
        <v>MEDLIFE</v>
      </c>
      <c r="E683" t="str">
        <v>DTDC</v>
      </c>
      <c r="F683" t="str">
        <v>Friday</v>
      </c>
    </row>
    <row r="684" spans="1:6" x14ac:dyDescent="0.25">
      <c r="A684" s="6">
        <v>45978</v>
      </c>
      <c r="B684" t="str">
        <v>D3004714414</v>
      </c>
      <c r="C684" t="str">
        <v>DELIVERED</v>
      </c>
      <c r="D684" t="str">
        <v>IIT ROORKE</v>
      </c>
      <c r="E684" t="str">
        <v>DTDC</v>
      </c>
      <c r="F684" t="str">
        <v>Monday</v>
      </c>
    </row>
    <row r="685" spans="1:6" x14ac:dyDescent="0.25">
      <c r="A685" s="6">
        <v>45978</v>
      </c>
      <c r="B685" t="str">
        <v>D3004714415</v>
      </c>
      <c r="C685" t="str">
        <v>DELIVERED</v>
      </c>
      <c r="D685" t="str">
        <v>ESSENCE</v>
      </c>
      <c r="E685" t="str">
        <v>DTDC</v>
      </c>
      <c r="F685" t="str">
        <v>Monday</v>
      </c>
    </row>
    <row r="686" spans="1:6" x14ac:dyDescent="0.25">
      <c r="A686" s="6">
        <v>45990</v>
      </c>
      <c r="B686" t="str">
        <v>D3005213372</v>
      </c>
      <c r="C686" t="str">
        <v>delivered</v>
      </c>
      <c r="D686" t="str">
        <v>VECTOR</v>
      </c>
      <c r="E686" t="str">
        <v>DTDC</v>
      </c>
      <c r="F686" t="str">
        <v>Saturday</v>
      </c>
    </row>
    <row r="687" spans="1:6" x14ac:dyDescent="0.25">
      <c r="A687" s="6">
        <v>45983</v>
      </c>
      <c r="B687" t="str">
        <v>D3005213404</v>
      </c>
      <c r="C687" t="str">
        <v>DELIVERED</v>
      </c>
      <c r="D687" t="str">
        <v>IMTECH</v>
      </c>
      <c r="E687" t="str">
        <v>DTDC</v>
      </c>
      <c r="F687" t="str">
        <v>Saturday</v>
      </c>
    </row>
    <row r="688" spans="1:6" x14ac:dyDescent="0.25">
      <c r="A688" s="6">
        <v>45983</v>
      </c>
      <c r="B688" t="str">
        <v>D3005213405</v>
      </c>
      <c r="C688" t="str">
        <v>DELIVERED</v>
      </c>
      <c r="D688" t="str">
        <v>ESSENCE</v>
      </c>
      <c r="E688" t="str">
        <v>DTDC</v>
      </c>
      <c r="F688" t="str">
        <v>Saturday</v>
      </c>
    </row>
    <row r="689" spans="1:6" x14ac:dyDescent="0.25">
      <c r="A689" s="6">
        <v>45983</v>
      </c>
      <c r="B689" t="str">
        <v>D3005213406</v>
      </c>
      <c r="C689" t="str">
        <v>DELIVERED</v>
      </c>
      <c r="D689" t="str">
        <v>MEDLIFE</v>
      </c>
      <c r="E689" t="str">
        <v>DTDC</v>
      </c>
      <c r="F689" t="str">
        <v>Saturday</v>
      </c>
    </row>
    <row r="690" spans="1:6" x14ac:dyDescent="0.25">
      <c r="A690" s="6">
        <v>0</v>
      </c>
      <c r="B690" t="str">
        <v>D3005213407</v>
      </c>
      <c r="C690">
        <v>0</v>
      </c>
      <c r="D690">
        <v>0</v>
      </c>
      <c r="E690">
        <v>0</v>
      </c>
      <c r="F690">
        <v>0</v>
      </c>
    </row>
    <row r="691" spans="1:6" x14ac:dyDescent="0.25">
      <c r="A691" s="6">
        <v>0</v>
      </c>
      <c r="B691" t="str">
        <v>D3005213408</v>
      </c>
      <c r="C691">
        <v>0</v>
      </c>
      <c r="D691">
        <v>0</v>
      </c>
      <c r="E691">
        <v>0</v>
      </c>
      <c r="F691">
        <v>0</v>
      </c>
    </row>
    <row r="692" spans="1:6" x14ac:dyDescent="0.25">
      <c r="A692" s="6">
        <v>0</v>
      </c>
      <c r="B692" t="str">
        <v>D3005213409</v>
      </c>
      <c r="C692">
        <v>0</v>
      </c>
      <c r="D692">
        <v>0</v>
      </c>
      <c r="E692">
        <v>0</v>
      </c>
      <c r="F692">
        <v>0</v>
      </c>
    </row>
    <row r="693" spans="1:6" x14ac:dyDescent="0.25">
      <c r="A693" s="6">
        <v>0</v>
      </c>
      <c r="B693" t="str">
        <v>D3005213612</v>
      </c>
      <c r="C693">
        <v>0</v>
      </c>
      <c r="D693">
        <v>0</v>
      </c>
      <c r="E693">
        <v>0</v>
      </c>
      <c r="F693">
        <v>0</v>
      </c>
    </row>
    <row r="694" spans="1:6" x14ac:dyDescent="0.25">
      <c r="A694" s="6">
        <v>0</v>
      </c>
      <c r="B694" t="str">
        <v>D3005213617</v>
      </c>
      <c r="C694">
        <v>0</v>
      </c>
      <c r="D694">
        <v>0</v>
      </c>
      <c r="E694">
        <v>0</v>
      </c>
      <c r="F694">
        <v>0</v>
      </c>
    </row>
    <row r="695" spans="1:6" x14ac:dyDescent="0.25">
      <c r="A695" s="6">
        <v>0</v>
      </c>
      <c r="B695" t="str">
        <v>D3005213678</v>
      </c>
      <c r="C695">
        <v>0</v>
      </c>
      <c r="D695">
        <v>0</v>
      </c>
      <c r="E695">
        <v>0</v>
      </c>
      <c r="F695">
        <v>0</v>
      </c>
    </row>
    <row r="696" spans="1:6" x14ac:dyDescent="0.25">
      <c r="A696" s="6">
        <v>0</v>
      </c>
      <c r="B696" t="str">
        <v>Expired</v>
      </c>
      <c r="C696">
        <v>0</v>
      </c>
      <c r="D696">
        <v>0</v>
      </c>
      <c r="E696">
        <v>0</v>
      </c>
      <c r="F696">
        <v>0</v>
      </c>
    </row>
    <row r="697" spans="1:6" x14ac:dyDescent="0.25">
      <c r="A697" s="6">
        <v>0</v>
      </c>
      <c r="B697" t="str">
        <v>PORTER</v>
      </c>
      <c r="C697">
        <v>0</v>
      </c>
      <c r="D697">
        <v>0</v>
      </c>
      <c r="E697">
        <v>0</v>
      </c>
      <c r="F697">
        <v>0</v>
      </c>
    </row>
    <row r="698" spans="1:6" x14ac:dyDescent="0.25">
      <c r="A698" s="6">
        <v>0</v>
      </c>
      <c r="B698" t="str">
        <v>WILL BE BILLED</v>
      </c>
      <c r="C698">
        <v>0</v>
      </c>
      <c r="D698">
        <v>0</v>
      </c>
      <c r="E698">
        <v>0</v>
      </c>
      <c r="F698">
        <v>0</v>
      </c>
    </row>
    <row r="699" spans="1:6" x14ac:dyDescent="0.25">
      <c r="A699" s="6">
        <v>0</v>
      </c>
      <c r="B699" t="str">
        <v>with M Bio</v>
      </c>
      <c r="C699">
        <v>0</v>
      </c>
      <c r="D699">
        <v>0</v>
      </c>
      <c r="E699">
        <v>0</v>
      </c>
      <c r="F699">
        <v>0</v>
      </c>
    </row>
    <row r="700" spans="1:6" x14ac:dyDescent="0.25">
      <c r="A700" s="6">
        <v>0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5">
      <c r="A701" s="6">
        <v>0</v>
      </c>
      <c r="B701">
        <v>0</v>
      </c>
      <c r="C701">
        <v>0</v>
      </c>
      <c r="D701">
        <v>0</v>
      </c>
      <c r="E701">
        <v>0</v>
      </c>
      <c r="F7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2025-12-05T10:23:06Z</cp:lastPrinted>
  <dcterms:created xsi:type="dcterms:W3CDTF">2015-06-05T18:17:20Z</dcterms:created>
  <dcterms:modified xsi:type="dcterms:W3CDTF">2025-12-11T12:49:31Z</dcterms:modified>
  <cp:contentStatus/>
</cp:coreProperties>
</file>