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560495F9-1F21-440A-9B48-257BC3E312AE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MasterSheet!$A$1:$AC$3032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903" i="1" l="1"/>
  <c r="Z2903" i="1"/>
  <c r="Y2903" i="1"/>
  <c r="Y2901" i="1"/>
  <c r="Z2901" i="1"/>
  <c r="AA2901" i="1"/>
  <c r="Y3032" i="1"/>
  <c r="Z3032" i="1"/>
  <c r="AA3032" i="1"/>
  <c r="AB3032" i="1"/>
  <c r="F3032" i="1" s="1"/>
  <c r="G3032" i="1" s="1"/>
  <c r="AC3032" i="1"/>
  <c r="V3032" i="1"/>
  <c r="L3032" i="1"/>
  <c r="A213" i="20"/>
  <c r="Y3031" i="1"/>
  <c r="Z3031" i="1"/>
  <c r="AA3031" i="1"/>
  <c r="AB3031" i="1"/>
  <c r="F3031" i="1" s="1"/>
  <c r="G3031" i="1" s="1"/>
  <c r="AC3031" i="1"/>
  <c r="V3031" i="1"/>
  <c r="L3031" i="1"/>
  <c r="Y3030" i="1"/>
  <c r="Z3030" i="1"/>
  <c r="AA3030" i="1"/>
  <c r="AB3030" i="1"/>
  <c r="F3030" i="1" s="1"/>
  <c r="G3030" i="1" s="1"/>
  <c r="AC3030" i="1"/>
  <c r="V3030" i="1"/>
  <c r="L3030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G3029" i="1" s="1"/>
  <c r="AC3029" i="1"/>
  <c r="V3028" i="1"/>
  <c r="V3029" i="1"/>
  <c r="L3028" i="1"/>
  <c r="L3029" i="1"/>
  <c r="S22" i="19"/>
  <c r="S23" i="19"/>
  <c r="S24" i="19"/>
  <c r="S25" i="19"/>
  <c r="S26" i="19"/>
  <c r="S27" i="19"/>
  <c r="S28" i="19"/>
  <c r="S29" i="19"/>
  <c r="S30" i="19"/>
  <c r="S31" i="19"/>
  <c r="S32" i="19"/>
  <c r="AB2902" i="1"/>
  <c r="AC2902" i="1"/>
  <c r="V2902" i="1"/>
  <c r="L2902" i="1"/>
  <c r="F2902" i="1"/>
  <c r="G2902" i="1" s="1"/>
  <c r="Y3025" i="1"/>
  <c r="Y3026" i="1"/>
  <c r="Y3027" i="1"/>
  <c r="Z3025" i="1"/>
  <c r="AA3025" i="1"/>
  <c r="AB3025" i="1"/>
  <c r="AC3025" i="1"/>
  <c r="Z3026" i="1"/>
  <c r="AA3026" i="1"/>
  <c r="AB3026" i="1"/>
  <c r="F3026" i="1" s="1"/>
  <c r="G3026" i="1" s="1"/>
  <c r="AC3026" i="1"/>
  <c r="Z3027" i="1"/>
  <c r="AA3027" i="1"/>
  <c r="AB3027" i="1"/>
  <c r="F3027" i="1" s="1"/>
  <c r="G3027" i="1" s="1"/>
  <c r="AC3027" i="1"/>
  <c r="V3025" i="1"/>
  <c r="V3026" i="1"/>
  <c r="V3027" i="1"/>
  <c r="L3025" i="1"/>
  <c r="L3026" i="1"/>
  <c r="L3027" i="1"/>
  <c r="F3025" i="1"/>
  <c r="G3025" i="1" s="1"/>
  <c r="L21" i="1"/>
  <c r="V21" i="1"/>
  <c r="Y21" i="1"/>
  <c r="Z21" i="1"/>
  <c r="AA21" i="1"/>
  <c r="AB21" i="1"/>
  <c r="F21" i="1" s="1"/>
  <c r="G21" i="1" s="1"/>
  <c r="AC21" i="1"/>
  <c r="L2885" i="1"/>
  <c r="L2903" i="1"/>
  <c r="L2906" i="1"/>
  <c r="L2914" i="1"/>
  <c r="L2916" i="1"/>
  <c r="L2940" i="1"/>
  <c r="L2944" i="1"/>
  <c r="L2950" i="1"/>
  <c r="L2956" i="1"/>
  <c r="L2972" i="1"/>
  <c r="L2992" i="1"/>
  <c r="L3002" i="1"/>
  <c r="L3016" i="1"/>
  <c r="AC2903" i="1"/>
  <c r="AC2904" i="1"/>
  <c r="AC2905" i="1"/>
  <c r="AB2903" i="1"/>
  <c r="F2903" i="1" s="1"/>
  <c r="G2903" i="1" s="1"/>
  <c r="AB2904" i="1"/>
  <c r="F2904" i="1" s="1"/>
  <c r="G2904" i="1" s="1"/>
  <c r="AB2905" i="1"/>
  <c r="F2905" i="1" s="1"/>
  <c r="G2905" i="1" s="1"/>
  <c r="V2903" i="1"/>
  <c r="V2904" i="1"/>
  <c r="L2904" i="1"/>
  <c r="AB2901" i="1"/>
  <c r="AC2901" i="1"/>
  <c r="V2901" i="1"/>
  <c r="L2901" i="1"/>
  <c r="F2901" i="1"/>
  <c r="G2901" i="1" s="1"/>
  <c r="Y2905" i="1"/>
  <c r="Z2905" i="1"/>
  <c r="AA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L2905" i="1"/>
  <c r="L2907" i="1"/>
  <c r="L2908" i="1"/>
  <c r="L2909" i="1"/>
  <c r="L2910" i="1"/>
  <c r="L2911" i="1"/>
  <c r="L2912" i="1"/>
  <c r="L2913" i="1"/>
  <c r="L2915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1" i="1"/>
  <c r="L2942" i="1"/>
  <c r="L2943" i="1"/>
  <c r="L2945" i="1"/>
  <c r="L2946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3" i="1"/>
  <c r="L2994" i="1"/>
  <c r="L2995" i="1"/>
  <c r="L2996" i="1"/>
  <c r="L2997" i="1"/>
  <c r="L2998" i="1"/>
  <c r="L2999" i="1"/>
  <c r="L3000" i="1"/>
  <c r="L3001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7" i="1"/>
  <c r="L3018" i="1"/>
  <c r="L3019" i="1"/>
  <c r="L3020" i="1"/>
  <c r="L3021" i="1"/>
  <c r="L3022" i="1"/>
  <c r="L3023" i="1"/>
  <c r="L3024" i="1"/>
  <c r="F2907" i="1"/>
  <c r="G2907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902" i="1" l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S4" i="19" l="1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<sst xmlns="http://schemas.openxmlformats.org/spreadsheetml/2006/main" count="20664" uniqueCount="4380">
  <si>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</si>
  <si>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</si>
  <si>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</si>
  <si>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</si>
  <si>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</si>
  <si>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</si>
  <si>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</si>
  <si>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</si>
  <si>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</si>
  <si>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</si>
  <si>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</si>
  <si>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</si>
  <si>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</si>
  <si>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</si>
  <si>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</si>
  <si>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</si>
  <si>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</si>
  <si>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</si>
  <si>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</si>
  <si>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</si>
  <si>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</si>
  <si>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</si>
  <si>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</si>
  <si>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</si>
  <si>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</si>
  <si>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</si>
  <si>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</si>
  <si>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</si>
  <si>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</si>
  <si>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</si>
  <si>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</si>
  <si>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</si>
  <si>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</si>
  <si>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</si>
  <si>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</si>
  <si>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</si>
  <si>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</si>
  <si>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</si>
  <si>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</si>
  <si>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</si>
  <si>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</si>
  <si>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</si>
  <si>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</si>
  <si>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</si>
  <si>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</si>
  <si>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</si>
  <si>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</si>
  <si>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</si>
  <si>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</si>
  <si>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</si>
  <si>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</si>
  <si>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</si>
  <si>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</si>
  <si>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</si>
  <si>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</si>
  <si>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</si>
  <si>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</si>
  <si>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</si>
  <si>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</si>
  <si>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</si>
  <si>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</si>
  <si>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</si>
  <si>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</si>
  <si>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</si>
  <si>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</si>
  <si>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</si>
  <si>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</si>
  <si>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</si>
  <si>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</si>
  <si>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</si>
  <si>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</si>
  <si>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</si>
  <si>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</si>
  <si>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</si>
  <si>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</si>
  <si>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</si>
  <si>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</si>
  <si>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</si>
  <si>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</si>
  <si>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</si>
  <si>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</si>
  <si>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</si>
  <si>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</si>
  <si>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</si>
  <si>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</si>
  <si>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</si>
  <si>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</si>
  <si>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</si>
  <si>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</si>
  <si>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</si>
  <si>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</si>
  <si>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</si>
  <si>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</si>
  <si>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</si>
  <si>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</si>
  <si>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</si>
  <si>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</si>
  <si>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</si>
  <si>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</si>
  <si>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</si>
  <si>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</si>
  <si>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</si>
  <si>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</si>
  <si>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</si>
  <si>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</si>
  <si>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</si>
  <si>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</si>
  <si>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</si>
  <si>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</si>
  <si>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</si>
  <si>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</si>
  <si>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</si>
  <si>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</si>
  <si>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</si>
  <si>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</si>
  <si>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</si>
  <si>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</si>
  <si>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</si>
  <si>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</si>
  <si>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</si>
  <si>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</si>
  <si>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</si>
  <si>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</si>
  <si>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</si>
  <si>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</si>
  <si>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</si>
  <si>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</si>
  <si>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</si>
  <si>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</si>
  <si>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</si>
  <si>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</si>
  <si>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</si>
  <si>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</si>
  <si>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</si>
  <si>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</si>
  <si>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</si>
  <si>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</si>
  <si>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</si>
  <si>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</si>
  <si>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</si>
  <si>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</si>
  <si>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</si>
  <si>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</si>
  <si>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</si>
  <si>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</si>
  <si>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</si>
  <si>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</si>
  <si>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</si>
  <si>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</si>
  <si>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</si>
  <si>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</si>
  <si>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</si>
  <si>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</si>
  <si>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</si>
  <si>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</si>
  <si>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</si>
  <si>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</si>
  <si>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</si>
  <si>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</si>
  <si>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</si>
  <si>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</si>
  <si>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</si>
  <si>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</si>
  <si>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</si>
  <si>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</si>
  <si>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</si>
  <si>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</si>
  <si>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</si>
  <si>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</si>
  <si>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</si>
  <si>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</si>
  <si>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</si>
  <si>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</si>
  <si>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</si>
  <si>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</si>
  <si>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</si>
  <si>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</si>
  <si>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</si>
  <si>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</si>
  <si>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</si>
  <si>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</si>
  <si>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</si>
  <si>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</si>
  <si>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</si>
  <si>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</si>
  <si>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</si>
  <si>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</si>
  <si>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</si>
  <si>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</si>
  <si>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</si>
  <si>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</si>
  <si>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</si>
  <si>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</si>
  <si>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</si>
  <si>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</si>
  <si>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</si>
  <si>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</si>
  <si>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</si>
  <si>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</si>
  <si>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</si>
  <si>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</si>
  <si>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</si>
  <si>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</si>
  <si>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</si>
  <si>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</si>
  <si>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</si>
  <si>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</si>
  <si>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</si>
  <si>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</si>
  <si>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</si>
  <si>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</si>
  <si>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</si>
  <si>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</si>
  <si>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</si>
  <si>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</si>
  <si>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</si>
  <si>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</si>
  <si>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</si>
  <si>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</si>
  <si>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</si>
  <si>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</si>
  <si>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</si>
  <si>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</si>
  <si>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</si>
  <si>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</si>
  <si>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</si>
  <si>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</si>
  <si>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</si>
  <si>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</si>
  <si>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</si>
  <si>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</si>
  <si>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</si>
  <si>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</si>
  <si>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</si>
  <si>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</si>
  <si>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</si>
  <si>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</si>
  <si>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</si>
  <si>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</si>
  <si>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</si>
  <si>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</si>
  <si>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</si>
  <si>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</si>
  <si>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</si>
  <si>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</si>
  <si>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</si>
  <si>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</si>
  <si>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</si>
  <si>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</si>
  <si>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</si>
  <si>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</si>
  <si>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</si>
  <si>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</si>
  <si>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</si>
  <si>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</si>
  <si>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</si>
  <si>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</si>
  <si>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</si>
  <si>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</si>
  <si>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</si>
  <si>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</si>
  <si>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</si>
  <si>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</si>
  <si>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</si>
  <si>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</si>
  <si>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</si>
  <si>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</si>
  <si>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</si>
  <si>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</si>
  <si>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</si>
  <si>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</si>
  <si>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</si>
  <si>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</si>
  <si>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</si>
  <si>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</si>
  <si>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</si>
  <si>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</si>
  <si>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</si>
  <si>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</si>
  <si>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</si>
  <si>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</si>
  <si>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</si>
  <si>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</si>
  <si>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</si>
  <si>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</si>
  <si>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</si>
  <si>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</si>
  <si>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</si>
  <si>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</si>
  <si>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</si>
  <si>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</si>
  <si>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</si>
  <si>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</si>
  <si>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</si>
  <si>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</si>
  <si>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</si>
  <si>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</si>
  <si>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</si>
  <si>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</si>
  <si>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</si>
  <si>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</si>
  <si>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</si>
  <si>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</si>
  <si>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</si>
  <si>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</si>
  <si>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</si>
  <si>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</si>
  <si>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</si>
  <si>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</si>
  <si>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</si>
  <si>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</si>
  <si>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</si>
  <si>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</si>
  <si>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</si>
  <si>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</si>
  <si>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</si>
  <si>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</si>
  <si>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</si>
  <si>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</si>
  <si>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</si>
  <si>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</si>
  <si>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</si>
  <si>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</si>
  <si>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</si>
  <si>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</si>
  <si>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</si>
  <si>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</si>
  <si>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</si>
  <si>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</si>
  <si>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</si>
  <si>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</si>
  <si>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</si>
  <si>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</si>
  <si>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</si>
  <si>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</si>
  <si>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</si>
  <si>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</si>
  <si>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</si>
  <si>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</si>
  <si>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</si>
  <si>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</si>
  <si>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</si>
  <si>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</si>
  <si>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</si>
  <si>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</si>
  <si>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</si>
  <si>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</si>
  <si>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</si>
  <si>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</si>
  <si>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</si>
  <si>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</si>
  <si>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</si>
  <si>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</si>
  <si>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</si>
  <si>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</si>
  <si>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</si>
  <si>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</si>
  <si>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</si>
  <si>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</si>
  <si>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</si>
  <si>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</si>
  <si>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</si>
  <si>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</si>
  <si>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</si>
  <si>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</si>
  <si>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</si>
  <si>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</si>
  <si>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</si>
  <si>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</si>
  <si>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</si>
  <si>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</si>
  <si>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</si>
  <si>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</si>
  <si>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</si>
  <si>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</si>
  <si>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</si>
  <si>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</si>
  <si>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</si>
  <si>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</si>
  <si>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</si>
  <si>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</si>
  <si>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</si>
  <si>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</si>
  <si>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</si>
  <si>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</si>
  <si>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</si>
  <si>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</si>
  <si>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</si>
  <si>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</si>
  <si>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</si>
  <si>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</si>
  <si>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</si>
  <si>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</si>
  <si>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</si>
  <si>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</si>
  <si>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</si>
  <si>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</si>
  <si>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</si>
  <si>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</si>
  <si>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</si>
  <si>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</si>
  <si>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</si>
  <si>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</si>
  <si>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</si>
  <si>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</si>
  <si>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</si>
  <si>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</si>
  <si>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</si>
  <si>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</si>
  <si>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</si>
  <si>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</si>
  <si>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</si>
  <si>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</si>
  <si>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</si>
  <si>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</si>
  <si>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</si>
  <si>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</si>
  <si>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</si>
  <si>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</si>
  <si>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</si>
  <si>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</si>
  <si>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</si>
  <si>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</si>
  <si>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</si>
  <si>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</si>
  <si>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</si>
  <si>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</si>
  <si>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</si>
  <si>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</si>
  <si>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</si>
  <si>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</si>
  <si>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</si>
  <si>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</si>
  <si>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</si>
  <si>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</si>
  <si>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</si>
  <si>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</si>
  <si>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</si>
  <si>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</si>
  <si>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</si>
  <si>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</si>
  <si>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</si>
  <si>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</si>
  <si>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</si>
  <si>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</si>
  <si>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</si>
  <si>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</si>
  <si>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</si>
  <si>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</si>
  <si>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</si>
  <si>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</si>
  <si>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</si>
  <si>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</si>
  <si>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</si>
  <si>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</si>
  <si>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</si>
  <si>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</si>
  <si>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</si>
  <si>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</si>
  <si>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</si>
  <si>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</si>
  <si>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</si>
  <si>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</si>
  <si>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</si>
  <si>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</si>
  <si>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</si>
  <si>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</si>
  <si>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</si>
  <si>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</si>
  <si>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</si>
  <si>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</si>
  <si>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</si>
  <si>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</si>
  <si>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</si>
  <si>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</si>
  <si>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</si>
  <si>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</si>
  <si>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</si>
  <si>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</si>
  <si>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</si>
  <si>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</si>
  <si>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</si>
  <si>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</si>
  <si>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</si>
  <si>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</si>
  <si>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</si>
  <si>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</si>
  <si>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</si>
  <si>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</si>
  <si>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</si>
  <si>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</si>
  <si>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</si>
  <si>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</si>
  <si>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</si>
  <si>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</si>
  <si>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</si>
  <si>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</si>
  <si>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</si>
  <si>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</si>
  <si>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</si>
  <si>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</si>
  <si>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</si>
  <si>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</si>
  <si>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</si>
  <si>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</si>
  <si>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</si>
  <si>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</si>
  <si>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</si>
  <si>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</si>
  <si>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</si>
  <si>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</si>
  <si>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</si>
  <si>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</si>
  <si>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</si>
  <si>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</si>
  <si>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</si>
  <si>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</si>
  <si>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</si>
  <si>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</si>
  <si>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</si>
  <si>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</si>
  <si>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</si>
  <si>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</si>
  <si>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</si>
  <si>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</si>
  <si>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</si>
  <si>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</si>
  <si>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</si>
  <si>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</si>
  <si>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</si>
  <si>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</si>
  <si>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</si>
  <si>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</si>
  <si>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</si>
  <si>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</si>
  <si>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</si>
  <si>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</si>
  <si>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</si>
  <si>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</si>
  <si>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</si>
  <si>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</si>
  <si>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</si>
  <si>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</si>
  <si>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</si>
  <si>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</si>
  <si>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</si>
  <si>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</si>
  <si>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</si>
  <si>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</si>
  <si>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</si>
  <si>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</si>
  <si>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</si>
  <si>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</si>
  <si>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</si>
  <si>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</si>
  <si>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</si>
  <si>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</si>
  <si>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</si>
  <si>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</si>
  <si>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</si>
  <si>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</si>
  <si>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</si>
  <si>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</si>
  <si>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</si>
  <si>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</si>
  <si>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</si>
  <si>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</si>
  <si>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</si>
  <si>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</si>
  <si>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</si>
  <si>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</si>
  <si>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</si>
  <si>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</si>
  <si>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</si>
  <si>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</si>
  <si>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</si>
  <si>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</si>
  <si>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</si>
  <si>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</si>
  <si>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</si>
  <si>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</si>
  <si>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</si>
  <si>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</si>
  <si>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</si>
  <si>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</si>
  <si>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</si>
  <si>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</si>
  <si>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</si>
  <si>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</si>
  <si>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</si>
  <si>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</si>
  <si>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</si>
  <si>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</si>
  <si>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</si>
  <si>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</si>
  <si>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</si>
  <si>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</si>
  <si>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</si>
  <si>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</si>
  <si>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</si>
  <si>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</si>
  <si>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</si>
  <si>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</si>
  <si>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</si>
  <si>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</si>
  <si>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</si>
  <si>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</si>
  <si>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</si>
  <si>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</si>
  <si>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</si>
  <si>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</si>
  <si>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</si>
  <si>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</si>
  <si>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</si>
  <si>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</si>
  <si>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</si>
  <si>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</si>
  <si>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</si>
  <si>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</si>
  <si>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</si>
  <si>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</si>
  <si>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</si>
  <si>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</si>
  <si>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</si>
  <si>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</si>
  <si>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</si>
  <si>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</si>
  <si>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</si>
  <si>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</si>
  <si>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</si>
  <si>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</si>
  <si>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</si>
  <si>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</si>
  <si>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</si>
  <si>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</si>
  <si>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</si>
  <si>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</si>
  <si>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</si>
  <si>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</si>
  <si>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</si>
  <si>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</si>
  <si>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</si>
  <si>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</si>
  <si>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</si>
  <si>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</si>
  <si>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</si>
  <si>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</si>
  <si>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</si>
  <si>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</si>
  <si>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</si>
  <si>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</si>
  <si>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</si>
  <si>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</si>
  <si>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</si>
  <si>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</si>
  <si>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</si>
  <si>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</si>
  <si>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</si>
  <si>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</si>
  <si>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</si>
  <si>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</si>
  <si>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</si>
  <si>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</si>
  <si>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</si>
  <si>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</si>
  <si>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</si>
  <si>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</si>
  <si>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</si>
  <si>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</si>
  <si>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</si>
  <si>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</si>
  <si>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</si>
  <si>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</si>
  <si>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</si>
  <si>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</si>
  <si>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</si>
  <si>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</si>
  <si>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</si>
  <si>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</si>
  <si>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</si>
  <si>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</si>
  <si>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</si>
  <si>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</si>
  <si>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</si>
  <si>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</si>
  <si>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</si>
  <si>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</si>
  <si>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</si>
  <si>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</si>
  <si>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</si>
  <si>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</si>
  <si>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</si>
  <si>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</si>
  <si>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</si>
  <si>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</si>
  <si>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</si>
  <si>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</si>
  <si>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</si>
  <si>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</si>
  <si>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</si>
  <si>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</si>
  <si>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</si>
  <si>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</si>
  <si>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</si>
  <si>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</si>
  <si>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</si>
  <si>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</si>
  <si>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</si>
  <si>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</si>
  <si>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</si>
  <si>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</si>
  <si>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</si>
  <si>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</si>
  <si>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</si>
  <si>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</si>
  <si>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</si>
  <si>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</si>
  <si>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</si>
  <si>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</si>
  <si>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</si>
  <si>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</si>
  <si>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</si>
  <si>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</si>
  <si>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</si>
  <si>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</si>
  <si>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</si>
  <si>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</si>
  <si>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</si>
  <si>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</si>
  <si>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</si>
  <si>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</si>
  <si>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</si>
  <si>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</si>
  <si>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</si>
  <si>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</si>
  <si>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</si>
  <si>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</si>
  <si>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</si>
  <si>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</si>
  <si>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</si>
  <si>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</si>
  <si>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</si>
  <si>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</si>
  <si>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</si>
  <si>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</si>
  <si>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</si>
  <si>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</si>
  <si>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</si>
  <si>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</si>
  <si>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</si>
  <si>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</si>
  <si>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</si>
  <si>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</si>
  <si>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</si>
  <si>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</si>
  <si>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</si>
  <si>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</si>
  <si>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</si>
  <si>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</si>
  <si>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</si>
  <si>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</si>
  <si>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</si>
  <si>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</si>
  <si>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</si>
  <si>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</si>
  <si>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</si>
  <si>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</si>
  <si>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</si>
  <si>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</si>
  <si>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</si>
  <si>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</si>
  <si>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</si>
  <si>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</si>
  <si>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</si>
  <si>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</si>
  <si>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</si>
  <si>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</si>
  <si>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</si>
  <si>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</si>
  <si>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</si>
  <si>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</si>
  <si>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</si>
  <si>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</si>
  <si>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</si>
  <si>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</si>
  <si>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</si>
  <si>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</si>
  <si>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</si>
  <si>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</si>
  <si>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</si>
  <si>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</si>
  <si>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</si>
  <si>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</si>
  <si>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</si>
  <si>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</si>
  <si>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</si>
  <si>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</si>
  <si>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</si>
  <si>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</si>
  <si>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</si>
  <si>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</si>
  <si>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</si>
  <si>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</si>
  <si>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</si>
  <si>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</si>
  <si>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</si>
  <si>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</si>
  <si>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</si>
  <si>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</si>
  <si>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</si>
  <si>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</si>
  <si>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</si>
  <si>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</si>
  <si>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</si>
  <si>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</si>
  <si>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</si>
  <si>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</si>
  <si>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</si>
  <si>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</si>
  <si>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</si>
  <si>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</si>
  <si>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</si>
  <si>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</si>
  <si>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</si>
  <si>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</si>
  <si>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</si>
  <si>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</si>
  <si>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</si>
  <si>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</si>
  <si>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</si>
  <si>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</si>
  <si>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</si>
  <si>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</si>
  <si>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</si>
  <si>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</si>
  <si>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</si>
  <si>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</si>
  <si>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</si>
  <si>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</si>
  <si>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</si>
  <si>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</si>
  <si>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</si>
  <si>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</si>
  <si>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</si>
  <si>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</si>
  <si>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</si>
  <si>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</si>
  <si>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</si>
  <si>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</si>
  <si>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</si>
  <si>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</si>
  <si>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</si>
  <si>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</si>
  <si>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</si>
  <si>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</si>
  <si>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</si>
  <si>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</si>
  <si>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</si>
  <si>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</si>
  <si>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</si>
  <si>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</si>
  <si>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</si>
  <si>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</si>
  <si>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</si>
  <si>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</si>
  <si>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</si>
  <si>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</si>
  <si>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</si>
  <si>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</si>
  <si>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</si>
  <si>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</si>
  <si>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</si>
  <si>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</si>
  <si>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</si>
  <si>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</si>
  <si>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</si>
  <si>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</si>
  <si>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</si>
  <si>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</si>
  <si>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</si>
  <si>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</si>
  <si>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</si>
  <si>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</si>
  <si>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</si>
  <si>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</si>
  <si>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</si>
  <si>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</si>
  <si>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</si>
  <si>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</si>
  <si>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</si>
  <si>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</si>
  <si>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</si>
  <si>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</si>
  <si>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</si>
  <si>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</si>
  <si>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</si>
  <si>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</si>
  <si>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</si>
  <si>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</si>
  <si>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</si>
  <si>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</si>
  <si>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</si>
  <si>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</si>
  <si>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</si>
  <si>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</si>
  <si>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</si>
  <si>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</si>
  <si>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</si>
  <si>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</si>
  <si>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</si>
  <si>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</si>
  <si>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</si>
  <si>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</si>
  <si>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</si>
  <si>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</si>
  <si>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</si>
  <si>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</si>
  <si>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</si>
  <si>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</si>
  <si>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</si>
  <si>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</si>
  <si>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</si>
  <si>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</si>
  <si>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</si>
  <si>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</si>
  <si>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</si>
  <si>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</si>
  <si>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</si>
  <si>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</si>
  <si>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</si>
  <si>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</si>
  <si>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</si>
  <si>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</si>
  <si>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</si>
  <si>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</si>
  <si>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</si>
  <si>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</si>
  <si>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</si>
  <si>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</si>
  <si>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</si>
  <si>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</si>
  <si>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</si>
  <si>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</si>
  <si>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</si>
  <si>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</si>
  <si>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</si>
  <si>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</si>
  <si>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</si>
  <si>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</si>
  <si>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</si>
  <si>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</si>
  <si>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</si>
  <si>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</si>
  <si>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</si>
  <si>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</si>
  <si>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</si>
  <si>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</si>
  <si>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</si>
  <si>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</si>
  <si>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</si>
  <si>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</si>
  <si>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</si>
  <si>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</si>
  <si>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</si>
  <si>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</si>
  <si>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</si>
  <si>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</si>
  <si>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</si>
  <si>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</si>
  <si>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</si>
  <si>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</si>
  <si>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</si>
  <si>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</si>
  <si>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</si>
  <si>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</si>
  <si>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</si>
  <si>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</si>
  <si>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</si>
  <si>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</si>
  <si>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</si>
  <si>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</si>
  <si>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</si>
  <si>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</si>
  <si>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</si>
  <si>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</si>
  <si>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</si>
  <si>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</si>
  <si>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</si>
  <si>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</si>
  <si>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</si>
  <si>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</si>
  <si>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</si>
  <si>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</si>
  <si>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</si>
  <si>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</si>
  <si>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</si>
  <si>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</si>
  <si>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</si>
  <si>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</si>
  <si>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</si>
  <si>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</si>
  <si>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</si>
  <si>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</si>
  <si>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</si>
  <si>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</si>
  <si>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</si>
  <si>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</si>
  <si>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</si>
  <si>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</si>
  <si>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</si>
  <si>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</si>
  <si>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</si>
  <si>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</si>
  <si>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</si>
  <si>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</si>
  <si>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</si>
  <si>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</si>
  <si>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</si>
  <si>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</si>
  <si>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</si>
  <si>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</si>
  <si>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</si>
  <si>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</si>
  <si>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</si>
  <si>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</si>
  <si>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</si>
  <si>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</si>
  <si>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</si>
  <si>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</si>
  <si>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</si>
  <si>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</si>
  <si>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</si>
  <si>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</si>
  <si>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</si>
  <si>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</si>
  <si>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</si>
  <si>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</si>
  <si>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</si>
  <si>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</si>
  <si>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</si>
  <si>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</si>
  <si>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</si>
  <si>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</si>
  <si>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</si>
  <si>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</si>
  <si>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</si>
  <si>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</si>
  <si>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</si>
  <si>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</si>
  <si>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</si>
  <si>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</si>
  <si>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</si>
  <si>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</si>
  <si>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</si>
  <si>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</si>
  <si>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</si>
  <si>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</si>
  <si>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</si>
  <si>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</si>
  <si>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</si>
  <si>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</si>
  <si>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</si>
  <si>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</si>
  <si>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</si>
  <si>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</si>
  <si>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</si>
  <si>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</si>
  <si>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</si>
  <si>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</si>
  <si>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</si>
  <si>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</si>
  <si>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</si>
  <si>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</si>
  <si>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</si>
  <si>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</si>
  <si>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</si>
  <si>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</si>
  <si>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</si>
  <si>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</si>
  <si>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</si>
  <si>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</si>
  <si>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</si>
  <si>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</si>
  <si>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</si>
  <si>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</si>
  <si>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</si>
  <si>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</si>
  <si>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</si>
  <si>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</si>
  <si>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</si>
  <si>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</si>
  <si>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</si>
  <si>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</si>
  <si>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</si>
  <si>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</si>
  <si>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</si>
  <si>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</si>
  <si>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</si>
  <si>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</si>
  <si>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</si>
  <si>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</si>
  <si>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</si>
  <si>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</si>
  <si>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</si>
  <si>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</si>
  <si>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</si>
  <si>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</si>
  <si>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</si>
  <si>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</si>
  <si>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</si>
  <si>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</si>
  <si>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</si>
  <si>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</si>
  <si>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</si>
  <si>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</si>
  <si>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</si>
  <si>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</si>
  <si>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</si>
  <si>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</si>
  <si>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</si>
  <si>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</si>
  <si>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</si>
  <si>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</si>
  <si>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</si>
  <si>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</si>
  <si>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</si>
  <si>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</si>
  <si>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</si>
  <si>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</si>
  <si>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</si>
  <si>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</si>
  <si>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</si>
  <si>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</si>
  <si>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</si>
  <si>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</si>
  <si>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</si>
  <si>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</si>
  <si>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</si>
  <si>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</si>
  <si>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</si>
  <si>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</si>
  <si>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</si>
  <si>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</si>
  <si>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</si>
  <si>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</si>
  <si>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</si>
  <si>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</si>
  <si>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</si>
  <si>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</si>
  <si>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</si>
  <si>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</si>
  <si>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</si>
  <si>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</si>
  <si>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</si>
  <si>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</si>
  <si>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</si>
  <si>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</si>
  <si>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</si>
  <si>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</si>
  <si>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</si>
  <si>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</si>
  <si>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</si>
  <si>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</si>
  <si>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</si>
  <si>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</si>
  <si>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</si>
  <si>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</si>
  <si>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</si>
  <si>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</si>
  <si>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</si>
  <si>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</si>
  <si>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</si>
  <si>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</si>
  <si>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</si>
  <si>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</si>
  <si>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</si>
  <si>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</si>
  <si>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</si>
  <si>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</si>
  <si>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</si>
  <si>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</si>
  <si>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</si>
  <si>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</si>
  <si>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</si>
  <si>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</si>
  <si>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</si>
  <si>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</si>
  <si>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</si>
  <si>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</si>
  <si>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</si>
  <si>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</si>
  <si>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</si>
  <si>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</si>
  <si>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</si>
  <si>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</si>
  <si>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</si>
  <si>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</si>
  <si>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</si>
  <si>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</si>
  <si>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</si>
  <si>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</si>
  <si>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</si>
  <si>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</si>
  <si>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</si>
  <si>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</si>
  <si>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</si>
  <si>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</si>
  <si>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</si>
  <si>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</si>
  <si>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</si>
  <si>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</si>
  <si>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</si>
  <si>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</si>
  <si>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</si>
  <si>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</si>
  <si>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</si>
  <si>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</si>
  <si>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</si>
  <si>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</si>
  <si>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</si>
  <si>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</si>
  <si>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</si>
  <si>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</si>
  <si>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</si>
  <si>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</si>
  <si>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</si>
  <si>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</si>
  <si>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</si>
  <si>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</si>
  <si>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</si>
  <si>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</si>
  <si>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</si>
  <si>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</si>
  <si>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</si>
  <si>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</si>
  <si>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</si>
  <si>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</si>
  <si>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</si>
  <si>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</si>
  <si>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</si>
  <si>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</si>
  <si>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</si>
  <si>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</si>
  <si>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</si>
  <si>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</si>
  <si>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</si>
  <si>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</si>
  <si>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</si>
  <si>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</si>
  <si>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</si>
  <si>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</si>
  <si>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</si>
  <si>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</si>
  <si>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</si>
  <si>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</si>
  <si>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</si>
  <si>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</si>
  <si>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</si>
  <si>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</si>
  <si>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</si>
  <si>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</si>
  <si>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</si>
  <si>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</si>
  <si>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</si>
  <si>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</si>
  <si>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</si>
  <si>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</si>
  <si>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</si>
  <si>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</si>
  <si>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</si>
  <si>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</si>
  <si>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</si>
  <si>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</si>
  <si>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</si>
  <si>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</si>
  <si>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</si>
  <si>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</si>
  <si>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</si>
  <si>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</si>
  <si>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</si>
  <si>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</si>
  <si>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</si>
  <si>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</si>
  <si>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</si>
  <si>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</si>
  <si>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</si>
  <si>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</si>
  <si>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</si>
  <si>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</si>
  <si>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</si>
  <si>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</si>
  <si>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</si>
  <si>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</si>
  <si>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</si>
  <si>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</si>
  <si>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</si>
  <si>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</si>
  <si>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</si>
  <si>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</si>
  <si>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</si>
  <si>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</si>
  <si>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</si>
  <si>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</si>
  <si>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</si>
  <si>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</si>
  <si>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</si>
  <si>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</si>
  <si>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</si>
  <si>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</si>
  <si>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</si>
  <si>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</si>
  <si>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</si>
  <si>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</si>
  <si>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</si>
  <si>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</si>
  <si>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</si>
  <si>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</si>
  <si>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</si>
  <si>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</si>
  <si>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</si>
  <si>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</si>
  <si>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</si>
  <si>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</si>
  <si>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</si>
  <si>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</si>
  <si>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</si>
  <si>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</si>
  <si>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</si>
  <si>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</si>
  <si>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</si>
  <si>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</si>
  <si>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</si>
  <si>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</si>
  <si>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</si>
  <si>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</si>
  <si>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</si>
  <si>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</si>
  <si>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</si>
  <si>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</si>
  <si>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</si>
  <si>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</si>
  <si>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</si>
  <si>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</si>
  <si>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</si>
  <si>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</si>
  <si>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</si>
  <si>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</si>
  <si>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</si>
  <si>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</si>
  <si>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</si>
  <si>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</si>
  <si>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</si>
  <si>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</si>
  <si>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</si>
  <si>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</si>
  <si>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</si>
  <si>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</si>
  <si>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</si>
  <si>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</si>
  <si>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</si>
  <si>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</si>
  <si>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</si>
  <si>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</si>
  <si>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</si>
  <si>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</si>
  <si>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</si>
  <si>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</si>
  <si>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</si>
  <si>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</si>
  <si>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</si>
  <si>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</si>
  <si>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</si>
  <si>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</si>
  <si>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</si>
  <si>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</si>
  <si>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</si>
  <si>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</si>
  <si>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</si>
  <si>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</si>
  <si>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</si>
  <si>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</si>
  <si>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</si>
  <si>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</si>
  <si>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</si>
  <si>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</si>
  <si>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</si>
  <si>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</si>
  <si>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</si>
  <si>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</si>
  <si>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</si>
  <si>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</si>
  <si>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</si>
  <si>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</si>
  <si>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</si>
  <si>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</si>
  <si>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</si>
  <si>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</si>
  <si>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</si>
  <si>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</si>
  <si>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</si>
  <si>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</si>
  <si>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</si>
  <si>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</si>
  <si>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</si>
  <si>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</si>
  <si>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</si>
  <si>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</si>
  <si>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</si>
  <si>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</si>
  <si>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</si>
  <si>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</si>
  <si>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</si>
  <si>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</si>
  <si>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</si>
  <si>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</si>
  <si>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</si>
  <si>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</si>
  <si>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</si>
  <si>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</si>
  <si>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</si>
  <si>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</si>
  <si>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</si>
  <si>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</si>
  <si>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</si>
  <si>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</si>
  <si>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</si>
  <si>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</si>
  <si>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</si>
  <si>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</si>
  <si>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</si>
  <si>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</si>
  <si>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</si>
  <si>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</si>
  <si>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</si>
  <si>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</si>
  <si>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</si>
  <si>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</si>
  <si>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</si>
  <si>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</si>
  <si>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</si>
  <si>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</si>
  <si>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</si>
  <si>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</si>
  <si>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</si>
  <si>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</si>
  <si>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</si>
  <si>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</si>
  <si>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</si>
  <si>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</si>
  <si>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</si>
  <si>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</si>
  <si>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</si>
  <si>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</si>
  <si>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</si>
  <si>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</si>
  <si>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</si>
  <si>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</si>
  <si>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</si>
  <si>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</si>
  <si>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</si>
  <si>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</si>
  <si>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</si>
  <si>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</si>
  <si>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</si>
  <si>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</si>
  <si>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</si>
  <si>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</si>
  <si>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</si>
  <si>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</si>
  <si>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</si>
  <si>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</si>
  <si>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</si>
  <si>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</si>
  <si>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</si>
  <si>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</si>
  <si>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</si>
  <si>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</si>
  <si>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</si>
  <si>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</si>
  <si>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</si>
  <si>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</si>
  <si>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</si>
  <si>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</si>
  <si>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</si>
  <si>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</si>
  <si>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</si>
  <si>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</si>
  <si>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</si>
  <si>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</si>
  <si>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</si>
  <si>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</si>
  <si>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</si>
  <si>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</si>
  <si>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</si>
  <si>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</si>
  <si>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</si>
  <si>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</si>
  <si>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</si>
  <si>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</si>
  <si>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</si>
  <si>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</si>
  <si>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</si>
  <si>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</si>
  <si>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</si>
  <si>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</si>
  <si>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</si>
  <si>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</si>
  <si>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</si>
  <si>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</si>
  <si>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</si>
  <si>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</si>
  <si>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</si>
  <si>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</si>
  <si>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</si>
  <si>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</si>
  <si>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</si>
  <si>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</si>
  <si>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</si>
  <si>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</si>
  <si>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</si>
  <si>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</si>
  <si>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</si>
  <si>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</si>
  <si>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</si>
  <si>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</si>
  <si>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</si>
  <si>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</si>
  <si>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</si>
  <si>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</si>
  <si>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</si>
  <si>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</si>
  <si>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</si>
  <si>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</si>
  <si>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</si>
  <si>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</si>
  <si>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</si>
  <si>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</si>
  <si>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</si>
  <si>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</si>
  <si>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</si>
  <si>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</si>
  <si>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</si>
  <si>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</si>
  <si>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</si>
  <si>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</si>
  <si>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</si>
  <si>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</si>
  <si>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</si>
  <si>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</si>
  <si>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</si>
  <si>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</si>
  <si>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</si>
  <si>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</si>
  <si>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</si>
  <si>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</si>
  <si>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</si>
  <si>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</si>
  <si>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</si>
  <si>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</si>
  <si>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</si>
  <si>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</si>
  <si>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</si>
  <si>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</si>
  <si>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</si>
  <si>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</si>
  <si>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</si>
  <si>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</si>
  <si>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</si>
  <si>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</si>
  <si>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</si>
  <si>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</si>
  <si>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</si>
  <si>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</si>
  <si>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</si>
  <si>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</si>
  <si>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</si>
  <si>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</si>
  <si>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</si>
  <si>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</si>
  <si>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</si>
  <si>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</si>
  <si>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</si>
  <si>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</si>
  <si>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</si>
  <si>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</si>
  <si>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</si>
  <si>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</si>
  <si>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</si>
  <si>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</si>
  <si>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</si>
  <si>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</si>
  <si>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</si>
  <si>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</si>
  <si>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</si>
  <si>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</si>
  <si>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</si>
  <si>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</si>
  <si>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</si>
  <si>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</si>
  <si>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</si>
  <si>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</si>
  <si>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</si>
  <si>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</si>
  <si>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</si>
  <si>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</si>
  <si>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</si>
  <si>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</si>
  <si>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</si>
  <si>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</si>
  <si>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</si>
  <si>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</si>
  <si>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</si>
  <si>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</si>
  <si>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</si>
  <si>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</si>
  <si>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</si>
  <si>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</si>
  <si>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</si>
  <si>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</si>
  <si>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</si>
  <si>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</si>
  <si>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</si>
  <si>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</si>
  <si>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</si>
  <si>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</si>
  <si>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</si>
  <si>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</si>
  <si>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</si>
  <si>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</si>
  <si>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</si>
  <si>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</si>
  <si>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</si>
  <si>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</si>
  <si>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</si>
  <si>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</si>
  <si>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</si>
  <si>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</si>
  <si>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</si>
  <si>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</si>
  <si>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</si>
  <si>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</si>
  <si>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</si>
  <si>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</si>
  <si>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</si>
  <si>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</si>
  <si>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</si>
  <si>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</si>
  <si>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</si>
  <si>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</si>
  <si>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</si>
  <si>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</si>
  <si>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</si>
  <si>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</si>
  <si>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</si>
  <si>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</si>
  <si>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</si>
  <si>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</si>
  <si>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</si>
  <si>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</si>
  <si>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</si>
  <si>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</si>
  <si>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</si>
  <si>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</si>
  <si>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</si>
  <si>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</si>
  <si>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</si>
  <si>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</si>
  <si>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</si>
  <si>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</si>
  <si>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</si>
  <si>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</si>
  <si>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</si>
  <si>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</si>
  <si>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</si>
  <si>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</si>
  <si>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</si>
  <si>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</si>
  <si>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</si>
  <si>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</si>
  <si>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</si>
  <si>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</si>
  <si>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</si>
  <si>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</si>
  <si>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</si>
  <si>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</si>
  <si>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</si>
  <si>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</si>
  <si>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</si>
  <si>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</si>
  <si>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</si>
  <si>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</si>
  <si>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</si>
  <si>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</si>
  <si>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</si>
  <si>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</si>
  <si>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</si>
  <si>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</si>
  <si>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</si>
  <si>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</si>
  <si>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</si>
  <si>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</si>
  <si>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</si>
  <si>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</si>
  <si>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</si>
  <si>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</si>
  <si>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</si>
  <si>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</si>
  <si>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</si>
  <si>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</si>
  <si>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</si>
  <si>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</si>
  <si>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</si>
  <si>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</si>
  <si>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</si>
  <si>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</si>
  <si>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</si>
  <si>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</si>
  <si>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</si>
  <si>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</si>
  <si>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</si>
  <si>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</si>
  <si>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</si>
  <si>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</si>
  <si>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</si>
  <si>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</si>
  <si>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</si>
  <si>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</si>
  <si>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</si>
  <si>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</si>
  <si>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</si>
  <si>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</si>
  <si>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</si>
  <si>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</si>
  <si>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</si>
  <si>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</si>
  <si>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</si>
  <si>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</si>
  <si>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</si>
  <si>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</si>
  <si>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</si>
  <si>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</si>
  <si>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</si>
  <si>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</si>
  <si>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</si>
  <si>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</si>
  <si>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</si>
  <si>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</si>
  <si>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</si>
  <si>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</si>
  <si>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</si>
  <si>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</si>
  <si>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</si>
  <si>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</si>
  <si>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</si>
  <si>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</si>
  <si>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</si>
  <si>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</si>
  <si>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</si>
  <si>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</si>
  <si>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</si>
  <si>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</si>
  <si>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</si>
  <si>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</si>
  <si>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</si>
  <si>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</si>
  <si>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</si>
  <si>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</si>
  <si>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</si>
  <si>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</si>
  <si>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</si>
  <si>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</si>
  <si>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</si>
  <si>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</si>
  <si>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</si>
  <si>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</si>
  <si>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</si>
  <si>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</si>
  <si>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</si>
  <si>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</si>
  <si>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</si>
  <si>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</si>
  <si>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</si>
  <si>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</si>
  <si>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</si>
  <si>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</si>
  <si>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</si>
  <si>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</si>
  <si>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</si>
  <si>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</si>
  <si>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</si>
  <si>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</si>
  <si>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</si>
  <si>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</si>
  <si>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</si>
  <si>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</si>
  <si>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</si>
  <si>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</si>
  <si>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</si>
  <si>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</si>
  <si>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</si>
  <si>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</si>
  <si>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</si>
  <si>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</si>
  <si>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</si>
  <si>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</si>
  <si>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</si>
  <si>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</si>
  <si>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</si>
  <si>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</si>
  <si>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</si>
  <si>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</si>
  <si>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</si>
  <si>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</si>
  <si>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</si>
  <si>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</si>
  <si>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</si>
  <si>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</si>
  <si>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</si>
  <si>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</si>
  <si>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</si>
  <si>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</si>
  <si>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</si>
  <si>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</si>
  <si>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</si>
  <si>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</si>
  <si>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</si>
  <si>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</si>
  <si>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</si>
  <si>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</si>
  <si>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</si>
  <si>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</si>
  <si>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</si>
  <si>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</si>
  <si>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</si>
  <si>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</si>
  <si>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</si>
  <si>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</si>
  <si>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</si>
  <si>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</si>
  <si>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</si>
  <si>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</si>
  <si>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</si>
  <si>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</si>
  <si>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</si>
  <si>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</si>
  <si>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</si>
  <si>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</si>
  <si>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</si>
  <si>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</si>
  <si>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</si>
  <si>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</si>
  <si>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</si>
  <si>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</si>
  <si>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</si>
  <si>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</si>
  <si>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</si>
  <si>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</si>
  <si>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</si>
  <si>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</si>
  <si>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</si>
  <si>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</si>
  <si>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</si>
  <si>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</si>
  <si>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</si>
  <si>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</si>
  <si>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</si>
  <si>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</si>
  <si>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</si>
  <si>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</si>
  <si>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</si>
  <si>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</si>
  <si>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</si>
  <si>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</si>
  <si>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</si>
  <si>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</si>
  <si>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</si>
  <si>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</si>
  <si>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</si>
  <si>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</si>
  <si>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</si>
  <si>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</si>
  <si>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</si>
  <si>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</si>
  <si>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</si>
  <si>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</si>
  <si>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</si>
  <si>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</si>
  <si>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</si>
  <si>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</si>
  <si>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</si>
  <si>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</si>
  <si>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</si>
  <si>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</si>
  <si>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</si>
  <si>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</si>
  <si>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</si>
  <si>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</si>
  <si>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</si>
  <si>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</si>
  <si>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</si>
  <si>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</si>
  <si>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</si>
  <si>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</si>
  <si>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</si>
  <si>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</si>
  <si>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</si>
  <si>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</si>
  <si>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</si>
  <si>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</si>
  <si>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</si>
  <si>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</si>
  <si>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</si>
  <si>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</si>
  <si>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</si>
  <si>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</si>
  <si>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</si>
  <si>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</si>
  <si>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</si>
  <si>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</si>
  <si>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</si>
  <si>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</si>
  <si>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</si>
  <si>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</si>
  <si>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</si>
  <si>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</si>
  <si>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</si>
  <si>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</si>
  <si>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</si>
  <si>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</si>
  <si>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</si>
  <si>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</si>
  <si>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</si>
  <si>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</si>
  <si>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</si>
  <si>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</si>
  <si>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</si>
  <si>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</si>
  <si>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</si>
  <si>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</si>
  <si>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</si>
  <si>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</si>
  <si>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</si>
  <si>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</si>
  <si>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</si>
  <si>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</si>
  <si>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</si>
  <si>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</si>
  <si>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</si>
  <si>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</si>
  <si>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</si>
  <si>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</si>
  <si>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</si>
  <si>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</si>
  <si>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</si>
  <si>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</si>
  <si>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</si>
  <si>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</si>
  <si>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</si>
  <si>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</si>
  <si>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</si>
  <si>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</si>
  <si>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</si>
  <si>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</si>
  <si>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</si>
  <si>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</si>
  <si>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</si>
  <si>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</si>
  <si>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</si>
  <si>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</si>
  <si>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</si>
  <si>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</si>
  <si>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</si>
  <si>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</si>
  <si>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</si>
  <si>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</si>
  <si>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</si>
  <si>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</si>
  <si>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</si>
  <si>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</si>
  <si>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</si>
  <si>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</si>
  <si>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</si>
  <si>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</si>
  <si>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</si>
  <si>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</si>
  <si>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</si>
  <si>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</si>
  <si>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</si>
  <si>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</si>
  <si>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</si>
  <si>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</si>
  <si>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</si>
  <si>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</si>
  <si>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</si>
  <si>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</si>
  <si>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</si>
  <si>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</si>
  <si>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</si>
  <si>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</si>
  <si>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</si>
  <si>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</si>
  <si>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</si>
  <si>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</si>
  <si>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</si>
  <si>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</si>
  <si>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</si>
  <si>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</si>
  <si>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</si>
  <si>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</si>
  <si>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</si>
  <si>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</si>
  <si>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</si>
  <si>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</si>
  <si>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</si>
  <si>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</si>
  <si>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</si>
  <si>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</si>
  <si>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</si>
  <si>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</si>
  <si>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</si>
  <si>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</si>
  <si>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</si>
  <si>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</si>
  <si>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</si>
  <si>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</si>
  <si>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</si>
  <si>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</si>
  <si>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</si>
  <si>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</si>
  <si>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</si>
  <si>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</si>
  <si>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</si>
  <si>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</si>
  <si>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</si>
  <si>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</si>
  <si>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</si>
  <si>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</si>
  <si>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</si>
  <si>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</si>
  <si>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</si>
  <si>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</si>
  <si>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</si>
  <si>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</si>
  <si>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</si>
  <si>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</si>
  <si>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</si>
  <si>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</si>
  <si>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</si>
  <si>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</si>
  <si>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</si>
  <si>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</si>
  <si>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</si>
  <si>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</si>
  <si>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</si>
  <si>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</si>
  <si>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</si>
  <si>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</si>
  <si>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</si>
  <si>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</si>
  <si>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</si>
  <si>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</si>
  <si>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</si>
  <si>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</si>
  <si>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</si>
  <si>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</si>
  <si>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</si>
  <si>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</si>
  <si>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</si>
  <si>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</si>
  <si>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</si>
  <si>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</si>
  <si>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</si>
  <si>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</si>
  <si>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</si>
  <si>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</si>
  <si>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</si>
  <si>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</si>
  <si>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</si>
  <si>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</si>
  <si>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</si>
  <si>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</si>
  <si>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</si>
  <si>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</si>
  <si>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</si>
  <si>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</si>
  <si>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</si>
  <si>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</si>
  <si>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</si>
  <si>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</si>
  <si>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</si>
  <si>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</si>
  <si>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</si>
  <si>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</si>
  <si>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</si>
  <si>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</si>
  <si>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</si>
  <si>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</si>
  <si>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</si>
  <si>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</si>
  <si>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</si>
  <si>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</si>
  <si>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</si>
  <si>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</si>
  <si>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</si>
  <si>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</si>
  <si>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</si>
  <si>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</si>
  <si>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</si>
  <si>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</si>
  <si>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</si>
  <si>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</si>
  <si>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</si>
  <si>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</si>
  <si>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</si>
  <si>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</si>
  <si>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</si>
  <si>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</si>
  <si>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</si>
  <si>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</si>
  <si>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</si>
  <si>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</si>
  <si>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</si>
  <si>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</si>
  <si>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</si>
  <si>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</si>
  <si>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</si>
  <si>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</si>
  <si>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</si>
  <si>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</si>
  <si>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</si>
  <si>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</si>
  <si>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</si>
  <si>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</si>
  <si>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</si>
  <si>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</si>
  <si>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</si>
  <si>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</si>
  <si>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</si>
  <si>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</si>
  <si>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</si>
  <si>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</si>
  <si>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</si>
  <si>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</si>
  <si>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</si>
  <si>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</si>
  <si>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</si>
  <si>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</si>
  <si>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</si>
  <si>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</si>
  <si>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</si>
  <si>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</si>
  <si>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</si>
  <si>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</si>
  <si>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</si>
  <si>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</si>
  <si>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</si>
  <si>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</si>
  <si>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</si>
  <si>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</si>
  <si>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</si>
  <si>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</si>
  <si>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</si>
  <si>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</si>
  <si>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</si>
  <si>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</si>
  <si>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</si>
  <si>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</si>
  <si>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</si>
  <si>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</si>
  <si>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</si>
  <si>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</si>
  <si>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</si>
  <si>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</si>
  <si>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</si>
  <si>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</si>
  <si>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</si>
  <si>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</si>
  <si>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</si>
  <si>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</si>
  <si>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</si>
  <si>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</si>
  <si>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</si>
  <si>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</si>
  <si>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</si>
  <si>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</si>
  <si>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</si>
  <si>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</si>
  <si>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</si>
  <si>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</si>
  <si>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</si>
  <si>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</si>
  <si>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</si>
  <si>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</si>
  <si>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</si>
  <si>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</si>
  <si>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</si>
  <si>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</si>
  <si>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</si>
  <si>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</si>
  <si>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</si>
  <si>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</si>
  <si>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</si>
  <si>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</si>
  <si>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</si>
  <si>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</si>
  <si>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</si>
  <si>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</si>
  <si>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</si>
  <si>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</si>
  <si>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</si>
  <si>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</si>
  <si>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</si>
  <si>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</si>
  <si>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</si>
  <si>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</si>
  <si>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</si>
  <si>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</si>
  <si>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</si>
  <si>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</si>
  <si>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</si>
  <si>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</si>
  <si>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</si>
  <si>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</si>
  <si>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</si>
  <si>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</si>
  <si>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</si>
  <si>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</si>
  <si>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</si>
  <si>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</si>
  <si>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</si>
  <si>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</si>
  <si>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</si>
  <si>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</si>
  <si>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</si>
  <si>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</si>
  <si>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</si>
  <si>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</si>
  <si>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</si>
  <si>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</si>
  <si>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</si>
  <si>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</si>
  <si>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</si>
  <si>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</si>
  <si>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</si>
  <si>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</si>
  <si>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</si>
  <si>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</si>
  <si>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</si>
  <si>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</si>
  <si>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</si>
  <si>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</si>
  <si>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</si>
  <si>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</si>
  <si>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</si>
  <si>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</si>
  <si>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</si>
  <si>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</si>
  <si>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</si>
  <si>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</si>
  <si>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</si>
  <si>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</si>
  <si>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</si>
  <si>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</si>
  <si>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</si>
  <si>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</si>
  <si>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</si>
  <si>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</si>
  <si>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</si>
  <si>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</si>
  <si>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</si>
  <si>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</si>
  <si>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</si>
  <si>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</si>
  <si>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</si>
  <si>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</si>
  <si>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</si>
  <si>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</si>
  <si>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</si>
  <si>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</si>
  <si>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</si>
  <si>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</si>
  <si>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</si>
  <si>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</si>
  <si>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</si>
  <si>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</si>
  <si>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</si>
  <si>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</si>
  <si>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</si>
  <si>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</si>
  <si>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</si>
  <si>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</si>
  <si>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</si>
  <si>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</si>
  <si>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</si>
  <si>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</si>
  <si>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</si>
  <si>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</si>
  <si>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</si>
  <si>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</si>
  <si>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</si>
  <si>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</si>
  <si>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</si>
  <si>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</si>
  <si>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</si>
  <si>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</si>
  <si>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</si>
  <si>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</si>
  <si>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</si>
  <si>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</si>
  <si>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</si>
  <si>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</si>
  <si>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</si>
  <si>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</si>
  <si>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</si>
  <si>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</si>
  <si>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</si>
  <si>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</si>
  <si>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</si>
  <si>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</si>
  <si>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</si>
  <si>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</si>
  <si>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</si>
  <si>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</si>
  <si>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</si>
  <si>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</si>
  <si>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</si>
  <si>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</si>
  <si>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</si>
  <si>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</si>
  <si>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</si>
  <si>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</si>
  <si>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</si>
  <si>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</si>
  <si>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</si>
  <si>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</si>
  <si>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</si>
  <si>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</si>
  <si>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</si>
  <si>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</si>
  <si>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</si>
  <si>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</si>
  <si>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</si>
  <si>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</si>
  <si>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</si>
  <si>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</si>
  <si>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</si>
  <si>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</si>
  <si>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</si>
  <si>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</si>
  <si>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</si>
  <si>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</si>
  <si>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</si>
  <si>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</si>
  <si>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</si>
  <si>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</si>
  <si>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</si>
  <si>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</si>
  <si>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</si>
  <si>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</si>
  <si>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</si>
  <si>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</si>
  <si>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</si>
  <si>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</si>
  <si>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</si>
  <si>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</si>
  <si>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</si>
  <si>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</si>
  <si>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</si>
  <si>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</si>
  <si>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</si>
  <si>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</si>
  <si>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</si>
  <si>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</si>
  <si>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</si>
  <si>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</si>
  <si>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</si>
  <si>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</si>
  <si>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</si>
  <si>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</si>
  <si>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</si>
  <si>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</si>
  <si>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</si>
  <si>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</si>
  <si>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</si>
  <si>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</si>
  <si>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</si>
  <si>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</si>
  <si>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</si>
  <si>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</si>
  <si>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</si>
  <si>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</si>
  <si>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</si>
  <si>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</si>
  <si>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</si>
  <si>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</si>
  <si>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</si>
  <si>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</si>
  <si>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</si>
  <si>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</si>
  <si>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</si>
  <si>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</si>
  <si>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</si>
  <si>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</si>
  <si>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</si>
  <si>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</si>
  <si>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</si>
  <si>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</si>
  <si>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</si>
  <si>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</si>
  <si>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</si>
  <si>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</si>
  <si>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</si>
  <si>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</si>
  <si>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</si>
  <si>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</si>
  <si>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</si>
  <si>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</si>
  <si>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</si>
  <si>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</si>
  <si>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</si>
  <si>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</si>
  <si>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</si>
  <si>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</si>
  <si>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</si>
  <si>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</si>
  <si>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</si>
  <si>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</si>
  <si>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</si>
  <si>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</si>
  <si>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</si>
  <si>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</si>
  <si>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</si>
  <si>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</si>
  <si>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</si>
  <si>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</si>
  <si>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</si>
  <si>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</si>
  <si>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</si>
  <si>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</si>
  <si>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</si>
  <si>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</si>
  <si>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</si>
  <si>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</si>
  <si>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</si>
  <si>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</si>
  <si>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</si>
  <si>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</si>
  <si>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</si>
  <si>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</si>
  <si>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</si>
  <si>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</si>
  <si>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</si>
  <si>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</si>
  <si>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</si>
  <si>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</si>
  <si>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</si>
  <si>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</si>
  <si>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</si>
  <si>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</si>
  <si>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</si>
  <si>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</si>
  <si>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</si>
  <si>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</si>
  <si>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</si>
  <si>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</si>
  <si>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</si>
  <si>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</si>
  <si>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</si>
  <si>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</si>
  <si>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</si>
  <si>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</si>
  <si>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</si>
  <si>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</si>
  <si>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</si>
  <si>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</si>
  <si>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</si>
  <si>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</si>
  <si>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</si>
  <si>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</si>
  <si>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</si>
  <si>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</si>
  <si>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</si>
  <si>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</si>
  <si>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</si>
  <si>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</si>
  <si>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</si>
  <si>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</si>
  <si>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</si>
  <si>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</si>
  <si>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</si>
  <si>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</si>
  <si>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</si>
  <si>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</si>
  <si>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</si>
  <si>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</si>
  <si>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</si>
  <si>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</si>
  <si>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</si>
  <si>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</si>
  <si>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</si>
  <si>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</si>
  <si>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</si>
  <si>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</si>
  <si>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</si>
  <si>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</si>
  <si>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</si>
  <si>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</si>
  <si>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</si>
  <si>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</si>
  <si>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</si>
  <si>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</si>
  <si>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</si>
  <si>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</si>
  <si>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</si>
  <si>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</si>
  <si>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</si>
  <si>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</si>
  <si>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</si>
  <si>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</si>
  <si>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</si>
  <si>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</si>
  <si>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</si>
  <si>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</si>
  <si>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</si>
  <si>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</si>
  <si>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</si>
  <si>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</si>
  <si>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</si>
  <si>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</si>
  <si>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</si>
  <si>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</si>
  <si>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</si>
  <si>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</si>
  <si>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</si>
  <si>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</si>
  <si>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</si>
  <si>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</si>
  <si>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</si>
  <si>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</si>
  <si>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</si>
  <si>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</si>
  <si>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</si>
  <si>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</si>
  <si>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</si>
  <si>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</si>
  <si>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</si>
  <si>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</si>
  <si>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</si>
  <si>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</si>
  <si>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</si>
  <si>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</si>
  <si>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</si>
  <si>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</si>
  <si>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</si>
  <si>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</si>
  <si>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</si>
  <si>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</si>
  <si>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</si>
  <si>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</si>
  <si>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</si>
  <si>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</si>
  <si>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</si>
  <si>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</si>
  <si>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</si>
  <si>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</si>
  <si>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</si>
  <si>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</si>
  <si>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</si>
  <si>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</si>
  <si>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</si>
  <si>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</si>
  <si>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</si>
  <si>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</si>
  <si>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</si>
  <si>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</si>
  <si>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</si>
  <si>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</si>
  <si>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</si>
  <si>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</si>
  <si>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</si>
  <si>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</si>
  <si>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</si>
  <si>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</si>
  <si>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</si>
  <si>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</si>
  <si>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</si>
  <si>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</si>
  <si>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</si>
  <si>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</si>
  <si>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</si>
  <si>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</si>
  <si>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</si>
  <si>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</si>
  <si>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</si>
  <si>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</si>
  <si>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</si>
  <si>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</si>
  <si>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</si>
  <si>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</si>
  <si>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</si>
  <si>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</si>
  <si>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</si>
  <si>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</si>
  <si>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</si>
  <si>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</si>
  <si>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</si>
  <si>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</si>
  <si>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</si>
  <si>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</si>
  <si>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</si>
  <si>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</si>
  <si>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</si>
  <si>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</si>
  <si>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</si>
  <si>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</si>
  <si>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</si>
  <si>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</si>
  <si>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</si>
  <si>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</si>
  <si>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</si>
  <si>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</si>
  <si>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</si>
  <si>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</si>
  <si>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</si>
  <si>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</si>
  <si>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</si>
  <si>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</si>
  <si>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</si>
  <si>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</si>
  <si>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</si>
  <si>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</si>
  <si>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</si>
  <si>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</si>
  <si>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</si>
  <si>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</si>
  <si>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</si>
  <si>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</si>
  <si>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</si>
  <si>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</si>
  <si>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</si>
  <si>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</si>
  <si>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</si>
  <si>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</si>
  <si>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</si>
  <si>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</si>
  <si>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</si>
  <si>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</si>
  <si>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</si>
  <si>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</si>
  <si>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</si>
  <si>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</si>
  <si>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</si>
  <si>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</si>
  <si>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</si>
  <si>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</si>
  <si>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</si>
  <si>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</si>
  <si>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</si>
  <si>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</si>
  <si>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</si>
  <si>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</si>
  <si>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</si>
  <si>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</si>
  <si>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</si>
  <si>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</si>
  <si>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</si>
  <si>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</si>
  <si>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</si>
  <si>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</si>
  <si>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</si>
  <si>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</si>
  <si>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</si>
  <si>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</si>
  <si>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</si>
  <si>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</si>
  <si>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</si>
  <si>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</si>
  <si>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</si>
  <si>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</si>
  <si>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</si>
  <si>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</si>
  <si>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</si>
  <si>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</si>
  <si>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</si>
  <si>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</si>
  <si>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</si>
  <si>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</si>
  <si>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</si>
  <si>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</si>
  <si>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</si>
  <si>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</si>
  <si>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</si>
  <si>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</si>
  <si>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</si>
  <si>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</si>
  <si>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</si>
  <si>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</si>
  <si>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</si>
  <si>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</si>
  <si>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</si>
  <si>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</si>
  <si>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</si>
  <si>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</si>
  <si>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</si>
  <si>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</si>
  <si>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</si>
  <si>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</si>
  <si>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</si>
  <si>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</si>
  <si>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</si>
  <si>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</si>
  <si>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</si>
  <si>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</si>
  <si>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</si>
  <si>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</si>
  <si>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</si>
  <si>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</si>
  <si>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</si>
  <si>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</si>
  <si>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</si>
  <si>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</si>
  <si>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</si>
  <si>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</si>
  <si>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</si>
  <si>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</si>
  <si>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</si>
  <si>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</si>
  <si>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</si>
  <si>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</si>
  <si>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</si>
  <si>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</si>
  <si>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</si>
  <si>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</si>
  <si>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</si>
  <si>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</si>
  <si>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</si>
  <si>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</si>
  <si>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</si>
  <si>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</si>
  <si>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</si>
  <si>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</si>
  <si>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</si>
  <si>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</si>
  <si>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</si>
  <si>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</si>
  <si>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</si>
  <si>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</si>
  <si>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</si>
  <si>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</si>
  <si>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</si>
  <si>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</si>
  <si>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</si>
  <si>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</si>
  <si>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</si>
  <si>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</si>
  <si>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</si>
  <si>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</si>
  <si>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</si>
  <si>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</si>
  <si>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</si>
  <si>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</si>
  <si>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</si>
  <si>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</si>
  <si>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</si>
  <si>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</si>
  <si>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</si>
  <si>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</si>
  <si>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</si>
  <si>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</si>
  <si>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</si>
  <si>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</si>
  <si>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</si>
  <si>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</si>
  <si>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</si>
  <si>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</si>
  <si>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</si>
  <si>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</si>
  <si>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</si>
  <si>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</si>
  <si>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</si>
  <si>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</si>
  <si>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</si>
  <si>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</si>
  <si>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</si>
  <si>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</si>
  <si>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</si>
  <si>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</si>
  <si>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</si>
  <si>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</si>
  <si>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</si>
  <si>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</si>
  <si>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</si>
  <si>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</si>
  <si>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</si>
  <si>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</si>
  <si>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</si>
  <si>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</si>
  <si>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</si>
  <si>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</si>
  <si>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</si>
  <si>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</si>
  <si>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</si>
  <si>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</si>
  <si>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</si>
  <si>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</si>
  <si>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</si>
  <si>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</si>
  <si>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</si>
  <si>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</si>
  <si>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</si>
  <si>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</si>
  <si>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</si>
  <si>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</si>
  <si>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</si>
  <si>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</si>
  <si>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</si>
  <si>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</si>
  <si>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</si>
  <si>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</si>
  <si>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</si>
  <si>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</si>
  <si>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</si>
  <si>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</si>
  <si>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</si>
  <si>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</si>
  <si>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</si>
  <si>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</si>
  <si>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</si>
  <si>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</si>
  <si>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</si>
  <si>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</si>
  <si>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</si>
  <si>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</si>
  <si>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</si>
  <si>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</si>
  <si>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</si>
  <si>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</si>
  <si>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</si>
  <si>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</si>
  <si>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</si>
  <si>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</si>
  <si>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</si>
  <si>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</si>
  <si>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</si>
  <si>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</si>
  <si>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</si>
  <si>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</si>
  <si>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</si>
  <si>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</si>
  <si>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</si>
  <si>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</si>
  <si>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</si>
  <si>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</si>
  <si>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</si>
  <si>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</si>
  <si>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</si>
  <si>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</si>
  <si>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</si>
  <si>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</si>
  <si>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</si>
  <si>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</si>
  <si>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</si>
  <si>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</si>
  <si>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</si>
  <si>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</si>
  <si>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</si>
  <si>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</si>
  <si>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</si>
  <si>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</si>
  <si>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</si>
  <si>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</si>
  <si>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</si>
  <si>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</si>
  <si>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</si>
  <si>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</si>
  <si>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</si>
  <si>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</si>
  <si>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</si>
  <si>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</si>
  <si>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</si>
  <si>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</si>
  <si>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</si>
  <si>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</si>
  <si>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</si>
  <si>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</si>
  <si>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</si>
  <si>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</si>
  <si>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</si>
  <si>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</si>
  <si>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</si>
  <si>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</si>
  <si>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</si>
  <si>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</si>
  <si>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</si>
  <si>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</si>
  <si>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</si>
  <si>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</si>
  <si>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</si>
  <si>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</si>
  <si>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</si>
  <si>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</si>
  <si>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</si>
  <si>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</si>
  <si>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</si>
  <si>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</si>
  <si>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</si>
  <si>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</si>
  <si>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</si>
  <si>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</si>
  <si>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</si>
  <si>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</si>
  <si>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</si>
  <si>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</si>
  <si>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</si>
  <si>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</si>
  <si>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</si>
  <si>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</si>
  <si>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</si>
  <si>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</si>
  <si>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</si>
  <si>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</si>
  <si>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</si>
  <si>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</si>
  <si>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</si>
  <si>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</si>
  <si>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</si>
  <si>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</si>
  <si>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</si>
  <si>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</si>
  <si>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</si>
  <si>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</si>
  <si>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</si>
  <si>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</si>
  <si>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</si>
  <si>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</si>
  <si>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</si>
  <si>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</si>
  <si>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</si>
  <si>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</si>
  <si>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</si>
  <si>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</si>
  <si>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</si>
  <si>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</si>
  <si>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</si>
  <si>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</si>
  <si>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</si>
  <si>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</si>
  <si>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</si>
  <si>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</si>
  <si>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</si>
  <si>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</si>
  <si>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</si>
  <si>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</si>
  <si>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</si>
  <si>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</si>
  <si>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</si>
  <si>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</si>
  <si>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</si>
  <si>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</si>
  <si>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</si>
  <si>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</si>
  <si>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</si>
  <si>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</si>
  <si>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</si>
  <si>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</si>
  <si>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</si>
  <si>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</si>
  <si>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</si>
  <si>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</si>
  <si>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</si>
  <si>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</si>
  <si>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</si>
  <si>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</si>
  <si>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</si>
  <si>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</si>
  <si>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</si>
  <si>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</si>
  <si>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</si>
  <si>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</si>
  <si>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</si>
  <si>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</si>
  <si>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</si>
  <si>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</si>
  <si>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</si>
  <si>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</si>
  <si>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</si>
  <si>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</si>
  <si>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</si>
  <si>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</si>
  <si>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</si>
  <si>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</si>
  <si>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</si>
  <si>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</si>
  <si>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</si>
  <si>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</si>
  <si>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</si>
  <si>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</si>
  <si>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</si>
  <si>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</si>
  <si>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</si>
  <si>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</si>
  <si>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</si>
  <si>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</si>
  <si>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</si>
  <si>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</si>
  <si>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</si>
  <si>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</si>
  <si>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</si>
  <si>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</si>
  <si>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</si>
  <si>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</si>
  <si>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</si>
  <si>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</si>
  <si>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</si>
  <si>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</si>
  <si>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</si>
  <si>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</si>
  <si>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</si>
  <si>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</si>
  <si>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</si>
  <si>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</si>
  <si>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</si>
  <si>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</si>
  <si>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</si>
  <si>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</si>
  <si>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</si>
  <si>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</si>
  <si>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</si>
  <si>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</si>
  <si>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</si>
  <si>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</si>
  <si>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</si>
  <si>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</si>
  <si>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</si>
  <si>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</si>
  <si>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</si>
  <si>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</si>
  <si>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</si>
  <si>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</si>
  <si>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</si>
  <si>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</si>
  <si>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</si>
  <si>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</si>
  <si>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</si>
  <si>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</si>
  <si>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</si>
  <si>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</si>
  <si>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</si>
  <si>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</si>
  <si>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</si>
  <si>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</si>
  <si>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</si>
  <si>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</si>
  <si>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</si>
  <si>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</si>
  <si>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</si>
  <si>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</si>
  <si>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</si>
  <si>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</si>
  <si>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</si>
  <si>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</si>
  <si>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</si>
  <si>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</si>
  <si>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</si>
  <si>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</si>
  <si>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</si>
  <si>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</si>
  <si>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</si>
  <si>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</si>
  <si>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</si>
  <si>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</si>
  <si>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</si>
  <si>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</si>
  <si>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</si>
  <si>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</si>
  <si>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</si>
  <si>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</si>
  <si>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</si>
  <si>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</si>
  <si>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</si>
  <si>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</si>
  <si>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</si>
  <si>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</si>
  <si>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</si>
  <si>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</si>
  <si>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</si>
  <si>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</si>
  <si>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</si>
  <si>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</si>
  <si>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</si>
  <si>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</si>
  <si>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</si>
  <si>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</si>
  <si>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</si>
  <si>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</si>
  <si>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</si>
  <si>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</si>
  <si>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</si>
  <si>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</si>
  <si>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</si>
  <si>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</si>
  <si>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</si>
  <si>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</si>
  <si>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</si>
  <si>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</si>
  <si>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</si>
  <si>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</si>
  <si>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</si>
  <si>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</si>
  <si>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</si>
  <si>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</si>
  <si>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</si>
  <si>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</si>
  <si>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</si>
  <si>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</si>
  <si>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</si>
  <si>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</si>
  <si>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</si>
  <si>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</si>
  <si>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</si>
  <si>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</si>
  <si>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</si>
  <si>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</si>
  <si>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</si>
  <si>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</si>
  <si>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</si>
  <si>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</si>
  <si>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</si>
  <si>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</si>
  <si>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</si>
  <si>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</si>
  <si>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</si>
  <si>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</si>
  <si>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</si>
  <si>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</si>
  <si>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</si>
  <si>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</si>
  <si>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</si>
  <si>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</si>
  <si>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</si>
  <si>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</si>
  <si>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</si>
  <si>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</si>
  <si>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</si>
  <si>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</si>
  <si>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</si>
  <si>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</si>
  <si>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</si>
  <si>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</si>
  <si>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</si>
  <si>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</si>
  <si>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</si>
  <si>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</si>
  <si>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</si>
  <si>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</si>
  <si>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</si>
  <si>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</si>
  <si>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</si>
  <si>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</si>
  <si>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</si>
  <si>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</si>
  <si>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</si>
  <si>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</si>
  <si>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</si>
  <si>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</si>
  <si>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</si>
  <si>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</si>
  <si>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</si>
  <si>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</si>
  <si>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</si>
  <si>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</si>
  <si>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</si>
  <si>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</si>
  <si>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</si>
  <si>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</si>
  <si>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</si>
  <si>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</si>
  <si>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</si>
  <si>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</si>
  <si>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</si>
  <si>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</si>
  <si>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</si>
  <si>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</si>
  <si>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</si>
  <si>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</si>
  <si>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</si>
  <si>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</si>
  <si>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</si>
  <si>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</si>
  <si>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</si>
  <si>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</si>
  <si>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</si>
  <si>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</si>
  <si>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</si>
  <si>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</si>
  <si>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</si>
  <si>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</si>
  <si>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</si>
  <si>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</si>
  <si>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</si>
  <si>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</si>
  <si>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</si>
  <si>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</si>
  <si>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</si>
  <si>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</si>
  <si>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</si>
  <si>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</si>
  <si>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</si>
  <si>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</si>
  <si>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</si>
  <si>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</si>
  <si>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</si>
  <si>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</si>
  <si>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</si>
  <si>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</si>
  <si>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</si>
  <si>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</si>
  <si>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</si>
  <si>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</si>
  <si>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</si>
  <si>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</si>
  <si>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</si>
  <si>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</si>
  <si>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</si>
  <si>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</si>
  <si>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</si>
  <si>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</si>
  <si>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</si>
  <si>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</si>
  <si>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</si>
  <si>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</si>
  <si>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</si>
  <si>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</si>
  <si>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</si>
  <si>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</si>
  <si>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</si>
  <si>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</si>
  <si>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</si>
  <si>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</si>
  <si>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</si>
  <si>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</si>
  <si>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</si>
  <si>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</si>
  <si>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</si>
  <si>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</si>
  <si>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</si>
  <si>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</si>
  <si>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</si>
  <si>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</si>
  <si>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</si>
  <si>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</si>
  <si>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</si>
  <si>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</si>
  <si>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</si>
  <si>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</si>
  <si>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</si>
  <si>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</si>
  <si>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</si>
  <si>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</si>
  <si>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</si>
  <si>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</si>
  <si>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</si>
  <si>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</si>
  <si>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</si>
  <si>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</si>
  <si>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</si>
  <si>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</si>
  <si>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</si>
  <si>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</si>
  <si>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</si>
  <si>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</si>
  <si>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</si>
  <si>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</si>
  <si>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</si>
  <si>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</si>
  <si>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</si>
  <si>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</si>
  <si>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</si>
  <si>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</si>
  <si>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</si>
  <si>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</si>
  <si>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</si>
  <si>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</si>
  <si>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</si>
  <si>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</si>
  <si>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</si>
  <si>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</si>
  <si>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</si>
  <si>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</si>
  <si>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</si>
  <si>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</si>
  <si>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</si>
  <si>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</si>
  <si>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</si>
  <si>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</si>
  <si>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</si>
  <si>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</si>
  <si>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</si>
  <si>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</si>
  <si>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</si>
  <si>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</si>
  <si>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</si>
  <si>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</si>
  <si>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</si>
  <si>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</si>
  <si>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</si>
  <si>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</si>
  <si>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</si>
  <si>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</si>
  <si>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</si>
  <si>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</si>
  <si>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</si>
  <si>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</si>
  <si>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</si>
  <si>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</si>
  <si>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</si>
  <si>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</si>
  <si>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</si>
  <si>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</si>
  <si>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</si>
  <si>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</si>
  <si>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</si>
  <si>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</si>
  <si>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</si>
  <si>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</si>
  <si>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</si>
  <si>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</si>
  <si>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</si>
  <si>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</si>
  <si>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</si>
  <si>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</si>
  <si>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</si>
  <si>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</si>
  <si>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</si>
  <si>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</si>
  <si>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</si>
  <si>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</si>
  <si>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</si>
  <si>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</si>
  <si>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</si>
  <si>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</si>
  <si>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</si>
  <si>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</si>
  <si>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</si>
  <si>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</si>
  <si>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</si>
  <si>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</si>
  <si>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</si>
  <si>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</si>
  <si>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</si>
  <si>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</si>
  <si>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</si>
  <si>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</si>
  <si>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</si>
  <si>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</si>
  <si>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</si>
  <si>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</si>
  <si>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</si>
  <si>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</si>
  <si>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</si>
  <si>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</si>
  <si>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</si>
  <si>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</si>
  <si>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</si>
  <si>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</si>
  <si>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</si>
  <si>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</si>
  <si>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</si>
  <si>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</si>
  <si>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</si>
  <si>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</si>
  <si>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</si>
  <si>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</si>
  <si>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</si>
  <si>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</si>
  <si>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</si>
  <si>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</si>
  <si>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</si>
  <si>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</si>
  <si>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</si>
  <si>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</si>
  <si>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</si>
  <si>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</si>
  <si>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</si>
  <si>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</si>
  <si>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</si>
  <si>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</si>
  <si>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</si>
  <si>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</si>
  <si>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</si>
  <si>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</si>
  <si>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</si>
  <si>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</si>
  <si>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</si>
  <si>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</si>
  <si>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</si>
  <si>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</si>
  <si>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</si>
  <si>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</si>
  <si>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</si>
  <si>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</si>
  <si>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</si>
  <si>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</si>
  <si>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</si>
  <si>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</si>
  <si>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</si>
  <si>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</si>
  <si>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</si>
  <si>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</si>
  <si>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</si>
  <si>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</si>
  <si>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</si>
  <si>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</si>
  <si>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</si>
  <si>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</si>
  <si>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</si>
  <si>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</si>
  <si>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</si>
  <si>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</si>
  <si>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</si>
  <si>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</si>
  <si>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</si>
  <si>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</si>
  <si>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</si>
  <si>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</si>
  <si>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</si>
  <si>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</si>
  <si>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</si>
  <si>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</si>
  <si>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</si>
  <si>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</si>
  <si>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</si>
  <si>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</si>
  <si>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</si>
  <si>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</si>
  <si>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</si>
  <si>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</si>
  <si>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</si>
  <si>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</si>
  <si>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</si>
  <si>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</si>
  <si>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</si>
  <si>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</si>
  <si>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</si>
  <si>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</si>
  <si>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</si>
  <si>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</si>
  <si>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</si>
  <si>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</si>
  <si>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</si>
  <si>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</si>
  <si>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</si>
  <si>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</si>
  <si>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</si>
  <si>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</si>
  <si>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</si>
  <si>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</si>
  <si>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</si>
  <si>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</si>
  <si>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</si>
  <si>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</si>
  <si>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</si>
  <si>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</si>
  <si>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</si>
  <si>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</si>
  <si>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</si>
  <si>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</si>
  <si>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</si>
  <si>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</si>
  <si>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</si>
  <si>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</si>
  <si>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</si>
  <si>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</si>
  <si>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</si>
  <si>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</si>
  <si>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</si>
  <si>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</si>
  <si>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</si>
  <si>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</si>
  <si>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</si>
  <si>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</si>
  <si>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</si>
  <si>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</si>
  <si>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</si>
  <si>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</si>
  <si>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</si>
  <si>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</si>
  <si>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</si>
  <si>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</si>
  <si>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</si>
  <si>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</si>
  <si>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</si>
  <si>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</si>
  <si>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</si>
  <si>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</si>
  <si>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</si>
  <si>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</si>
  <si>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</si>
  <si>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</si>
  <si>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</si>
  <si>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</si>
  <si>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</si>
  <si>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</si>
  <si>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</si>
  <si>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</si>
  <si>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</si>
  <si>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</si>
  <si>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</si>
  <si>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</si>
  <si>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</si>
  <si>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</si>
  <si>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</si>
  <si>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</si>
  <si>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</si>
  <si>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</si>
  <si>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</si>
  <si>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</si>
  <si>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</si>
  <si>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</si>
  <si>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</si>
  <si>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</si>
  <si>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</si>
  <si>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</si>
  <si>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</si>
  <si>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</si>
  <si>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</si>
  <si>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</si>
  <si>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</si>
  <si>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</si>
  <si>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</si>
  <si>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</si>
  <si>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</si>
  <si>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</si>
  <si>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</si>
  <si>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</si>
  <si>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</si>
  <si>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</si>
  <si>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</si>
  <si>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</si>
  <si>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</si>
  <si>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</si>
  <si>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</si>
  <si>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</si>
  <si>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</si>
  <si>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</si>
  <si>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</si>
  <si>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</si>
  <si>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</si>
  <si>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</si>
  <si>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</si>
  <si>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</si>
  <si>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</si>
  <si>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</si>
  <si>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</si>
  <si>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</si>
  <si>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</si>
  <si>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</si>
  <si>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</si>
  <si>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</si>
  <si>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</si>
  <si>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</si>
  <si>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</si>
  <si>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</si>
  <si>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</si>
  <si>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</si>
  <si>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</si>
  <si>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</si>
  <si>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</si>
  <si>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</si>
  <si>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</si>
  <si>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</si>
  <si>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</si>
  <si>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</si>
  <si>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</si>
  <si>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</si>
  <si>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</si>
  <si>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</si>
  <si>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</si>
  <si>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</si>
  <si>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</si>
  <si>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</si>
  <si>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</si>
  <si>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</si>
  <si>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</si>
  <si>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</si>
  <si>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</si>
  <si>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</si>
  <si>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</si>
  <si>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</si>
  <si>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</si>
  <si>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</si>
  <si>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</si>
  <si>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</si>
  <si>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</si>
  <si>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</si>
  <si>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</si>
  <si>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</si>
  <si>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</si>
  <si>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</si>
  <si>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</si>
  <si>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</si>
  <si>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</si>
  <si>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</si>
  <si>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</si>
  <si>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</si>
  <si>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</si>
  <si>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</si>
  <si>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</si>
  <si>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</si>
  <si>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</si>
  <si>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</si>
  <si>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</si>
  <si>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</si>
  <si>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</si>
  <si>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</si>
  <si>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</si>
  <si>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</si>
  <si>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</si>
  <si>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</si>
  <si>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</si>
  <si>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</si>
  <si>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</si>
  <si>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</si>
  <si>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</si>
  <si>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</si>
  <si>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</si>
  <si>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</si>
  <si>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</si>
  <si>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</si>
  <si>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</si>
  <si>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</si>
  <si>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</si>
  <si>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</si>
  <si>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</si>
  <si>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</si>
  <si>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</si>
  <si>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</si>
  <si>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</si>
  <si>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</si>
  <si>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</si>
  <si>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</si>
  <si>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</si>
  <si>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</si>
  <si>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</si>
  <si>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</si>
  <si>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</si>
  <si>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</si>
  <si>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</si>
  <si>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</si>
  <si>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</si>
  <si>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</si>
  <si>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</si>
  <si>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</si>
  <si>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</si>
  <si>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</si>
  <si>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</si>
  <si>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</si>
  <si>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</si>
  <si>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</si>
  <si>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</si>
  <si>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</si>
  <si>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</si>
  <si>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</si>
  <si>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</si>
  <si>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</si>
  <si>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</si>
  <si>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</si>
  <si>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</si>
  <si>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</si>
  <si>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</si>
  <si>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</si>
  <si>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</si>
  <si>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</si>
  <si>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</si>
  <si>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</si>
  <si>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</si>
  <si>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</si>
  <si>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</si>
  <si>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</si>
  <si>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</si>
  <si>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</si>
  <si>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</si>
  <si>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</si>
  <si>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</si>
  <si>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</si>
  <si>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</si>
  <si>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</si>
  <si>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</si>
  <si>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</si>
  <si>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</si>
  <si>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</si>
  <si>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</si>
  <si>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</si>
  <si>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</si>
  <si>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</si>
  <si>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</si>
  <si>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</si>
  <si>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</si>
  <si>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</si>
  <si>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</si>
  <si>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</si>
  <si>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</si>
  <si>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</si>
  <si>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</si>
  <si>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</si>
  <si>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</si>
  <si>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</si>
  <si>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</si>
  <si>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</si>
  <si>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</si>
  <si>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</si>
  <si>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</si>
  <si>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</si>
  <si>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</si>
  <si>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</si>
  <si>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</si>
  <si>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</si>
  <si>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</si>
  <si>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</si>
  <si>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</si>
  <si>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</si>
  <si>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</si>
  <si>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</si>
  <si>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</si>
  <si>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</si>
  <si>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</si>
  <si>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</si>
  <si>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</si>
  <si>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</si>
  <si>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</si>
  <si>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</si>
  <si>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</si>
  <si>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</si>
  <si>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</si>
  <si>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</si>
  <si>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</si>
  <si>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</si>
  <si>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</si>
  <si>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</si>
  <si>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</si>
  <si>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</si>
  <si>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</si>
  <si>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</si>
  <si>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</si>
  <si>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</si>
  <si>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</si>
  <si>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</si>
  <si>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</si>
  <si>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</si>
  <si>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</si>
  <si>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</si>
  <si>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</si>
  <si>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West Bengal (6-7) October</t>
  </si>
  <si>
    <t>Waiting For Targetmol Material</t>
  </si>
  <si>
    <t>Monday (6-10-2025)</t>
  </si>
  <si>
    <t>Waiting for other Materail (Back Order)</t>
  </si>
  <si>
    <t>Saturday (4-10-2025)</t>
  </si>
  <si>
    <t>Deepak/Priyanka Madam</t>
  </si>
  <si>
    <t>TPC/25-26/00483</t>
  </si>
  <si>
    <t>Waiting for other Materail (BioLegend)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</si>
  <si>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</si>
  <si>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</si>
  <si>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</si>
  <si>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</si>
  <si>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</si>
  <si>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</si>
  <si>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</si>
  <si>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</si>
  <si>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</si>
  <si>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</si>
  <si>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</si>
  <si>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</si>
  <si>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</si>
  <si>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</si>
  <si>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</si>
  <si>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</si>
  <si>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</si>
  <si>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</si>
  <si>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</si>
  <si>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</si>
  <si>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</si>
  <si>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</si>
  <si>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</si>
  <si>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</si>
  <si>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</si>
  <si>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</si>
  <si>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</si>
  <si>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</si>
  <si>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</si>
  <si>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</si>
  <si>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</si>
  <si>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</si>
  <si>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</si>
  <si>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</si>
  <si>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</si>
  <si>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</si>
  <si>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</si>
  <si>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</si>
  <si>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</si>
  <si>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</si>
  <si>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</si>
  <si>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</si>
  <si>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</si>
  <si>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</si>
  <si>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</si>
  <si>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</si>
  <si>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</si>
  <si>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</si>
  <si>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</si>
  <si>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</si>
  <si>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</si>
  <si>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</si>
  <si>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</si>
  <si>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</si>
  <si>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</si>
  <si>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</si>
  <si>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</si>
  <si>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</si>
  <si>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</si>
  <si>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</si>
  <si>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</si>
  <si>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</si>
  <si>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</si>
  <si>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</si>
  <si>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</si>
  <si>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</si>
  <si>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</si>
  <si>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</si>
  <si>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</si>
  <si>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</si>
  <si>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</si>
  <si>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</si>
  <si>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</si>
  <si>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</si>
  <si>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</si>
  <si>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</si>
  <si>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</si>
  <si>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</si>
  <si>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</si>
  <si>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</si>
  <si>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</si>
  <si>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</si>
  <si>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</si>
  <si>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</si>
  <si>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</si>
  <si>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</si>
  <si>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</si>
  <si>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</si>
  <si>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</si>
  <si>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</si>
  <si>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</si>
  <si>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</si>
  <si>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</si>
  <si>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</si>
  <si>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</si>
  <si>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</si>
  <si>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</si>
  <si>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</si>
  <si>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</si>
  <si>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</si>
  <si>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</si>
  <si>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</si>
  <si>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</si>
  <si>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</si>
  <si>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</si>
  <si>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</si>
  <si>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</si>
  <si>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</si>
  <si>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</si>
  <si>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</si>
  <si>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</si>
  <si>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</si>
  <si>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</si>
  <si>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</si>
  <si>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</si>
  <si>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</si>
  <si>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</si>
  <si>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</si>
  <si>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</si>
  <si>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</si>
  <si>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</si>
  <si>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</si>
  <si>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</si>
  <si>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</si>
  <si>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</si>
  <si>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</si>
  <si>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</si>
  <si>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</si>
  <si>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</si>
  <si>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</si>
  <si>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</si>
  <si>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</si>
  <si>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</si>
  <si>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</si>
  <si>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</si>
  <si>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</si>
  <si>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</si>
  <si>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</si>
  <si>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</si>
  <si>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</si>
  <si>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</si>
  <si>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</si>
  <si>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</si>
  <si>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</si>
  <si>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</si>
  <si>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</si>
  <si>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</si>
  <si>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</si>
  <si>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</si>
  <si>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</si>
  <si>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</si>
  <si>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</si>
  <si>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</si>
  <si>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</si>
  <si>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</si>
  <si>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</si>
  <si>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</si>
  <si>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</si>
  <si>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</si>
  <si>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</si>
  <si>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</si>
  <si>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</si>
  <si>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</si>
  <si>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</si>
  <si>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</si>
  <si>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</si>
  <si>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</si>
  <si>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</si>
  <si>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</si>
  <si>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</si>
  <si>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</si>
  <si>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</si>
  <si>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</si>
  <si>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</si>
  <si>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</si>
  <si>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</si>
  <si>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</si>
  <si>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</si>
  <si>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</si>
  <si>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</si>
  <si>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</si>
  <si>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</si>
  <si>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</si>
  <si>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</si>
  <si>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</si>
  <si>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</si>
  <si>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</si>
  <si>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</si>
  <si>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</si>
  <si>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</si>
  <si>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</si>
  <si>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</si>
  <si>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</si>
  <si>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</si>
  <si>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</si>
  <si>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</si>
  <si>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</si>
  <si>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</si>
  <si>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</si>
  <si>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</si>
  <si>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</si>
  <si>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</si>
  <si>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</si>
  <si>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</si>
  <si>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</si>
  <si>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</si>
  <si>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</si>
  <si>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</si>
  <si>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</si>
  <si>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</si>
  <si>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</si>
  <si>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</si>
  <si>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</si>
  <si>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</si>
  <si>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</si>
  <si>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</si>
  <si>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</si>
  <si>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</si>
  <si>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</si>
  <si>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</si>
  <si>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</si>
  <si>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</si>
  <si>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</si>
  <si>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</si>
  <si>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</si>
  <si>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</si>
  <si>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</si>
  <si>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</si>
  <si>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</si>
  <si>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</si>
  <si>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</si>
  <si>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</si>
  <si>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</si>
  <si>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</si>
  <si>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</si>
  <si>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</si>
  <si>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</si>
  <si>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</si>
  <si>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</si>
  <si>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</si>
  <si>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</si>
  <si>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</si>
  <si>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</si>
  <si>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</si>
  <si>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</si>
  <si>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</si>
  <si>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</si>
  <si>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</si>
  <si>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</si>
  <si>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</si>
  <si>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</si>
  <si>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</si>
  <si>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</si>
  <si>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</si>
  <si>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</si>
  <si>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</si>
  <si>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</si>
  <si>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</si>
  <si>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</si>
  <si>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</si>
  <si>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</si>
  <si>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</si>
  <si>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</si>
  <si>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</si>
  <si>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</si>
  <si>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</si>
  <si>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</si>
  <si>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</si>
  <si>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</si>
  <si>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</si>
  <si>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</si>
  <si>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</si>
  <si>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</si>
  <si>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</si>
  <si>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</si>
  <si>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</si>
  <si>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</si>
  <si>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</si>
  <si>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</si>
  <si>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</si>
  <si>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</si>
  <si>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</si>
  <si>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</si>
  <si>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</si>
  <si>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</si>
  <si>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</si>
  <si>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</si>
  <si>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</si>
  <si>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</si>
  <si>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</si>
  <si>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</si>
  <si>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</si>
  <si>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</si>
  <si>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</si>
  <si>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</si>
  <si>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</si>
  <si>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</si>
  <si>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</si>
  <si>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</si>
  <si>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</si>
  <si>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</si>
  <si>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</si>
  <si>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</si>
  <si>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</si>
  <si>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</si>
  <si>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</si>
  <si>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</si>
  <si>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</si>
  <si>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</si>
  <si>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</si>
  <si>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</si>
  <si>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</si>
  <si>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</si>
  <si>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</si>
  <si>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</si>
  <si>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</si>
  <si>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</si>
  <si>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</si>
  <si>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</si>
  <si>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</si>
  <si>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</si>
  <si>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</si>
  <si>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</si>
  <si>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</si>
  <si>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</si>
  <si>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</si>
  <si>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</si>
  <si>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</si>
  <si>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</si>
  <si>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</si>
  <si>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</si>
  <si>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</si>
  <si>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</si>
  <si>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</si>
  <si>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</si>
  <si>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</si>
  <si>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</si>
  <si>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</si>
  <si>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</si>
  <si>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</si>
  <si>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</si>
  <si>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</si>
  <si>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</si>
  <si>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</si>
  <si>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</si>
  <si>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</si>
  <si>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</si>
  <si>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</si>
  <si>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</si>
  <si>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</si>
  <si>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</si>
  <si>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</si>
  <si>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</si>
  <si>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</si>
  <si>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</si>
  <si>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</si>
  <si>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</si>
  <si>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</si>
  <si>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</si>
  <si>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</si>
  <si>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</si>
  <si>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</si>
  <si>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</si>
  <si>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</si>
  <si>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</si>
  <si>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</si>
  <si>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</si>
  <si>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</si>
  <si>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</si>
  <si>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</si>
  <si>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</si>
  <si>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</si>
  <si>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</si>
  <si>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</si>
  <si>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</si>
  <si>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</si>
  <si>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</si>
  <si>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</si>
  <si>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</si>
  <si>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</si>
  <si>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</si>
  <si>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</si>
  <si>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</si>
  <si>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</si>
  <si>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</si>
  <si>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</si>
  <si>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</si>
  <si>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</si>
  <si>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</si>
  <si>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</si>
  <si>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</si>
  <si>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Network Delay, Will Impact Delivery</t>
  </si>
  <si>
    <t>Shipment Delivered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</si>
  <si>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</si>
  <si>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</si>
  <si>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</si>
  <si>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</si>
  <si>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</si>
  <si>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</si>
  <si>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</si>
  <si>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</si>
  <si>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</si>
  <si>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</si>
  <si>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</si>
  <si>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</si>
  <si>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</si>
  <si>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</si>
  <si>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</si>
  <si>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</si>
  <si>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</si>
  <si>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</si>
  <si>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</si>
  <si>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</si>
  <si>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</si>
  <si>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</si>
  <si>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</si>
  <si>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</si>
  <si>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</si>
  <si>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</si>
  <si>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</si>
  <si>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</si>
  <si>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</si>
  <si>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</si>
  <si>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</si>
  <si>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</si>
  <si>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</si>
  <si>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</si>
  <si>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</si>
  <si>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</si>
  <si>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</si>
  <si>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</si>
  <si>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</si>
  <si>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</si>
  <si>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</si>
  <si>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</si>
  <si>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</si>
  <si>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</si>
  <si>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</si>
  <si>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</si>
  <si>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</si>
  <si>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</si>
  <si>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</si>
  <si>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</si>
  <si>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</si>
  <si>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</si>
  <si>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</si>
  <si>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</si>
  <si>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</si>
  <si>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</si>
  <si>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</si>
  <si>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</si>
  <si>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</si>
  <si>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</si>
  <si>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</si>
  <si>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</si>
  <si>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</si>
  <si>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</si>
  <si>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</si>
  <si>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</si>
  <si>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</si>
  <si>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</si>
  <si>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</si>
  <si>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</si>
  <si>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</si>
  <si>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</si>
  <si>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</si>
  <si>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</si>
  <si>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</si>
  <si>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</si>
  <si>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</si>
  <si>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</si>
  <si>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</si>
  <si>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</si>
  <si>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</si>
  <si>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</si>
  <si>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</si>
  <si>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</si>
  <si>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</si>
  <si>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</si>
  <si>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</si>
  <si>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</si>
  <si>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</si>
  <si>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</si>
  <si>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</si>
  <si>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</si>
  <si>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</si>
  <si>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</si>
  <si>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</si>
  <si>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</si>
  <si>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</si>
  <si>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</si>
  <si>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</si>
  <si>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</si>
  <si>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</si>
  <si>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</si>
  <si>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</si>
  <si>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</si>
  <si>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</si>
  <si>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</si>
  <si>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</si>
  <si>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</si>
  <si>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</si>
  <si>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</si>
  <si>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</si>
  <si>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</si>
  <si>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</si>
  <si>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</si>
  <si>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</si>
  <si>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</si>
  <si>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</si>
  <si>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</si>
  <si>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</si>
  <si>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</si>
  <si>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</si>
  <si>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</si>
  <si>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</si>
  <si>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</si>
  <si>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</si>
  <si>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</si>
  <si>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</si>
  <si>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</si>
  <si>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</si>
  <si>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</si>
  <si>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</si>
  <si>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</si>
  <si>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</si>
  <si>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</si>
  <si>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</si>
  <si>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</si>
  <si>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</si>
  <si>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</si>
  <si>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</si>
  <si>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</si>
  <si>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</si>
  <si>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</si>
  <si>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</si>
  <si>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</si>
  <si>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</si>
  <si>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</si>
  <si>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</si>
  <si>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</si>
  <si>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</si>
  <si>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</si>
  <si>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</si>
  <si>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</si>
  <si>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</si>
  <si>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</si>
  <si>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</si>
  <si>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</si>
  <si>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</si>
  <si>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</si>
  <si>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</si>
  <si>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</si>
  <si>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</si>
  <si>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</si>
  <si>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</si>
  <si>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</si>
  <si>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</si>
  <si>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</si>
  <si>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</si>
  <si>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</si>
  <si>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</si>
  <si>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</si>
  <si>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</si>
  <si>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</si>
  <si>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</si>
  <si>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</si>
  <si>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</si>
  <si>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</si>
  <si>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</si>
  <si>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</si>
  <si>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</si>
  <si>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</si>
  <si>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</si>
  <si>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</si>
  <si>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</si>
  <si>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</si>
  <si>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</si>
  <si>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</si>
  <si>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</si>
  <si>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</si>
  <si>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</si>
  <si>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</si>
  <si>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</si>
  <si>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</si>
  <si>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</si>
  <si>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</si>
  <si>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</si>
  <si>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</si>
  <si>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</si>
  <si>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</si>
  <si>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</si>
  <si>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</si>
  <si>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</si>
  <si>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</si>
  <si>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</si>
  <si>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</si>
  <si>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</si>
  <si>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</si>
  <si>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</si>
  <si>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</si>
  <si>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</si>
  <si>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</si>
  <si>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</si>
  <si>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</si>
  <si>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</si>
  <si>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</si>
  <si>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</si>
  <si>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</si>
  <si>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</si>
  <si>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</si>
  <si>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</si>
  <si>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</si>
  <si>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</si>
  <si>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</si>
  <si>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</si>
  <si>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</si>
  <si>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</si>
  <si>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</si>
  <si>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Delivery Attempted-Premises 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</si>
</sst>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32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3753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4153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4154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4155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4156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4157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4153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4158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4159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4154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4157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4160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4161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4162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4163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4164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4164</v>
      </c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4158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4165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4158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4166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4155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4155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4161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4158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4167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4168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4156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4169</v>
      </c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 t="s">
        <v>4170</v>
      </c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4171</v>
      </c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4172</v>
      </c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4173</v>
      </c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4174</v>
      </c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4175</v>
      </c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4175</v>
      </c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4176</v>
      </c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4177</v>
      </c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4178</v>
      </c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4179</v>
      </c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4180</v>
      </c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4181</v>
      </c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4165</v>
      </c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4165</v>
      </c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4182</v>
      </c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4183</v>
      </c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4184</v>
      </c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4163</v>
      </c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4162</v>
      </c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4183</v>
      </c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4184</v>
      </c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4185</v>
      </c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4186</v>
      </c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4187</v>
      </c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4188</v>
      </c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4166</v>
      </c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4167</v>
      </c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3760</v>
      </c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3761</v>
      </c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3762</v>
      </c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3763</v>
      </c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3764</v>
      </c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3765</v>
      </c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3766</v>
      </c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3767</v>
      </c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3768</v>
      </c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3769</v>
      </c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3770</v>
      </c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3771</v>
      </c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3772</v>
      </c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3773</v>
      </c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3774</v>
      </c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3775</v>
      </c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3776</v>
      </c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3777</v>
      </c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3778</v>
      </c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3779</v>
      </c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3780</v>
      </c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3781</v>
      </c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3782</v>
      </c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3783</v>
      </c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3784</v>
      </c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3785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3786</v>
      </c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3787</v>
      </c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3788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3789</v>
      </c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3790</v>
      </c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3791</v>
      </c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3792</v>
      </c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3793</v>
      </c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3794</v>
      </c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3795</v>
      </c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3796</v>
      </c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3797</v>
      </c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3798</v>
      </c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3799</v>
      </c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3800</v>
      </c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3801</v>
      </c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3802</v>
      </c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3803</v>
      </c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3769</v>
      </c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3804</v>
      </c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3804</v>
      </c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3805</v>
      </c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3806</v>
      </c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3807</v>
      </c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3808</v>
      </c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3809</v>
      </c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3810</v>
      </c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3811</v>
      </c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3812</v>
      </c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3813</v>
      </c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3814</v>
      </c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3815</v>
      </c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3816</v>
      </c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3817</v>
      </c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3818</v>
      </c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3819</v>
      </c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3820</v>
      </c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3821</v>
      </c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3822</v>
      </c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3823</v>
      </c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3824</v>
      </c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3825</v>
      </c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3826</v>
      </c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3827</v>
      </c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3828</v>
      </c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3829</v>
      </c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3830</v>
      </c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3831</v>
      </c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3832</v>
      </c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3833</v>
      </c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3834</v>
      </c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3835</v>
      </c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3836</v>
      </c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3837</v>
      </c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3838</v>
      </c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3839</v>
      </c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3840</v>
      </c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3841</v>
      </c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3842</v>
      </c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3843</v>
      </c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3844</v>
      </c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3845</v>
      </c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3846</v>
      </c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3847</v>
      </c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3848</v>
      </c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3849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3850</v>
      </c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3851</v>
      </c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3852</v>
      </c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3853</v>
      </c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3854</v>
      </c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3855</v>
      </c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3856</v>
      </c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3857</v>
      </c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3858</v>
      </c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3859</v>
      </c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3859</v>
      </c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3860</v>
      </c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3861</v>
      </c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3862</v>
      </c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3863</v>
      </c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3864</v>
      </c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3865</v>
      </c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3801</v>
      </c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3866</v>
      </c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3867</v>
      </c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3868</v>
      </c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3869</v>
      </c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3870</v>
      </c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3871</v>
      </c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3872</v>
      </c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3873</v>
      </c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3874</v>
      </c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3875</v>
      </c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3876</v>
      </c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3877</v>
      </c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3877</v>
      </c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3878</v>
      </c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3879</v>
      </c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3768</v>
      </c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3880</v>
      </c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3881</v>
      </c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3882</v>
      </c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3883</v>
      </c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3884</v>
      </c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3885</v>
      </c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3886</v>
      </c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3887</v>
      </c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3888</v>
      </c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3889</v>
      </c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3890</v>
      </c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3891</v>
      </c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3892</v>
      </c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3893</v>
      </c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3894</v>
      </c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3895</v>
      </c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3896</v>
      </c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3897</v>
      </c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3898</v>
      </c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3899</v>
      </c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3900</v>
      </c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3901</v>
      </c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3902</v>
      </c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3903</v>
      </c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3904</v>
      </c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3804</v>
      </c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3905</v>
      </c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3906</v>
      </c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3907</v>
      </c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3908</v>
      </c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 t="s">
        <v>3909</v>
      </c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3910</v>
      </c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3911</v>
      </c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3912</v>
      </c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3913</v>
      </c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3914</v>
      </c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3820</v>
      </c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3915</v>
      </c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3916</v>
      </c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3917</v>
      </c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3918</v>
      </c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3919</v>
      </c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3920</v>
      </c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3921</v>
      </c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3922</v>
      </c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3923</v>
      </c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3924</v>
      </c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3833</v>
      </c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3925</v>
      </c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3926</v>
      </c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3781</v>
      </c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3927</v>
      </c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3928</v>
      </c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3929</v>
      </c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3930</v>
      </c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3931</v>
      </c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3932</v>
      </c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3933</v>
      </c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3934</v>
      </c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3935</v>
      </c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3936</v>
      </c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3937</v>
      </c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3938</v>
      </c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3939</v>
      </c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3940</v>
      </c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3941</v>
      </c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 t="s">
        <v>4189</v>
      </c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 t="s">
        <v>4190</v>
      </c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 t="s">
        <v>4191</v>
      </c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 t="s">
        <v>4192</v>
      </c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 t="s">
        <v>4193</v>
      </c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 t="s">
        <v>4194</v>
      </c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 t="s">
        <v>4154</v>
      </c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 t="s">
        <v>3942</v>
      </c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 t="s">
        <v>3943</v>
      </c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 t="s">
        <v>3944</v>
      </c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 t="s">
        <v>3945</v>
      </c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 t="s">
        <v>3946</v>
      </c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 t="s">
        <v>3947</v>
      </c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 t="s">
        <v>3948</v>
      </c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 t="s">
        <v>3949</v>
      </c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 t="s">
        <v>3950</v>
      </c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 t="s">
        <v>3951</v>
      </c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 t="s">
        <v>3952</v>
      </c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 t="s">
        <v>3953</v>
      </c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 t="s">
        <v>3954</v>
      </c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 t="s">
        <v>3955</v>
      </c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 t="s">
        <v>3956</v>
      </c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 t="s">
        <v>3957</v>
      </c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 t="s">
        <v>3958</v>
      </c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 t="s">
        <v>3959</v>
      </c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 t="s">
        <v>3960</v>
      </c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 t="s">
        <v>3961</v>
      </c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 t="s">
        <v>3962</v>
      </c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 t="s">
        <v>3963</v>
      </c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 t="s">
        <v>3964</v>
      </c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 t="s">
        <v>3965</v>
      </c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 t="s">
        <v>3966</v>
      </c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 t="s">
        <v>3967</v>
      </c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 t="s">
        <v>3968</v>
      </c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 t="s">
        <v>3969</v>
      </c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 t="s">
        <v>3970</v>
      </c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 t="s">
        <v>3971</v>
      </c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 t="s">
        <v>3972</v>
      </c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 t="s">
        <v>3973</v>
      </c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 t="s">
        <v>3974</v>
      </c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 t="s">
        <v>3975</v>
      </c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 t="s">
        <v>3976</v>
      </c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 t="s">
        <v>3977</v>
      </c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 t="s">
        <v>3978</v>
      </c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 t="s">
        <v>3979</v>
      </c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 t="s">
        <v>3980</v>
      </c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 t="s">
        <v>3981</v>
      </c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 t="s">
        <v>3982</v>
      </c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 t="s">
        <v>3983</v>
      </c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 t="s">
        <v>3984</v>
      </c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 t="s">
        <v>3985</v>
      </c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 t="s">
        <v>3986</v>
      </c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 t="s">
        <v>3987</v>
      </c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 t="s">
        <v>3988</v>
      </c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 t="s">
        <v>3989</v>
      </c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 t="s">
        <v>3990</v>
      </c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 t="s">
        <v>3991</v>
      </c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 t="s">
        <v>3992</v>
      </c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 t="s">
        <v>3777</v>
      </c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 t="s">
        <v>3818</v>
      </c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 t="s">
        <v>3993</v>
      </c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 t="s">
        <v>3994</v>
      </c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 t="s">
        <v>3995</v>
      </c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 t="s">
        <v>3996</v>
      </c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 t="s">
        <v>3997</v>
      </c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 t="s">
        <v>3998</v>
      </c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 t="s">
        <v>3998</v>
      </c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 t="s">
        <v>3999</v>
      </c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 t="s">
        <v>4000</v>
      </c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 t="s">
        <v>4001</v>
      </c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 t="s">
        <v>4002</v>
      </c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 t="s">
        <v>4003</v>
      </c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 t="s">
        <v>4004</v>
      </c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 t="s">
        <v>4005</v>
      </c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 t="s">
        <v>4006</v>
      </c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 t="s">
        <v>4007</v>
      </c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 t="s">
        <v>4008</v>
      </c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 t="s">
        <v>4009</v>
      </c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 t="s">
        <v>4010</v>
      </c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 t="s">
        <v>4011</v>
      </c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 t="s">
        <v>4012</v>
      </c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 t="s">
        <v>4013</v>
      </c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 t="s">
        <v>4014</v>
      </c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 t="s">
        <v>4015</v>
      </c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 t="s">
        <v>4016</v>
      </c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 t="s">
        <v>4017</v>
      </c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 t="s">
        <v>3837</v>
      </c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 t="s">
        <v>3838</v>
      </c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 t="s">
        <v>3838</v>
      </c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 t="s">
        <v>4018</v>
      </c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 t="s">
        <v>4019</v>
      </c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 t="s">
        <v>3839</v>
      </c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 t="s">
        <v>4020</v>
      </c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 t="s">
        <v>4021</v>
      </c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 t="s">
        <v>4022</v>
      </c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 t="s">
        <v>4023</v>
      </c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 t="s">
        <v>4024</v>
      </c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 t="s">
        <v>4025</v>
      </c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 t="s">
        <v>4026</v>
      </c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 t="s">
        <v>4027</v>
      </c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 t="s">
        <v>4027</v>
      </c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 t="s">
        <v>4028</v>
      </c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 t="s">
        <v>4029</v>
      </c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 t="s">
        <v>4030</v>
      </c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 t="s">
        <v>4031</v>
      </c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 t="s">
        <v>4032</v>
      </c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 t="s">
        <v>4033</v>
      </c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 t="s">
        <v>4034</v>
      </c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 t="s">
        <v>4035</v>
      </c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 t="s">
        <v>3930</v>
      </c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 t="s">
        <v>3930</v>
      </c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 t="s">
        <v>4036</v>
      </c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 t="s">
        <v>4037</v>
      </c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 t="s">
        <v>4038</v>
      </c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 t="s">
        <v>4039</v>
      </c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 t="s">
        <v>4040</v>
      </c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 t="s">
        <v>4041</v>
      </c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 t="s">
        <v>4042</v>
      </c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 t="s">
        <v>4043</v>
      </c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 t="s">
        <v>4044</v>
      </c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 t="s">
        <v>4045</v>
      </c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 t="s">
        <v>4046</v>
      </c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 t="s">
        <v>4047</v>
      </c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 t="s">
        <v>4048</v>
      </c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 t="s">
        <v>4049</v>
      </c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 t="s">
        <v>4050</v>
      </c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 t="s">
        <v>4051</v>
      </c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 t="s">
        <v>4052</v>
      </c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 t="s">
        <v>4053</v>
      </c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 t="s">
        <v>4054</v>
      </c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 t="s">
        <v>4055</v>
      </c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 t="s">
        <v>4056</v>
      </c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 t="s">
        <v>4056</v>
      </c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 t="s">
        <v>4057</v>
      </c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 t="s">
        <v>4058</v>
      </c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 t="s">
        <v>4059</v>
      </c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 t="s">
        <v>4060</v>
      </c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 t="s">
        <v>4061</v>
      </c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 t="s">
        <v>4062</v>
      </c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 t="s">
        <v>4063</v>
      </c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 t="s">
        <v>4064</v>
      </c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 t="s">
        <v>4065</v>
      </c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 t="s">
        <v>4066</v>
      </c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 t="s">
        <v>4066</v>
      </c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 t="s">
        <v>4067</v>
      </c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 t="s">
        <v>4068</v>
      </c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 t="s">
        <v>4069</v>
      </c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 t="s">
        <v>3930</v>
      </c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/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 t="s">
        <v>4195</v>
      </c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 t="s">
        <v>4196</v>
      </c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 t="s">
        <v>4197</v>
      </c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 t="s">
        <v>4198</v>
      </c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 t="s">
        <v>4199</v>
      </c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 t="s">
        <v>4200</v>
      </c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 t="s">
        <v>4201</v>
      </c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 t="s">
        <v>4202</v>
      </c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 t="s">
        <v>4203</v>
      </c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 t="s">
        <v>4204</v>
      </c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 t="s">
        <v>4205</v>
      </c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 t="s">
        <v>4206</v>
      </c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 t="s">
        <v>4207</v>
      </c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 t="s">
        <v>4208</v>
      </c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 t="s">
        <v>4209</v>
      </c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 t="s">
        <v>4210</v>
      </c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 t="s">
        <v>4211</v>
      </c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 t="s">
        <v>4212</v>
      </c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 t="s">
        <v>4213</v>
      </c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 t="s">
        <v>4214</v>
      </c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 t="s">
        <v>4215</v>
      </c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 t="s">
        <v>4216</v>
      </c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 t="s">
        <v>4217</v>
      </c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 t="s">
        <v>4218</v>
      </c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 t="s">
        <v>4219</v>
      </c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 t="s">
        <v>4220</v>
      </c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 t="s">
        <v>4221</v>
      </c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 t="s">
        <v>4222</v>
      </c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 t="s">
        <v>4158</v>
      </c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 t="s">
        <v>4166</v>
      </c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 t="s">
        <v>4155</v>
      </c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 t="s">
        <v>4164</v>
      </c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 t="s">
        <v>4223</v>
      </c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 t="s">
        <v>4224</v>
      </c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 t="s">
        <v>4225</v>
      </c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 t="s">
        <v>4226</v>
      </c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 t="s">
        <v>4227</v>
      </c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 t="s">
        <v>4228</v>
      </c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 t="s">
        <v>4229</v>
      </c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 t="s">
        <v>4230</v>
      </c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 t="s">
        <v>4231</v>
      </c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 t="s">
        <v>566</v>
      </c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 t="s">
        <v>4169</v>
      </c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 t="s">
        <v>4232</v>
      </c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 t="s">
        <v>4233</v>
      </c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 t="s">
        <v>4234</v>
      </c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 t="s">
        <v>4235</v>
      </c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 t="s">
        <v>4236</v>
      </c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 t="s">
        <v>4237</v>
      </c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 t="s">
        <v>4158</v>
      </c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 t="s">
        <v>4238</v>
      </c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 t="s">
        <v>4239</v>
      </c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 t="s">
        <v>4240</v>
      </c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 t="s">
        <v>4159</v>
      </c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 t="s">
        <v>4241</v>
      </c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 t="s">
        <v>4166</v>
      </c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 t="s">
        <v>4070</v>
      </c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 t="s">
        <v>4071</v>
      </c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 t="s">
        <v>4072</v>
      </c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 t="s">
        <v>4073</v>
      </c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 t="s">
        <v>4074</v>
      </c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 t="s">
        <v>4075</v>
      </c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 t="s">
        <v>4076</v>
      </c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 t="s">
        <v>4077</v>
      </c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 t="s">
        <v>4078</v>
      </c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 t="s">
        <v>4079</v>
      </c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 t="s">
        <v>4080</v>
      </c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 t="s">
        <v>4081</v>
      </c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 t="s">
        <v>4082</v>
      </c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 t="s">
        <v>4083</v>
      </c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 t="s">
        <v>4084</v>
      </c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 t="s">
        <v>4085</v>
      </c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 t="s">
        <v>4086</v>
      </c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 t="s">
        <v>4087</v>
      </c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 t="s">
        <v>4088</v>
      </c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 t="s">
        <v>4089</v>
      </c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 t="s">
        <v>4090</v>
      </c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 t="s">
        <v>4091</v>
      </c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 t="s">
        <v>4092</v>
      </c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 t="s">
        <v>4093</v>
      </c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 t="s">
        <v>4094</v>
      </c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 t="s">
        <v>4035</v>
      </c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 t="s">
        <v>4095</v>
      </c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 t="s">
        <v>4096</v>
      </c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 t="s">
        <v>4097</v>
      </c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 t="s">
        <v>4098</v>
      </c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 t="s">
        <v>4099</v>
      </c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 t="s">
        <v>4100</v>
      </c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 t="s">
        <v>3955</v>
      </c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 t="s">
        <v>3956</v>
      </c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 t="s">
        <v>4101</v>
      </c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 t="s">
        <v>4102</v>
      </c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 t="s">
        <v>4103</v>
      </c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 t="s">
        <v>4104</v>
      </c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 t="s">
        <v>4105</v>
      </c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 t="s">
        <v>4106</v>
      </c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 t="s">
        <v>4107</v>
      </c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 t="s">
        <v>3973</v>
      </c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 t="s">
        <v>4108</v>
      </c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 t="s">
        <v>4109</v>
      </c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 t="s">
        <v>4110</v>
      </c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 t="s">
        <v>4111</v>
      </c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 t="s">
        <v>4112</v>
      </c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/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 t="s">
        <v>3923</v>
      </c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 t="s">
        <v>4113</v>
      </c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 t="s">
        <v>4114</v>
      </c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 t="s">
        <v>4115</v>
      </c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 t="s">
        <v>4116</v>
      </c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 t="s">
        <v>4117</v>
      </c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 t="s">
        <v>4118</v>
      </c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 t="s">
        <v>4119</v>
      </c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 t="s">
        <v>4120</v>
      </c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 t="s">
        <v>4121</v>
      </c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 t="s">
        <v>4122</v>
      </c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 t="s">
        <v>4123</v>
      </c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 t="s">
        <v>4124</v>
      </c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 t="s">
        <v>4125</v>
      </c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/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 t="s">
        <v>4126</v>
      </c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 t="s">
        <v>3835</v>
      </c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 t="s">
        <v>4127</v>
      </c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 t="s">
        <v>4128</v>
      </c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 t="s">
        <v>4129</v>
      </c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 t="s">
        <v>3844</v>
      </c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 t="s">
        <v>4130</v>
      </c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 t="s">
        <v>3845</v>
      </c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 t="s">
        <v>4131</v>
      </c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 t="s">
        <v>4132</v>
      </c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 t="s">
        <v>4133</v>
      </c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 t="s">
        <v>4134</v>
      </c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 t="s">
        <v>4054</v>
      </c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 t="s">
        <v>4135</v>
      </c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 t="s">
        <v>4136</v>
      </c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 t="s">
        <v>4137</v>
      </c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 t="s">
        <v>4138</v>
      </c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 t="s">
        <v>4139</v>
      </c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 t="s">
        <v>4140</v>
      </c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 t="s">
        <v>4141</v>
      </c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 t="s">
        <v>4142</v>
      </c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 t="s">
        <v>4143</v>
      </c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 t="s">
        <v>4144</v>
      </c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 t="s">
        <v>4145</v>
      </c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 t="s">
        <v>4146</v>
      </c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 t="s">
        <v>4147</v>
      </c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 t="s">
        <v>4148</v>
      </c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 t="s">
        <v>4149</v>
      </c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 t="s">
        <v>4150</v>
      </c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 t="s">
        <v>4242</v>
      </c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 t="s">
        <v>4243</v>
      </c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 t="s">
        <v>4244</v>
      </c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 t="s">
        <v>4245</v>
      </c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 t="s">
        <v>4246</v>
      </c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 t="s">
        <v>4247</v>
      </c>
      <c r="J2866" s="25">
        <v>1</v>
      </c>
      <c r="K2866" s="25">
        <v>1</v>
      </c>
      <c r="L2866" s="25">
        <f t="shared" ref="L2866:L2933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 t="s">
        <v>4153</v>
      </c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 t="s">
        <v>4160</v>
      </c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 t="s">
        <v>4161</v>
      </c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 t="s">
        <v>4248</v>
      </c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 t="s">
        <v>4249</v>
      </c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 t="s">
        <v>4250</v>
      </c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 t="s">
        <v>4161</v>
      </c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 t="s">
        <v>4161</v>
      </c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 t="s">
        <v>4251</v>
      </c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 t="s">
        <v>4252</v>
      </c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 t="s">
        <v>4156</v>
      </c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 t="s">
        <v>4253</v>
      </c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 t="s">
        <v>4254</v>
      </c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 t="s">
        <v>606</v>
      </c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 t="s">
        <v>4158</v>
      </c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 t="s">
        <v>606</v>
      </c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x14ac:dyDescent="0.25">
      <c r="A2885" s="25">
        <f t="shared" ref="A2885:A2949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 t="s">
        <v>4255</v>
      </c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 t="s">
        <v>41</v>
      </c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>
        <v>45929</v>
      </c>
      <c r="Y2885" s="25">
        <f t="shared" si="386"/>
        <v>2</v>
      </c>
      <c r="Z2885" s="25" t="str">
        <f t="shared" si="391"/>
        <v>Saturday</v>
      </c>
      <c r="AA2885" s="25" t="str">
        <f t="shared" si="392"/>
        <v>Monday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 t="s">
        <v>4256</v>
      </c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3757</v>
      </c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 t="s">
        <v>4257</v>
      </c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 t="s">
        <v>3757</v>
      </c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 t="s">
        <v>4258</v>
      </c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3757</v>
      </c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 t="s">
        <v>4158</v>
      </c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 t="s">
        <v>4162</v>
      </c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 t="s">
        <v>4163</v>
      </c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 t="s">
        <v>4259</v>
      </c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 t="s">
        <v>3754</v>
      </c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 t="s">
        <v>4260</v>
      </c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 t="s">
        <v>3754</v>
      </c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 t="s">
        <v>4261</v>
      </c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3754</v>
      </c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 t="s">
        <v>4262</v>
      </c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3754</v>
      </c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 t="s">
        <v>4263</v>
      </c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 t="s">
        <v>41</v>
      </c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>
        <v>45929</v>
      </c>
      <c r="Y2896" s="25">
        <f t="shared" si="386"/>
        <v>2</v>
      </c>
      <c r="Z2896" s="25" t="str">
        <f t="shared" si="391"/>
        <v>Saturday</v>
      </c>
      <c r="AA2896" s="25" t="str">
        <f t="shared" si="392"/>
        <v>Monday</v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 t="s">
        <v>4264</v>
      </c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>
        <v>45929</v>
      </c>
      <c r="Y2897" s="25">
        <f t="shared" si="386"/>
        <v>2</v>
      </c>
      <c r="Z2897" s="25" t="str">
        <f t="shared" si="391"/>
        <v>Saturday</v>
      </c>
      <c r="AA2897" s="25" t="str">
        <f t="shared" si="392"/>
        <v>Monday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 t="s">
        <v>4167</v>
      </c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 t="s">
        <v>606</v>
      </c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 t="s">
        <v>4241</v>
      </c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 t="s">
        <v>606</v>
      </c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 t="s">
        <v>4265</v>
      </c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 t="s">
        <v>41</v>
      </c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>
        <v>45929</v>
      </c>
      <c r="Y2901" s="25">
        <f t="shared" ref="Y2901" si="400">IF(X2901="", "", X2901-N2901)</f>
        <v>2</v>
      </c>
      <c r="Z2901" s="25" t="str">
        <f t="shared" ref="Z2901" si="401">IF(N2901="", "", TEXT(N2901, "dddd"))</f>
        <v>Saturday</v>
      </c>
      <c r="AA2901" s="25" t="str">
        <f t="shared" ref="AA2901" si="402">IF(X2901="", "", TEXT(X2901, "dddd"))</f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93"/>
        <v>2901</v>
      </c>
      <c r="B2902" s="25" t="s">
        <v>3758</v>
      </c>
      <c r="C2902" s="45">
        <v>45923</v>
      </c>
      <c r="D2902" s="45">
        <v>45925</v>
      </c>
      <c r="E2902" s="8">
        <v>15540</v>
      </c>
      <c r="F2902" s="8">
        <f t="shared" ref="F2902" si="403">IF(AB2902="DOLLAR",E2902*88,E2902)</f>
        <v>15540</v>
      </c>
      <c r="G2902" s="54">
        <f t="shared" ref="G2902" si="404">F2902*J2902</f>
        <v>31080</v>
      </c>
      <c r="H2902" s="25" t="s">
        <v>2356</v>
      </c>
      <c r="I2902" s="25"/>
      <c r="J2902" s="25">
        <v>2</v>
      </c>
      <c r="K2902" s="25"/>
      <c r="L2902" s="25">
        <f t="shared" si="378"/>
        <v>2</v>
      </c>
      <c r="M2902" s="25"/>
      <c r="N2902" s="45"/>
      <c r="O2902" s="54"/>
      <c r="P2902" s="25" t="s">
        <v>289</v>
      </c>
      <c r="Q2902" s="25"/>
      <c r="R2902" s="25"/>
      <c r="S2902" s="3">
        <v>-20</v>
      </c>
      <c r="T2902" s="55"/>
      <c r="U2902" s="25" t="s">
        <v>2357</v>
      </c>
      <c r="V2902" s="25" t="str">
        <f>VLOOKUP(P2902,'Customer List'!B:C,2,)</f>
        <v>Banglore</v>
      </c>
      <c r="W2902" s="56" t="s">
        <v>3759</v>
      </c>
      <c r="X2902" s="45"/>
      <c r="Y2902" s="25"/>
      <c r="Z2902" s="25"/>
      <c r="AA2902" s="25"/>
      <c r="AB2902" s="25" t="str">
        <f>VLOOKUP(U2902,'Currency Sheet'!A:C,3,)</f>
        <v>INR</v>
      </c>
      <c r="AC2902" s="67" t="str">
        <f>VLOOKUP(P2902,'Customer List'!B:D,3,)</f>
        <v>OutStation</v>
      </c>
    </row>
    <row r="2903" spans="1:29" x14ac:dyDescent="0.25">
      <c r="A2903" s="25">
        <f t="shared" si="393"/>
        <v>2902</v>
      </c>
      <c r="B2903" s="25" t="s">
        <v>3738</v>
      </c>
      <c r="C2903" s="45">
        <v>45923</v>
      </c>
      <c r="D2903" s="45">
        <v>45926</v>
      </c>
      <c r="E2903" s="8">
        <v>294.60000000000002</v>
      </c>
      <c r="F2903" s="8">
        <f t="shared" ref="F2903:F2904" si="405">IF(AB2903="DOLLAR",E2903*88,E2903)</f>
        <v>25924.800000000003</v>
      </c>
      <c r="G2903" s="54">
        <f t="shared" ref="G2903:G2904" si="406">F2903*J2903</f>
        <v>25924.800000000003</v>
      </c>
      <c r="H2903" s="25" t="s">
        <v>3739</v>
      </c>
      <c r="I2903" s="25"/>
      <c r="J2903" s="25">
        <v>1</v>
      </c>
      <c r="K2903" s="25">
        <v>1</v>
      </c>
      <c r="L2903" s="25">
        <f t="shared" si="378"/>
        <v>0</v>
      </c>
      <c r="M2903" s="25"/>
      <c r="N2903" s="45">
        <v>45927</v>
      </c>
      <c r="O2903" s="54"/>
      <c r="P2903" s="25" t="s">
        <v>2055</v>
      </c>
      <c r="Q2903" s="25">
        <v>58156225665</v>
      </c>
      <c r="R2903" s="25" t="s">
        <v>41</v>
      </c>
      <c r="S2903" s="3">
        <v>-20</v>
      </c>
      <c r="T2903" s="55"/>
      <c r="U2903" s="25" t="s">
        <v>521</v>
      </c>
      <c r="V2903" s="25" t="str">
        <f>VLOOKUP(P2903,'Customer List'!B:C,2,)</f>
        <v>Hyderabad</v>
      </c>
      <c r="W2903" s="56"/>
      <c r="X2903" s="45">
        <v>45929</v>
      </c>
      <c r="Y2903" s="25">
        <f t="shared" ref="Y2903" si="407">IF(X2903="", "", X2903-N2903)</f>
        <v>2</v>
      </c>
      <c r="Z2903" s="25" t="str">
        <f t="shared" ref="Z2903" si="408">IF(N2903="", "", TEXT(N2903, "dddd"))</f>
        <v>Saturday</v>
      </c>
      <c r="AA2903" s="25" t="str">
        <f t="shared" ref="AA2903" si="409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93"/>
        <v>2903</v>
      </c>
      <c r="B2904" s="25" t="s">
        <v>3741</v>
      </c>
      <c r="C2904" s="45">
        <v>45923</v>
      </c>
      <c r="D2904" s="45">
        <v>45926</v>
      </c>
      <c r="E2904" s="8">
        <v>106.8</v>
      </c>
      <c r="F2904" s="8">
        <f t="shared" si="405"/>
        <v>9398.4</v>
      </c>
      <c r="G2904" s="54">
        <f t="shared" si="406"/>
        <v>18796.8</v>
      </c>
      <c r="H2904" s="25" t="s">
        <v>2393</v>
      </c>
      <c r="I2904" s="25" t="s">
        <v>4168</v>
      </c>
      <c r="J2904" s="25">
        <v>2</v>
      </c>
      <c r="K2904" s="25"/>
      <c r="L2904" s="25">
        <f t="shared" si="378"/>
        <v>2</v>
      </c>
      <c r="M2904" s="25"/>
      <c r="N2904" s="45"/>
      <c r="O2904" s="54"/>
      <c r="P2904" s="25" t="s">
        <v>3740</v>
      </c>
      <c r="Q2904" s="25"/>
      <c r="R2904" s="25"/>
      <c r="S2904" s="3">
        <v>-20</v>
      </c>
      <c r="T2904" s="55"/>
      <c r="U2904" s="25" t="s">
        <v>521</v>
      </c>
      <c r="V2904" s="25" t="str">
        <f>VLOOKUP(P2904,'Customer List'!B:C,2,)</f>
        <v>JAIPUR</v>
      </c>
      <c r="W2904" s="56" t="s">
        <v>3755</v>
      </c>
      <c r="X2904" s="45"/>
      <c r="Y2904" s="25"/>
      <c r="Z2904" s="25"/>
      <c r="AA2904" s="25"/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73.5</v>
      </c>
      <c r="F2905" s="8">
        <f t="shared" ref="F2905:F2968" si="410">IF(AB2905="DOLLAR",E2905*88,E2905)</f>
        <v>6468</v>
      </c>
      <c r="G2905" s="54">
        <f t="shared" ref="G2905:G2968" si="411">F2905*J2905</f>
        <v>6468</v>
      </c>
      <c r="H2905" s="25">
        <v>100219</v>
      </c>
      <c r="I2905" s="25" t="s">
        <v>4266</v>
      </c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166</v>
      </c>
      <c r="Q2905" s="25">
        <v>58156229353</v>
      </c>
      <c r="R2905" s="25" t="s">
        <v>41</v>
      </c>
      <c r="S2905" s="3">
        <v>4</v>
      </c>
      <c r="T2905" s="55"/>
      <c r="U2905" s="25" t="s">
        <v>19</v>
      </c>
      <c r="V2905" s="25" t="str">
        <f>VLOOKUP(P2905,'Customer List'!B:C,2,)</f>
        <v>Lucknow</v>
      </c>
      <c r="W2905" s="56"/>
      <c r="X2905" s="45">
        <v>45929</v>
      </c>
      <c r="Y2905" s="25">
        <f t="shared" ref="Y2905:Y2968" si="412">IF(X2905="", "", X2905-N2905)</f>
        <v>2</v>
      </c>
      <c r="Z2905" s="25" t="str">
        <f t="shared" ref="Z2905:Z2968" si="413">IF(N2905="", "", TEXT(N2905, "dddd"))</f>
        <v>Saturday</v>
      </c>
      <c r="AA2905" s="25" t="str">
        <f t="shared" ref="AA2905:AA2968" si="414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150.5</v>
      </c>
      <c r="F2906" s="8">
        <f t="shared" si="410"/>
        <v>13244</v>
      </c>
      <c r="G2906" s="54">
        <f t="shared" si="411"/>
        <v>13244</v>
      </c>
      <c r="H2906" s="25">
        <v>100536</v>
      </c>
      <c r="I2906" s="25" t="s">
        <v>4267</v>
      </c>
      <c r="J2906" s="25">
        <v>1</v>
      </c>
      <c r="K2906" s="25">
        <v>1</v>
      </c>
      <c r="L2906" s="25">
        <f t="shared" si="378"/>
        <v>0</v>
      </c>
      <c r="M2906" s="25"/>
      <c r="N2906" s="45">
        <v>45927</v>
      </c>
      <c r="O2906" s="54"/>
      <c r="P2906" s="25" t="s">
        <v>619</v>
      </c>
      <c r="Q2906" s="25">
        <v>58156229110</v>
      </c>
      <c r="R2906" s="25" t="s">
        <v>41</v>
      </c>
      <c r="S2906" s="3">
        <v>4</v>
      </c>
      <c r="T2906" s="55"/>
      <c r="U2906" s="25" t="s">
        <v>19</v>
      </c>
      <c r="V2906" s="25" t="str">
        <f>VLOOKUP(P2906,'Customer List'!B:C,2,)</f>
        <v>Kerala</v>
      </c>
      <c r="W2906" s="56"/>
      <c r="X2906" s="45">
        <v>45929</v>
      </c>
      <c r="Y2906" s="25">
        <f t="shared" si="412"/>
        <v>2</v>
      </c>
      <c r="Z2906" s="25" t="str">
        <f t="shared" si="413"/>
        <v>Saturday</v>
      </c>
      <c r="AA2906" s="25" t="str">
        <f t="shared" si="414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138.6</v>
      </c>
      <c r="F2907" s="8">
        <f t="shared" si="410"/>
        <v>12196.8</v>
      </c>
      <c r="G2907" s="54">
        <f t="shared" si="411"/>
        <v>24393.599999999999</v>
      </c>
      <c r="H2907" s="25">
        <v>100722</v>
      </c>
      <c r="I2907" s="25" t="s">
        <v>4268</v>
      </c>
      <c r="J2907" s="25">
        <v>2</v>
      </c>
      <c r="K2907" s="25">
        <v>2</v>
      </c>
      <c r="L2907" s="25">
        <f t="shared" si="378"/>
        <v>0</v>
      </c>
      <c r="M2907" s="25"/>
      <c r="N2907" s="45">
        <v>45927</v>
      </c>
      <c r="O2907" s="54"/>
      <c r="P2907" s="25" t="s">
        <v>2052</v>
      </c>
      <c r="Q2907" s="25">
        <v>58156227345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Pune</v>
      </c>
      <c r="W2907" s="56"/>
      <c r="X2907" s="45">
        <v>45929</v>
      </c>
      <c r="Y2907" s="25">
        <f t="shared" si="412"/>
        <v>2</v>
      </c>
      <c r="Z2907" s="25" t="str">
        <f t="shared" si="413"/>
        <v>Saturday</v>
      </c>
      <c r="AA2907" s="25" t="str">
        <f t="shared" si="414"/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23.1</v>
      </c>
      <c r="F2908" s="8">
        <f t="shared" si="410"/>
        <v>2032.8000000000002</v>
      </c>
      <c r="G2908" s="54">
        <f t="shared" si="411"/>
        <v>2032.8000000000002</v>
      </c>
      <c r="H2908" s="25">
        <v>103011</v>
      </c>
      <c r="I2908" s="25" t="s">
        <v>4269</v>
      </c>
      <c r="J2908" s="25">
        <v>1</v>
      </c>
      <c r="K2908" s="25"/>
      <c r="L2908" s="25">
        <f t="shared" si="378"/>
        <v>1</v>
      </c>
      <c r="M2908" s="25"/>
      <c r="N2908" s="45"/>
      <c r="O2908" s="54"/>
      <c r="P2908" s="25" t="s">
        <v>229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Kolkata</v>
      </c>
      <c r="W2908" s="56" t="s">
        <v>3752</v>
      </c>
      <c r="X2908" s="45"/>
      <c r="Y2908" s="25" t="str">
        <f t="shared" si="412"/>
        <v/>
      </c>
      <c r="Z2908" s="25" t="str">
        <f t="shared" si="413"/>
        <v/>
      </c>
      <c r="AA2908" s="25" t="str">
        <f t="shared" si="414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30.1</v>
      </c>
      <c r="F2909" s="8">
        <f t="shared" si="410"/>
        <v>2648.8</v>
      </c>
      <c r="G2909" s="54">
        <f t="shared" si="411"/>
        <v>2648.8</v>
      </c>
      <c r="H2909" s="25">
        <v>123109</v>
      </c>
      <c r="I2909" s="25" t="s">
        <v>4079</v>
      </c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622</v>
      </c>
      <c r="Q2909" s="25">
        <v>58156227076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Hyderabad</v>
      </c>
      <c r="W2909" s="56"/>
      <c r="X2909" s="45">
        <v>45929</v>
      </c>
      <c r="Y2909" s="25">
        <f t="shared" si="412"/>
        <v>2</v>
      </c>
      <c r="Z2909" s="25" t="str">
        <f t="shared" si="413"/>
        <v>Saturday</v>
      </c>
      <c r="AA2909" s="25" t="str">
        <f t="shared" si="414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204.75</v>
      </c>
      <c r="F2910" s="8">
        <f t="shared" si="410"/>
        <v>18018</v>
      </c>
      <c r="G2910" s="54">
        <f t="shared" si="411"/>
        <v>18018</v>
      </c>
      <c r="H2910" s="25">
        <v>138419</v>
      </c>
      <c r="I2910" s="25" t="s">
        <v>4270</v>
      </c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888</v>
      </c>
      <c r="Q2910" s="25">
        <v>58156225400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Karnataka</v>
      </c>
      <c r="W2910" s="56"/>
      <c r="X2910" s="45"/>
      <c r="Y2910" s="25" t="str">
        <f t="shared" si="412"/>
        <v/>
      </c>
      <c r="Z2910" s="25" t="str">
        <f t="shared" si="413"/>
        <v>Saturday</v>
      </c>
      <c r="AA2910" s="25" t="str">
        <f t="shared" si="414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123.2</v>
      </c>
      <c r="F2911" s="8">
        <f t="shared" si="410"/>
        <v>10841.6</v>
      </c>
      <c r="G2911" s="54">
        <f t="shared" si="411"/>
        <v>10841.6</v>
      </c>
      <c r="H2911" s="25">
        <v>144215</v>
      </c>
      <c r="I2911" s="25" t="s">
        <v>4271</v>
      </c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>
        <v>45929</v>
      </c>
      <c r="Y2911" s="25">
        <f t="shared" si="412"/>
        <v>2</v>
      </c>
      <c r="Z2911" s="25" t="str">
        <f t="shared" si="413"/>
        <v>Saturday</v>
      </c>
      <c r="AA2911" s="25" t="str">
        <f t="shared" si="41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70.7</v>
      </c>
      <c r="F2912" s="8">
        <f t="shared" si="410"/>
        <v>6221.6</v>
      </c>
      <c r="G2912" s="54">
        <f t="shared" si="411"/>
        <v>6221.6</v>
      </c>
      <c r="H2912" s="25">
        <v>157617</v>
      </c>
      <c r="I2912" s="25" t="s">
        <v>4272</v>
      </c>
      <c r="J2912" s="25">
        <v>1</v>
      </c>
      <c r="K2912" s="25">
        <v>1</v>
      </c>
      <c r="L2912" s="25">
        <f t="shared" si="378"/>
        <v>0</v>
      </c>
      <c r="M2912" s="25"/>
      <c r="N2912" s="45">
        <v>45927</v>
      </c>
      <c r="O2912" s="54"/>
      <c r="P2912" s="25" t="s">
        <v>166</v>
      </c>
      <c r="Q2912" s="25">
        <v>58156229353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Lucknow</v>
      </c>
      <c r="W2912" s="56"/>
      <c r="X2912" s="45">
        <v>45929</v>
      </c>
      <c r="Y2912" s="25">
        <f t="shared" si="412"/>
        <v>2</v>
      </c>
      <c r="Z2912" s="25" t="str">
        <f t="shared" si="413"/>
        <v>Saturday</v>
      </c>
      <c r="AA2912" s="25" t="str">
        <f t="shared" si="41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30.8</v>
      </c>
      <c r="F2913" s="8">
        <f t="shared" si="410"/>
        <v>2710.4</v>
      </c>
      <c r="G2913" s="54">
        <f t="shared" si="411"/>
        <v>2710.4</v>
      </c>
      <c r="H2913" s="25">
        <v>300402</v>
      </c>
      <c r="I2913" s="25" t="s">
        <v>4273</v>
      </c>
      <c r="J2913" s="25">
        <v>1</v>
      </c>
      <c r="K2913" s="25">
        <v>1</v>
      </c>
      <c r="L2913" s="25">
        <f t="shared" si="378"/>
        <v>0</v>
      </c>
      <c r="M2913" s="25"/>
      <c r="N2913" s="45">
        <v>45929</v>
      </c>
      <c r="O2913" s="54"/>
      <c r="P2913" s="25" t="s">
        <v>214</v>
      </c>
      <c r="Q2913" s="25" t="s">
        <v>2002</v>
      </c>
      <c r="R2913" s="25" t="s">
        <v>2002</v>
      </c>
      <c r="S2913" s="3">
        <v>4</v>
      </c>
      <c r="T2913" s="55"/>
      <c r="U2913" s="25" t="s">
        <v>19</v>
      </c>
      <c r="V2913" s="25" t="str">
        <f>VLOOKUP(P2913,'Customer List'!B:C,2,)</f>
        <v>Delhi</v>
      </c>
      <c r="W2913" s="56"/>
      <c r="X2913" s="45"/>
      <c r="Y2913" s="25" t="str">
        <f t="shared" si="412"/>
        <v/>
      </c>
      <c r="Z2913" s="25" t="str">
        <f t="shared" si="413"/>
        <v>Monday</v>
      </c>
      <c r="AA2913" s="25" t="str">
        <f t="shared" si="414"/>
        <v/>
      </c>
      <c r="AB2913" s="25" t="str">
        <f>VLOOKUP(U2913,'Currency Sheet'!A:C,3,)</f>
        <v>DOLLAR</v>
      </c>
      <c r="AC2913" s="67" t="str">
        <f>VLOOKUP(P2913,'Customer List'!B:D,3,)</f>
        <v>Local</v>
      </c>
    </row>
    <row r="2914" spans="1:29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285.75</v>
      </c>
      <c r="F2914" s="8">
        <f t="shared" si="410"/>
        <v>25146</v>
      </c>
      <c r="G2914" s="54">
        <f t="shared" si="411"/>
        <v>25146</v>
      </c>
      <c r="H2914" s="25">
        <v>300434</v>
      </c>
      <c r="I2914" s="25" t="s">
        <v>4274</v>
      </c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192</v>
      </c>
      <c r="Q2914" s="25" t="s">
        <v>3744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>
        <v>45929</v>
      </c>
      <c r="Y2914" s="25">
        <f t="shared" si="412"/>
        <v>2</v>
      </c>
      <c r="Z2914" s="25" t="str">
        <f t="shared" si="413"/>
        <v>Saturday</v>
      </c>
      <c r="AA2914" s="25" t="str">
        <f t="shared" si="41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297</v>
      </c>
      <c r="F2915" s="8">
        <f t="shared" si="410"/>
        <v>26136</v>
      </c>
      <c r="G2915" s="54">
        <f t="shared" si="411"/>
        <v>26136</v>
      </c>
      <c r="H2915" s="25">
        <v>300468</v>
      </c>
      <c r="I2915" s="25" t="s">
        <v>4275</v>
      </c>
      <c r="J2915" s="25">
        <v>1</v>
      </c>
      <c r="K2915" s="25">
        <v>1</v>
      </c>
      <c r="L2915" s="25">
        <f t="shared" si="378"/>
        <v>0</v>
      </c>
      <c r="M2915" s="25"/>
      <c r="N2915" s="45">
        <v>45927</v>
      </c>
      <c r="O2915" s="54"/>
      <c r="P2915" s="25" t="s">
        <v>243</v>
      </c>
      <c r="Q2915" s="25">
        <v>58156233800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Mumbai</v>
      </c>
      <c r="W2915" s="56"/>
      <c r="X2915" s="45">
        <v>45929</v>
      </c>
      <c r="Y2915" s="25">
        <f t="shared" si="412"/>
        <v>2</v>
      </c>
      <c r="Z2915" s="25" t="str">
        <f t="shared" si="413"/>
        <v>Saturday</v>
      </c>
      <c r="AA2915" s="25" t="str">
        <f t="shared" si="414"/>
        <v>Monday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46.2</v>
      </c>
      <c r="F2916" s="8">
        <f t="shared" si="410"/>
        <v>4065.6000000000004</v>
      </c>
      <c r="G2916" s="54">
        <f t="shared" si="411"/>
        <v>8131.2000000000007</v>
      </c>
      <c r="H2916" s="25">
        <v>300508</v>
      </c>
      <c r="I2916" s="25" t="s">
        <v>3978</v>
      </c>
      <c r="J2916" s="25">
        <v>2</v>
      </c>
      <c r="K2916" s="25">
        <v>2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12"/>
        <v>2</v>
      </c>
      <c r="Z2916" s="25" t="str">
        <f t="shared" si="413"/>
        <v>Saturday</v>
      </c>
      <c r="AA2916" s="25" t="str">
        <f t="shared" si="41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73.5</v>
      </c>
      <c r="F2917" s="8">
        <f t="shared" si="410"/>
        <v>6468</v>
      </c>
      <c r="G2917" s="54">
        <f t="shared" si="411"/>
        <v>6468</v>
      </c>
      <c r="H2917" s="25">
        <v>301330</v>
      </c>
      <c r="I2917" s="25" t="s">
        <v>4276</v>
      </c>
      <c r="J2917" s="25">
        <v>1</v>
      </c>
      <c r="K2917" s="25">
        <v>1</v>
      </c>
      <c r="L2917" s="25">
        <f t="shared" si="378"/>
        <v>0</v>
      </c>
      <c r="M2917" s="25"/>
      <c r="N2917" s="45">
        <v>45927</v>
      </c>
      <c r="O2917" s="54"/>
      <c r="P2917" s="25" t="s">
        <v>192</v>
      </c>
      <c r="Q2917" s="25" t="s">
        <v>3744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Chandigarh</v>
      </c>
      <c r="W2917" s="56"/>
      <c r="X2917" s="45">
        <v>45929</v>
      </c>
      <c r="Y2917" s="25">
        <f t="shared" si="412"/>
        <v>2</v>
      </c>
      <c r="Z2917" s="25" t="str">
        <f t="shared" si="413"/>
        <v>Saturday</v>
      </c>
      <c r="AA2917" s="25" t="str">
        <f t="shared" si="41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45.5</v>
      </c>
      <c r="F2918" s="8">
        <f t="shared" si="410"/>
        <v>4004</v>
      </c>
      <c r="G2918" s="54">
        <f t="shared" si="411"/>
        <v>4004</v>
      </c>
      <c r="H2918" s="25">
        <v>301805</v>
      </c>
      <c r="I2918" s="25" t="s">
        <v>4277</v>
      </c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12"/>
        <v/>
      </c>
      <c r="Z2918" s="25" t="str">
        <f t="shared" si="413"/>
        <v>Monday</v>
      </c>
      <c r="AA2918" s="25" t="str">
        <f t="shared" si="41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169.4</v>
      </c>
      <c r="F2919" s="8">
        <f t="shared" si="410"/>
        <v>14907.2</v>
      </c>
      <c r="G2919" s="54">
        <f t="shared" si="411"/>
        <v>14907.2</v>
      </c>
      <c r="H2919" s="25">
        <v>302008</v>
      </c>
      <c r="I2919" s="25" t="s">
        <v>4278</v>
      </c>
      <c r="J2919" s="25">
        <v>1</v>
      </c>
      <c r="K2919" s="25">
        <v>1</v>
      </c>
      <c r="L2919" s="25">
        <f t="shared" si="378"/>
        <v>0</v>
      </c>
      <c r="M2919" s="25"/>
      <c r="N2919" s="45">
        <v>45929</v>
      </c>
      <c r="O2919" s="54"/>
      <c r="P2919" s="25" t="s">
        <v>17</v>
      </c>
      <c r="Q2919" s="25" t="s">
        <v>2078</v>
      </c>
      <c r="R2919" s="25" t="s">
        <v>638</v>
      </c>
      <c r="S2919" s="3">
        <v>4</v>
      </c>
      <c r="T2919" s="55"/>
      <c r="U2919" s="25" t="s">
        <v>19</v>
      </c>
      <c r="V2919" s="25" t="str">
        <f>VLOOKUP(P2919,'Customer List'!B:C,2,)</f>
        <v>Delhi</v>
      </c>
      <c r="W2919" s="56"/>
      <c r="X2919" s="45"/>
      <c r="Y2919" s="25" t="str">
        <f t="shared" si="412"/>
        <v/>
      </c>
      <c r="Z2919" s="25" t="str">
        <f t="shared" si="413"/>
        <v>Monday</v>
      </c>
      <c r="AA2919" s="25" t="str">
        <f t="shared" si="414"/>
        <v/>
      </c>
      <c r="AB2919" s="25" t="str">
        <f>VLOOKUP(U2919,'Currency Sheet'!A:C,3,)</f>
        <v>DOLLAR</v>
      </c>
      <c r="AC2919" s="67" t="str">
        <f>VLOOKUP(P2919,'Customer List'!B:D,3,)</f>
        <v>Local</v>
      </c>
    </row>
    <row r="2920" spans="1:29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142.5</v>
      </c>
      <c r="F2920" s="8">
        <f t="shared" si="410"/>
        <v>12540</v>
      </c>
      <c r="G2920" s="54">
        <f t="shared" si="411"/>
        <v>12540</v>
      </c>
      <c r="H2920" s="25">
        <v>302037</v>
      </c>
      <c r="I2920" s="25" t="s">
        <v>4279</v>
      </c>
      <c r="J2920" s="25">
        <v>1</v>
      </c>
      <c r="K2920" s="25"/>
      <c r="L2920" s="25">
        <f t="shared" si="378"/>
        <v>1</v>
      </c>
      <c r="M2920" s="25"/>
      <c r="N2920" s="45"/>
      <c r="O2920" s="54"/>
      <c r="P2920" s="25" t="s">
        <v>229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Kolkata</v>
      </c>
      <c r="W2920" s="56" t="s">
        <v>3752</v>
      </c>
      <c r="X2920" s="45"/>
      <c r="Y2920" s="25" t="str">
        <f t="shared" si="412"/>
        <v/>
      </c>
      <c r="Z2920" s="25" t="str">
        <f t="shared" si="413"/>
        <v/>
      </c>
      <c r="AA2920" s="25" t="str">
        <f t="shared" si="414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259</v>
      </c>
      <c r="F2921" s="8">
        <f t="shared" si="410"/>
        <v>22792</v>
      </c>
      <c r="G2921" s="54">
        <f t="shared" si="411"/>
        <v>22792</v>
      </c>
      <c r="H2921" s="25">
        <v>302088</v>
      </c>
      <c r="I2921" s="25" t="s">
        <v>4280</v>
      </c>
      <c r="J2921" s="25">
        <v>1</v>
      </c>
      <c r="K2921" s="25">
        <v>1</v>
      </c>
      <c r="L2921" s="25">
        <f t="shared" si="378"/>
        <v>0</v>
      </c>
      <c r="M2921" s="25"/>
      <c r="N2921" s="45">
        <v>45927</v>
      </c>
      <c r="O2921" s="54"/>
      <c r="P2921" s="25" t="s">
        <v>243</v>
      </c>
      <c r="Q2921" s="25">
        <v>58156233800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Mumbai</v>
      </c>
      <c r="W2921" s="56"/>
      <c r="X2921" s="45">
        <v>45929</v>
      </c>
      <c r="Y2921" s="25">
        <f t="shared" si="412"/>
        <v>2</v>
      </c>
      <c r="Z2921" s="25" t="str">
        <f t="shared" si="413"/>
        <v>Saturday</v>
      </c>
      <c r="AA2921" s="25" t="str">
        <f t="shared" si="41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46.2</v>
      </c>
      <c r="F2922" s="8">
        <f t="shared" si="410"/>
        <v>4065.6000000000004</v>
      </c>
      <c r="G2922" s="54">
        <f t="shared" si="411"/>
        <v>8131.2000000000007</v>
      </c>
      <c r="H2922" s="25">
        <v>302208</v>
      </c>
      <c r="I2922" s="25" t="s">
        <v>4281</v>
      </c>
      <c r="J2922" s="25">
        <v>2</v>
      </c>
      <c r="K2922" s="25">
        <v>2</v>
      </c>
      <c r="L2922" s="25">
        <f t="shared" si="378"/>
        <v>0</v>
      </c>
      <c r="M2922" s="25"/>
      <c r="N2922" s="45">
        <v>45927</v>
      </c>
      <c r="O2922" s="54"/>
      <c r="P2922" s="25" t="s">
        <v>192</v>
      </c>
      <c r="Q2922" s="25" t="s">
        <v>3744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412"/>
        <v>2</v>
      </c>
      <c r="Z2922" s="25" t="str">
        <f t="shared" si="413"/>
        <v>Saturday</v>
      </c>
      <c r="AA2922" s="25" t="str">
        <f t="shared" si="41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267.39999999999998</v>
      </c>
      <c r="F2923" s="8">
        <f t="shared" si="410"/>
        <v>23531.199999999997</v>
      </c>
      <c r="G2923" s="54">
        <f t="shared" si="411"/>
        <v>23531.199999999997</v>
      </c>
      <c r="H2923" s="25">
        <v>302326</v>
      </c>
      <c r="I2923" s="25" t="s">
        <v>4282</v>
      </c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166</v>
      </c>
      <c r="Q2923" s="25">
        <v>58156229353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Lucknow</v>
      </c>
      <c r="W2923" s="56"/>
      <c r="X2923" s="45">
        <v>45929</v>
      </c>
      <c r="Y2923" s="25">
        <f t="shared" si="412"/>
        <v>2</v>
      </c>
      <c r="Z2923" s="25" t="str">
        <f t="shared" si="413"/>
        <v>Saturday</v>
      </c>
      <c r="AA2923" s="25" t="str">
        <f t="shared" si="414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204.4</v>
      </c>
      <c r="F2924" s="8">
        <f t="shared" si="410"/>
        <v>17987.2</v>
      </c>
      <c r="G2924" s="54">
        <f t="shared" si="411"/>
        <v>17987.2</v>
      </c>
      <c r="H2924" s="25">
        <v>302612</v>
      </c>
      <c r="I2924" s="25" t="s">
        <v>4283</v>
      </c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888</v>
      </c>
      <c r="Q2924" s="25">
        <v>58156225400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Karnataka</v>
      </c>
      <c r="W2924" s="56"/>
      <c r="X2924" s="45"/>
      <c r="Y2924" s="25" t="str">
        <f t="shared" si="412"/>
        <v/>
      </c>
      <c r="Z2924" s="25" t="str">
        <f t="shared" si="413"/>
        <v>Saturday</v>
      </c>
      <c r="AA2924" s="25" t="str">
        <f t="shared" si="414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73.5</v>
      </c>
      <c r="F2925" s="8">
        <f t="shared" si="410"/>
        <v>6468</v>
      </c>
      <c r="G2925" s="54">
        <f t="shared" si="411"/>
        <v>6468</v>
      </c>
      <c r="H2925" s="25">
        <v>302808</v>
      </c>
      <c r="I2925" s="25" t="s">
        <v>4284</v>
      </c>
      <c r="J2925" s="25">
        <v>1</v>
      </c>
      <c r="K2925" s="25">
        <v>1</v>
      </c>
      <c r="L2925" s="25">
        <f t="shared" si="378"/>
        <v>0</v>
      </c>
      <c r="M2925" s="25"/>
      <c r="N2925" s="45">
        <v>45927</v>
      </c>
      <c r="O2925" s="54"/>
      <c r="P2925" s="25" t="s">
        <v>192</v>
      </c>
      <c r="Q2925" s="25" t="s">
        <v>3744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>
        <v>45929</v>
      </c>
      <c r="Y2925" s="25">
        <f t="shared" si="412"/>
        <v>2</v>
      </c>
      <c r="Z2925" s="25" t="str">
        <f t="shared" si="413"/>
        <v>Saturday</v>
      </c>
      <c r="AA2925" s="25" t="str">
        <f t="shared" si="414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35</v>
      </c>
      <c r="F2926" s="8">
        <f t="shared" si="410"/>
        <v>3080</v>
      </c>
      <c r="G2926" s="54">
        <f t="shared" si="411"/>
        <v>3080</v>
      </c>
      <c r="H2926" s="25">
        <v>302902</v>
      </c>
      <c r="I2926" s="25" t="s">
        <v>4285</v>
      </c>
      <c r="J2926" s="25">
        <v>1</v>
      </c>
      <c r="K2926" s="25">
        <v>1</v>
      </c>
      <c r="L2926" s="25">
        <f t="shared" si="378"/>
        <v>0</v>
      </c>
      <c r="M2926" s="25"/>
      <c r="N2926" s="45">
        <v>45929</v>
      </c>
      <c r="O2926" s="54"/>
      <c r="P2926" s="25" t="s">
        <v>214</v>
      </c>
      <c r="Q2926" s="25" t="s">
        <v>2002</v>
      </c>
      <c r="R2926" s="25" t="s">
        <v>2002</v>
      </c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412"/>
        <v/>
      </c>
      <c r="Z2926" s="25" t="str">
        <f t="shared" si="413"/>
        <v>Monday</v>
      </c>
      <c r="AA2926" s="25" t="str">
        <f t="shared" si="414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207.9</v>
      </c>
      <c r="F2927" s="8">
        <f t="shared" si="410"/>
        <v>18295.2</v>
      </c>
      <c r="G2927" s="54">
        <f t="shared" si="411"/>
        <v>18295.2</v>
      </c>
      <c r="H2927" s="25">
        <v>302910</v>
      </c>
      <c r="I2927" s="25" t="s">
        <v>4111</v>
      </c>
      <c r="J2927" s="25">
        <v>1</v>
      </c>
      <c r="K2927" s="25">
        <v>1</v>
      </c>
      <c r="L2927" s="25">
        <f t="shared" si="378"/>
        <v>0</v>
      </c>
      <c r="M2927" s="25"/>
      <c r="N2927" s="45">
        <v>45927</v>
      </c>
      <c r="O2927" s="54"/>
      <c r="P2927" s="25" t="s">
        <v>3732</v>
      </c>
      <c r="Q2927" s="25" t="s">
        <v>3745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12"/>
        <v>2</v>
      </c>
      <c r="Z2927" s="25" t="str">
        <f t="shared" si="413"/>
        <v>Saturday</v>
      </c>
      <c r="AA2927" s="25" t="str">
        <f t="shared" si="41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185.5</v>
      </c>
      <c r="F2928" s="8">
        <f t="shared" si="410"/>
        <v>16324</v>
      </c>
      <c r="G2928" s="54">
        <f t="shared" si="411"/>
        <v>16324</v>
      </c>
      <c r="H2928" s="25">
        <v>303110</v>
      </c>
      <c r="I2928" s="25" t="s">
        <v>4286</v>
      </c>
      <c r="J2928" s="25">
        <v>1</v>
      </c>
      <c r="K2928" s="25">
        <v>1</v>
      </c>
      <c r="L2928" s="25">
        <f t="shared" si="378"/>
        <v>0</v>
      </c>
      <c r="M2928" s="25"/>
      <c r="N2928" s="45">
        <v>45929</v>
      </c>
      <c r="O2928" s="54"/>
      <c r="P2928" s="25" t="s">
        <v>3733</v>
      </c>
      <c r="Q2928" s="25" t="s">
        <v>2078</v>
      </c>
      <c r="R2928" s="25" t="s">
        <v>849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12"/>
        <v/>
      </c>
      <c r="Z2928" s="25" t="str">
        <f t="shared" si="413"/>
        <v>Monday</v>
      </c>
      <c r="AA2928" s="25" t="str">
        <f t="shared" si="414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285.75</v>
      </c>
      <c r="F2929" s="8">
        <f t="shared" si="410"/>
        <v>25146</v>
      </c>
      <c r="G2929" s="54">
        <f t="shared" si="411"/>
        <v>25146</v>
      </c>
      <c r="H2929" s="25">
        <v>303526</v>
      </c>
      <c r="I2929" s="25" t="s">
        <v>4287</v>
      </c>
      <c r="J2929" s="25">
        <v>1</v>
      </c>
      <c r="K2929" s="25">
        <v>1</v>
      </c>
      <c r="L2929" s="25">
        <f t="shared" si="378"/>
        <v>0</v>
      </c>
      <c r="M2929" s="25"/>
      <c r="N2929" s="45">
        <v>45927</v>
      </c>
      <c r="O2929" s="54"/>
      <c r="P2929" s="25" t="s">
        <v>192</v>
      </c>
      <c r="Q2929" s="25" t="s">
        <v>3744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12"/>
        <v>2</v>
      </c>
      <c r="Z2929" s="25" t="str">
        <f t="shared" si="413"/>
        <v>Saturday</v>
      </c>
      <c r="AA2929" s="25" t="str">
        <f t="shared" si="414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157.5</v>
      </c>
      <c r="F2930" s="8">
        <f t="shared" si="410"/>
        <v>13860</v>
      </c>
      <c r="G2930" s="54">
        <f t="shared" si="411"/>
        <v>13860</v>
      </c>
      <c r="H2930" s="25">
        <v>303651</v>
      </c>
      <c r="I2930" s="25" t="s">
        <v>4288</v>
      </c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229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Kolkata</v>
      </c>
      <c r="W2930" s="56" t="s">
        <v>3752</v>
      </c>
      <c r="X2930" s="45"/>
      <c r="Y2930" s="25" t="str">
        <f t="shared" si="412"/>
        <v/>
      </c>
      <c r="Z2930" s="25" t="str">
        <f t="shared" si="413"/>
        <v/>
      </c>
      <c r="AA2930" s="25" t="str">
        <f t="shared" si="414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342.75</v>
      </c>
      <c r="F2931" s="8">
        <f t="shared" si="410"/>
        <v>30162</v>
      </c>
      <c r="G2931" s="54">
        <f t="shared" si="411"/>
        <v>30162</v>
      </c>
      <c r="H2931" s="25">
        <v>303744</v>
      </c>
      <c r="I2931" s="25" t="s">
        <v>4289</v>
      </c>
      <c r="J2931" s="25">
        <v>1</v>
      </c>
      <c r="K2931" s="25"/>
      <c r="L2931" s="25">
        <f t="shared" si="378"/>
        <v>1</v>
      </c>
      <c r="M2931" s="25"/>
      <c r="N2931" s="45"/>
      <c r="O2931" s="54"/>
      <c r="P2931" s="25" t="s">
        <v>255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 t="s">
        <v>3757</v>
      </c>
      <c r="X2931" s="45"/>
      <c r="Y2931" s="25" t="str">
        <f t="shared" si="412"/>
        <v/>
      </c>
      <c r="Z2931" s="25" t="str">
        <f t="shared" si="413"/>
        <v/>
      </c>
      <c r="AA2931" s="25" t="str">
        <f t="shared" si="41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50.4</v>
      </c>
      <c r="F2932" s="8">
        <f t="shared" si="410"/>
        <v>4435.2</v>
      </c>
      <c r="G2932" s="54">
        <f t="shared" si="411"/>
        <v>4435.2</v>
      </c>
      <c r="H2932" s="25">
        <v>304006</v>
      </c>
      <c r="I2932" s="25" t="s">
        <v>3982</v>
      </c>
      <c r="J2932" s="25">
        <v>1</v>
      </c>
      <c r="K2932" s="25">
        <v>1</v>
      </c>
      <c r="L2932" s="25">
        <f t="shared" si="378"/>
        <v>0</v>
      </c>
      <c r="M2932" s="25"/>
      <c r="N2932" s="45">
        <v>45927</v>
      </c>
      <c r="O2932" s="54"/>
      <c r="P2932" s="25" t="s">
        <v>166</v>
      </c>
      <c r="Q2932" s="25">
        <v>58156229353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Lucknow</v>
      </c>
      <c r="W2932" s="56"/>
      <c r="X2932" s="45">
        <v>45929</v>
      </c>
      <c r="Y2932" s="25">
        <f t="shared" si="412"/>
        <v>2</v>
      </c>
      <c r="Z2932" s="25" t="str">
        <f t="shared" si="413"/>
        <v>Saturday</v>
      </c>
      <c r="AA2932" s="25" t="str">
        <f t="shared" si="41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289.5</v>
      </c>
      <c r="F2933" s="8">
        <f t="shared" si="410"/>
        <v>25476</v>
      </c>
      <c r="G2933" s="54">
        <f t="shared" si="411"/>
        <v>25476</v>
      </c>
      <c r="H2933" s="25">
        <v>304036</v>
      </c>
      <c r="I2933" s="25" t="s">
        <v>4290</v>
      </c>
      <c r="J2933" s="25">
        <v>1</v>
      </c>
      <c r="K2933" s="25">
        <v>1</v>
      </c>
      <c r="L2933" s="25">
        <f t="shared" si="378"/>
        <v>0</v>
      </c>
      <c r="M2933" s="25"/>
      <c r="N2933" s="45">
        <v>45929</v>
      </c>
      <c r="O2933" s="54"/>
      <c r="P2933" s="25" t="s">
        <v>17</v>
      </c>
      <c r="Q2933" s="25" t="s">
        <v>2078</v>
      </c>
      <c r="R2933" s="25" t="s">
        <v>638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12"/>
        <v/>
      </c>
      <c r="Z2933" s="25" t="str">
        <f t="shared" si="413"/>
        <v>Monday</v>
      </c>
      <c r="AA2933" s="25" t="str">
        <f t="shared" si="41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203</v>
      </c>
      <c r="F2934" s="8">
        <f t="shared" si="410"/>
        <v>17864</v>
      </c>
      <c r="G2934" s="54">
        <f t="shared" si="411"/>
        <v>17864</v>
      </c>
      <c r="H2934" s="25">
        <v>304096</v>
      </c>
      <c r="I2934" s="25" t="s">
        <v>4291</v>
      </c>
      <c r="J2934" s="25">
        <v>1</v>
      </c>
      <c r="K2934" s="25">
        <v>1</v>
      </c>
      <c r="L2934" s="25">
        <f t="shared" ref="L2934:L2997" si="415">J2934-K2934</f>
        <v>0</v>
      </c>
      <c r="M2934" s="25"/>
      <c r="N2934" s="45">
        <v>45929</v>
      </c>
      <c r="O2934" s="54"/>
      <c r="P2934" s="25" t="s">
        <v>3733</v>
      </c>
      <c r="Q2934" s="25" t="s">
        <v>2078</v>
      </c>
      <c r="R2934" s="25" t="s">
        <v>849</v>
      </c>
      <c r="S2934" s="3">
        <v>4</v>
      </c>
      <c r="T2934" s="55"/>
      <c r="U2934" s="25" t="s">
        <v>19</v>
      </c>
      <c r="V2934" s="25" t="str">
        <f>VLOOKUP(P2934,'Customer List'!B:C,2,)</f>
        <v>DELHI</v>
      </c>
      <c r="W2934" s="56"/>
      <c r="X2934" s="45"/>
      <c r="Y2934" s="25" t="str">
        <f t="shared" si="412"/>
        <v/>
      </c>
      <c r="Z2934" s="25" t="str">
        <f t="shared" si="413"/>
        <v>Monday</v>
      </c>
      <c r="AA2934" s="25" t="str">
        <f t="shared" si="414"/>
        <v/>
      </c>
      <c r="AB2934" s="25" t="str">
        <f>VLOOKUP(U2934,'Currency Sheet'!A:C,3,)</f>
        <v>DOLLAR</v>
      </c>
      <c r="AC2934" s="67" t="str">
        <f>VLOOKUP(P2934,'Customer List'!B:D,3,)</f>
        <v>LOCAL</v>
      </c>
    </row>
    <row r="2935" spans="1:29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326.25</v>
      </c>
      <c r="F2935" s="8">
        <f t="shared" si="410"/>
        <v>28710</v>
      </c>
      <c r="G2935" s="54">
        <f t="shared" si="411"/>
        <v>28710</v>
      </c>
      <c r="H2935" s="25">
        <v>304136</v>
      </c>
      <c r="I2935" s="25" t="s">
        <v>4292</v>
      </c>
      <c r="J2935" s="25">
        <v>1</v>
      </c>
      <c r="K2935" s="25">
        <v>1</v>
      </c>
      <c r="L2935" s="25">
        <f t="shared" si="415"/>
        <v>0</v>
      </c>
      <c r="M2935" s="25"/>
      <c r="N2935" s="45">
        <v>45927</v>
      </c>
      <c r="O2935" s="54"/>
      <c r="P2935" s="25" t="s">
        <v>888</v>
      </c>
      <c r="Q2935" s="25">
        <v>58156225400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Karnataka</v>
      </c>
      <c r="W2935" s="56"/>
      <c r="X2935" s="45"/>
      <c r="Y2935" s="25" t="str">
        <f t="shared" si="412"/>
        <v/>
      </c>
      <c r="Z2935" s="25" t="str">
        <f t="shared" si="413"/>
        <v>Saturday</v>
      </c>
      <c r="AA2935" s="25" t="str">
        <f t="shared" si="414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285</v>
      </c>
      <c r="F2936" s="8">
        <f t="shared" si="410"/>
        <v>25080</v>
      </c>
      <c r="G2936" s="54">
        <f t="shared" si="411"/>
        <v>25080</v>
      </c>
      <c r="H2936" s="25">
        <v>304142</v>
      </c>
      <c r="I2936" s="25" t="s">
        <v>4293</v>
      </c>
      <c r="J2936" s="25">
        <v>1</v>
      </c>
      <c r="K2936" s="25">
        <v>1</v>
      </c>
      <c r="L2936" s="25">
        <f t="shared" si="415"/>
        <v>0</v>
      </c>
      <c r="M2936" s="25"/>
      <c r="N2936" s="45">
        <v>45927</v>
      </c>
      <c r="O2936" s="54"/>
      <c r="P2936" s="25" t="s">
        <v>192</v>
      </c>
      <c r="Q2936" s="25" t="s">
        <v>3744</v>
      </c>
      <c r="R2936" s="25" t="s">
        <v>41</v>
      </c>
      <c r="S2936" s="3">
        <v>4</v>
      </c>
      <c r="T2936" s="55"/>
      <c r="U2936" s="25" t="s">
        <v>19</v>
      </c>
      <c r="V2936" s="25" t="str">
        <f>VLOOKUP(P2936,'Customer List'!B:C,2,)</f>
        <v>Chandigarh</v>
      </c>
      <c r="W2936" s="56"/>
      <c r="X2936" s="45">
        <v>45929</v>
      </c>
      <c r="Y2936" s="25">
        <f t="shared" si="412"/>
        <v>2</v>
      </c>
      <c r="Z2936" s="25" t="str">
        <f t="shared" si="413"/>
        <v>Saturday</v>
      </c>
      <c r="AA2936" s="25" t="str">
        <f t="shared" si="414"/>
        <v>Monday</v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71.400000000000006</v>
      </c>
      <c r="F2937" s="8">
        <f t="shared" si="410"/>
        <v>6283.2000000000007</v>
      </c>
      <c r="G2937" s="54">
        <f t="shared" si="411"/>
        <v>6283.2000000000007</v>
      </c>
      <c r="H2937" s="25">
        <v>304402</v>
      </c>
      <c r="I2937" s="25" t="s">
        <v>4294</v>
      </c>
      <c r="J2937" s="25">
        <v>1</v>
      </c>
      <c r="K2937" s="25">
        <v>1</v>
      </c>
      <c r="L2937" s="25">
        <f t="shared" si="415"/>
        <v>0</v>
      </c>
      <c r="M2937" s="25"/>
      <c r="N2937" s="45">
        <v>45929</v>
      </c>
      <c r="O2937" s="54"/>
      <c r="P2937" s="25" t="s">
        <v>3733</v>
      </c>
      <c r="Q2937" s="25" t="s">
        <v>2078</v>
      </c>
      <c r="R2937" s="25" t="s">
        <v>849</v>
      </c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412"/>
        <v/>
      </c>
      <c r="Z2937" s="25" t="str">
        <f t="shared" si="413"/>
        <v>Monday</v>
      </c>
      <c r="AA2937" s="25" t="str">
        <f t="shared" si="414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86.8</v>
      </c>
      <c r="F2938" s="8">
        <f t="shared" si="410"/>
        <v>7638.4</v>
      </c>
      <c r="G2938" s="54">
        <f t="shared" si="411"/>
        <v>7638.4</v>
      </c>
      <c r="H2938" s="25">
        <v>304825</v>
      </c>
      <c r="I2938" s="25" t="s">
        <v>4295</v>
      </c>
      <c r="J2938" s="25">
        <v>1</v>
      </c>
      <c r="K2938" s="25"/>
      <c r="L2938" s="25">
        <f t="shared" si="415"/>
        <v>1</v>
      </c>
      <c r="M2938" s="25"/>
      <c r="N2938" s="45"/>
      <c r="O2938" s="54"/>
      <c r="P2938" s="25" t="s">
        <v>229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Kolkata</v>
      </c>
      <c r="W2938" s="56" t="s">
        <v>3752</v>
      </c>
      <c r="X2938" s="45"/>
      <c r="Y2938" s="25" t="str">
        <f t="shared" si="412"/>
        <v/>
      </c>
      <c r="Z2938" s="25" t="str">
        <f t="shared" si="413"/>
        <v/>
      </c>
      <c r="AA2938" s="25" t="str">
        <f t="shared" si="414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226.1</v>
      </c>
      <c r="F2939" s="8">
        <f t="shared" si="410"/>
        <v>19896.8</v>
      </c>
      <c r="G2939" s="54">
        <f t="shared" si="411"/>
        <v>19896.8</v>
      </c>
      <c r="H2939" s="25">
        <v>305114</v>
      </c>
      <c r="I2939" s="25" t="s">
        <v>4296</v>
      </c>
      <c r="J2939" s="25">
        <v>1</v>
      </c>
      <c r="K2939" s="25">
        <v>1</v>
      </c>
      <c r="L2939" s="25">
        <f t="shared" si="415"/>
        <v>0</v>
      </c>
      <c r="M2939" s="25"/>
      <c r="N2939" s="45">
        <v>45929</v>
      </c>
      <c r="O2939" s="54"/>
      <c r="P2939" s="25" t="s">
        <v>17</v>
      </c>
      <c r="Q2939" s="25" t="s">
        <v>2078</v>
      </c>
      <c r="R2939" s="25" t="s">
        <v>638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12"/>
        <v/>
      </c>
      <c r="Z2939" s="25" t="str">
        <f t="shared" si="413"/>
        <v>Monday</v>
      </c>
      <c r="AA2939" s="25" t="str">
        <f t="shared" si="41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205.1</v>
      </c>
      <c r="F2940" s="8">
        <f t="shared" si="410"/>
        <v>18048.8</v>
      </c>
      <c r="G2940" s="54">
        <f t="shared" si="411"/>
        <v>18048.8</v>
      </c>
      <c r="H2940" s="25">
        <v>306008</v>
      </c>
      <c r="I2940" s="25" t="s">
        <v>4297</v>
      </c>
      <c r="J2940" s="25">
        <v>1</v>
      </c>
      <c r="K2940" s="25">
        <v>1</v>
      </c>
      <c r="L2940" s="25">
        <f t="shared" si="415"/>
        <v>0</v>
      </c>
      <c r="M2940" s="25"/>
      <c r="N2940" s="45">
        <v>45927</v>
      </c>
      <c r="O2940" s="54"/>
      <c r="P2940" s="25" t="s">
        <v>243</v>
      </c>
      <c r="Q2940" s="25">
        <v>58156233800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>
        <v>45929</v>
      </c>
      <c r="Y2940" s="25">
        <f t="shared" si="412"/>
        <v>2</v>
      </c>
      <c r="Z2940" s="25" t="str">
        <f t="shared" si="413"/>
        <v>Saturday</v>
      </c>
      <c r="AA2940" s="25" t="str">
        <f t="shared" si="414"/>
        <v>Monday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107.8</v>
      </c>
      <c r="F2941" s="8">
        <f t="shared" si="410"/>
        <v>9486.4</v>
      </c>
      <c r="G2941" s="54">
        <f t="shared" si="411"/>
        <v>9486.4</v>
      </c>
      <c r="H2941" s="25">
        <v>306509</v>
      </c>
      <c r="I2941" s="25" t="s">
        <v>4298</v>
      </c>
      <c r="J2941" s="25">
        <v>1</v>
      </c>
      <c r="K2941" s="25">
        <v>1</v>
      </c>
      <c r="L2941" s="25">
        <f t="shared" si="415"/>
        <v>0</v>
      </c>
      <c r="M2941" s="25"/>
      <c r="N2941" s="45">
        <v>45929</v>
      </c>
      <c r="O2941" s="54"/>
      <c r="P2941" s="25" t="s">
        <v>214</v>
      </c>
      <c r="Q2941" s="25" t="s">
        <v>2002</v>
      </c>
      <c r="R2941" s="25" t="s">
        <v>2002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12"/>
        <v/>
      </c>
      <c r="Z2941" s="25" t="str">
        <f t="shared" si="413"/>
        <v>Monday</v>
      </c>
      <c r="AA2941" s="25" t="str">
        <f t="shared" si="414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321.75</v>
      </c>
      <c r="F2942" s="8">
        <f t="shared" si="410"/>
        <v>28314</v>
      </c>
      <c r="G2942" s="54">
        <f t="shared" si="411"/>
        <v>56628</v>
      </c>
      <c r="H2942" s="25">
        <v>307640</v>
      </c>
      <c r="I2942" s="25" t="s">
        <v>4299</v>
      </c>
      <c r="J2942" s="25">
        <v>2</v>
      </c>
      <c r="K2942" s="25">
        <v>2</v>
      </c>
      <c r="L2942" s="25">
        <f t="shared" si="415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12"/>
        <v>2</v>
      </c>
      <c r="Z2942" s="25" t="str">
        <f t="shared" si="413"/>
        <v>Saturday</v>
      </c>
      <c r="AA2942" s="25" t="str">
        <f t="shared" si="414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242.9</v>
      </c>
      <c r="F2943" s="8">
        <f t="shared" si="410"/>
        <v>21375.200000000001</v>
      </c>
      <c r="G2943" s="54">
        <f t="shared" si="411"/>
        <v>21375.200000000001</v>
      </c>
      <c r="H2943" s="25">
        <v>307654</v>
      </c>
      <c r="I2943" s="25" t="s">
        <v>4300</v>
      </c>
      <c r="J2943" s="25">
        <v>1</v>
      </c>
      <c r="K2943" s="25">
        <v>1</v>
      </c>
      <c r="L2943" s="25">
        <f t="shared" si="415"/>
        <v>0</v>
      </c>
      <c r="M2943" s="25"/>
      <c r="N2943" s="45">
        <v>45929</v>
      </c>
      <c r="O2943" s="54"/>
      <c r="P2943" s="25" t="s">
        <v>17</v>
      </c>
      <c r="Q2943" s="25" t="s">
        <v>2078</v>
      </c>
      <c r="R2943" s="25" t="s">
        <v>638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12"/>
        <v/>
      </c>
      <c r="Z2943" s="25" t="str">
        <f t="shared" si="413"/>
        <v>Monday</v>
      </c>
      <c r="AA2943" s="25" t="str">
        <f t="shared" si="414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267.39999999999998</v>
      </c>
      <c r="F2944" s="8">
        <f t="shared" si="410"/>
        <v>23531.199999999997</v>
      </c>
      <c r="G2944" s="54">
        <f t="shared" si="411"/>
        <v>23531.199999999997</v>
      </c>
      <c r="H2944" s="25">
        <v>310718</v>
      </c>
      <c r="I2944" s="25" t="s">
        <v>4301</v>
      </c>
      <c r="J2944" s="25">
        <v>1</v>
      </c>
      <c r="K2944" s="25">
        <v>1</v>
      </c>
      <c r="L2944" s="25">
        <f t="shared" si="415"/>
        <v>0</v>
      </c>
      <c r="M2944" s="25"/>
      <c r="N2944" s="45">
        <v>45927</v>
      </c>
      <c r="O2944" s="54"/>
      <c r="P2944" s="25" t="s">
        <v>192</v>
      </c>
      <c r="Q2944" s="25" t="s">
        <v>3744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Chandigarh</v>
      </c>
      <c r="W2944" s="56"/>
      <c r="X2944" s="45">
        <v>45929</v>
      </c>
      <c r="Y2944" s="25">
        <f t="shared" si="412"/>
        <v>2</v>
      </c>
      <c r="Z2944" s="25" t="str">
        <f t="shared" si="413"/>
        <v>Saturday</v>
      </c>
      <c r="AA2944" s="25" t="str">
        <f t="shared" si="414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242.9</v>
      </c>
      <c r="F2945" s="8">
        <f t="shared" si="410"/>
        <v>21375.200000000001</v>
      </c>
      <c r="G2945" s="54">
        <f t="shared" si="411"/>
        <v>21375.200000000001</v>
      </c>
      <c r="H2945" s="25">
        <v>310946</v>
      </c>
      <c r="I2945" s="25" t="s">
        <v>4302</v>
      </c>
      <c r="J2945" s="25">
        <v>1</v>
      </c>
      <c r="K2945" s="25">
        <v>1</v>
      </c>
      <c r="L2945" s="25">
        <f t="shared" si="415"/>
        <v>0</v>
      </c>
      <c r="M2945" s="25"/>
      <c r="N2945" s="45">
        <v>45927</v>
      </c>
      <c r="O2945" s="54"/>
      <c r="P2945" s="25" t="s">
        <v>888</v>
      </c>
      <c r="Q2945" s="25">
        <v>58156225400</v>
      </c>
      <c r="R2945" s="25"/>
      <c r="S2945" s="3">
        <v>4</v>
      </c>
      <c r="T2945" s="55"/>
      <c r="U2945" s="25" t="s">
        <v>19</v>
      </c>
      <c r="V2945" s="25" t="str">
        <f>VLOOKUP(P2945,'Customer List'!B:C,2,)</f>
        <v>Karnataka</v>
      </c>
      <c r="W2945" s="56"/>
      <c r="X2945" s="45"/>
      <c r="Y2945" s="25" t="str">
        <f t="shared" si="412"/>
        <v/>
      </c>
      <c r="Z2945" s="25" t="str">
        <f t="shared" si="413"/>
        <v>Saturday</v>
      </c>
      <c r="AA2945" s="25" t="str">
        <f t="shared" si="414"/>
        <v/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304.5</v>
      </c>
      <c r="F2946" s="8">
        <f t="shared" si="410"/>
        <v>26796</v>
      </c>
      <c r="G2946" s="54">
        <f t="shared" si="411"/>
        <v>26796</v>
      </c>
      <c r="H2946" s="25">
        <v>311136</v>
      </c>
      <c r="I2946" s="25" t="s">
        <v>4303</v>
      </c>
      <c r="J2946" s="25">
        <v>1</v>
      </c>
      <c r="K2946" s="25"/>
      <c r="L2946" s="25">
        <f t="shared" si="415"/>
        <v>1</v>
      </c>
      <c r="M2946" s="25"/>
      <c r="N2946" s="45"/>
      <c r="O2946" s="54"/>
      <c r="P2946" s="25" t="s">
        <v>255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 t="s">
        <v>3757</v>
      </c>
      <c r="X2946" s="45"/>
      <c r="Y2946" s="25" t="str">
        <f t="shared" si="412"/>
        <v/>
      </c>
      <c r="Z2946" s="25" t="str">
        <f t="shared" si="413"/>
        <v/>
      </c>
      <c r="AA2946" s="25" t="str">
        <f t="shared" si="414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297</v>
      </c>
      <c r="F2947" s="8">
        <f t="shared" si="410"/>
        <v>26136</v>
      </c>
      <c r="G2947" s="54">
        <f t="shared" si="411"/>
        <v>26136</v>
      </c>
      <c r="H2947" s="25">
        <v>312238</v>
      </c>
      <c r="I2947" s="25" t="s">
        <v>4304</v>
      </c>
      <c r="J2947" s="25">
        <v>1</v>
      </c>
      <c r="K2947" s="25">
        <v>1</v>
      </c>
      <c r="L2947" s="25">
        <f t="shared" si="415"/>
        <v>0</v>
      </c>
      <c r="M2947" s="25"/>
      <c r="N2947" s="45">
        <v>45929</v>
      </c>
      <c r="O2947" s="54"/>
      <c r="P2947" s="25" t="s">
        <v>17</v>
      </c>
      <c r="Q2947" s="25" t="s">
        <v>2078</v>
      </c>
      <c r="R2947" s="25" t="s">
        <v>638</v>
      </c>
      <c r="S2947" s="3">
        <v>4</v>
      </c>
      <c r="T2947" s="55"/>
      <c r="U2947" s="25" t="s">
        <v>19</v>
      </c>
      <c r="V2947" s="25" t="str">
        <f>VLOOKUP(P2947,'Customer List'!B:C,2,)</f>
        <v>Delhi</v>
      </c>
      <c r="W2947" s="56"/>
      <c r="X2947" s="45"/>
      <c r="Y2947" s="25" t="str">
        <f t="shared" si="412"/>
        <v/>
      </c>
      <c r="Z2947" s="25" t="str">
        <f t="shared" si="413"/>
        <v>Monday</v>
      </c>
      <c r="AA2947" s="25" t="str">
        <f t="shared" si="414"/>
        <v/>
      </c>
      <c r="AB2947" s="25" t="str">
        <f>VLOOKUP(U2947,'Currency Sheet'!A:C,3,)</f>
        <v>DOLLAR</v>
      </c>
      <c r="AC2947" s="67" t="str">
        <f>VLOOKUP(P2947,'Customer List'!B:D,3,)</f>
        <v>Local</v>
      </c>
    </row>
    <row r="2948" spans="1:29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86.8</v>
      </c>
      <c r="F2948" s="8">
        <f t="shared" si="410"/>
        <v>7638.4</v>
      </c>
      <c r="G2948" s="54">
        <f t="shared" si="411"/>
        <v>7638.4</v>
      </c>
      <c r="H2948" s="25">
        <v>317313</v>
      </c>
      <c r="I2948" s="25" t="s">
        <v>4305</v>
      </c>
      <c r="J2948" s="25">
        <v>1</v>
      </c>
      <c r="K2948" s="25"/>
      <c r="L2948" s="25">
        <f t="shared" si="415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 t="s">
        <v>3752</v>
      </c>
      <c r="X2948" s="45"/>
      <c r="Y2948" s="25" t="str">
        <f t="shared" si="412"/>
        <v/>
      </c>
      <c r="Z2948" s="25" t="str">
        <f t="shared" si="413"/>
        <v/>
      </c>
      <c r="AA2948" s="25" t="str">
        <f t="shared" si="414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93"/>
        <v>2948</v>
      </c>
      <c r="B2949" s="25" t="s">
        <v>3747</v>
      </c>
      <c r="C2949" s="45">
        <v>45919</v>
      </c>
      <c r="D2949" s="45">
        <v>45926</v>
      </c>
      <c r="E2949" s="8">
        <v>19.600000000000001</v>
      </c>
      <c r="F2949" s="8">
        <f t="shared" si="410"/>
        <v>1724.8000000000002</v>
      </c>
      <c r="G2949" s="54">
        <f t="shared" si="411"/>
        <v>1724.8000000000002</v>
      </c>
      <c r="H2949" s="25">
        <v>317409</v>
      </c>
      <c r="I2949" s="25" t="s">
        <v>4306</v>
      </c>
      <c r="J2949" s="25">
        <v>1</v>
      </c>
      <c r="K2949" s="25"/>
      <c r="L2949" s="25">
        <f t="shared" si="415"/>
        <v>1</v>
      </c>
      <c r="M2949" s="25"/>
      <c r="N2949" s="45"/>
      <c r="O2949" s="54"/>
      <c r="P2949" s="25" t="s">
        <v>229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Kolkata</v>
      </c>
      <c r="W2949" s="56" t="s">
        <v>3752</v>
      </c>
      <c r="X2949" s="45"/>
      <c r="Y2949" s="25" t="str">
        <f t="shared" si="412"/>
        <v/>
      </c>
      <c r="Z2949" s="25" t="str">
        <f t="shared" si="413"/>
        <v/>
      </c>
      <c r="AA2949" s="25" t="str">
        <f t="shared" si="414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ref="A2950:A3013" si="416">A2949+1</f>
        <v>2949</v>
      </c>
      <c r="B2950" s="25" t="s">
        <v>3747</v>
      </c>
      <c r="C2950" s="45">
        <v>45919</v>
      </c>
      <c r="D2950" s="45">
        <v>45926</v>
      </c>
      <c r="E2950" s="8">
        <v>141.4</v>
      </c>
      <c r="F2950" s="8">
        <f t="shared" si="410"/>
        <v>12443.2</v>
      </c>
      <c r="G2950" s="54">
        <f t="shared" si="411"/>
        <v>12443.2</v>
      </c>
      <c r="H2950" s="25">
        <v>323512</v>
      </c>
      <c r="I2950" s="25" t="s">
        <v>4307</v>
      </c>
      <c r="J2950" s="25">
        <v>1</v>
      </c>
      <c r="K2950" s="25">
        <v>1</v>
      </c>
      <c r="L2950" s="25">
        <f t="shared" si="415"/>
        <v>0</v>
      </c>
      <c r="M2950" s="25"/>
      <c r="N2950" s="45">
        <v>45927</v>
      </c>
      <c r="O2950" s="54"/>
      <c r="P2950" s="25" t="s">
        <v>166</v>
      </c>
      <c r="Q2950" s="25">
        <v>58156229353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>
        <v>45929</v>
      </c>
      <c r="Y2950" s="25">
        <f t="shared" si="412"/>
        <v>2</v>
      </c>
      <c r="Z2950" s="25" t="str">
        <f t="shared" si="413"/>
        <v>Saturday</v>
      </c>
      <c r="AA2950" s="25" t="str">
        <f t="shared" si="414"/>
        <v>Monday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16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10"/>
        <v>15400</v>
      </c>
      <c r="G2951" s="54">
        <f t="shared" si="411"/>
        <v>15400</v>
      </c>
      <c r="H2951" s="25">
        <v>324206</v>
      </c>
      <c r="I2951" s="25" t="s">
        <v>4308</v>
      </c>
      <c r="J2951" s="25">
        <v>1</v>
      </c>
      <c r="K2951" s="25">
        <v>1</v>
      </c>
      <c r="L2951" s="25">
        <f t="shared" si="415"/>
        <v>0</v>
      </c>
      <c r="M2951" s="25"/>
      <c r="N2951" s="45">
        <v>45929</v>
      </c>
      <c r="O2951" s="54"/>
      <c r="P2951" s="25" t="s">
        <v>3733</v>
      </c>
      <c r="Q2951" s="25" t="s">
        <v>2078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412"/>
        <v/>
      </c>
      <c r="Z2951" s="25" t="str">
        <f t="shared" si="413"/>
        <v>Monday</v>
      </c>
      <c r="AA2951" s="25" t="str">
        <f t="shared" si="414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416"/>
        <v>2951</v>
      </c>
      <c r="B2952" s="25" t="s">
        <v>3747</v>
      </c>
      <c r="C2952" s="45">
        <v>45919</v>
      </c>
      <c r="D2952" s="45">
        <v>45926</v>
      </c>
      <c r="E2952" s="8">
        <v>175</v>
      </c>
      <c r="F2952" s="8">
        <f t="shared" si="410"/>
        <v>15400</v>
      </c>
      <c r="G2952" s="54">
        <f t="shared" si="411"/>
        <v>15400</v>
      </c>
      <c r="H2952" s="25">
        <v>324206</v>
      </c>
      <c r="I2952" s="25" t="s">
        <v>4308</v>
      </c>
      <c r="J2952" s="25">
        <v>1</v>
      </c>
      <c r="K2952" s="25">
        <v>1</v>
      </c>
      <c r="L2952" s="25">
        <f t="shared" si="415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12"/>
        <v>2</v>
      </c>
      <c r="Z2952" s="25" t="str">
        <f t="shared" si="413"/>
        <v>Saturday</v>
      </c>
      <c r="AA2952" s="25" t="str">
        <f t="shared" si="414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16"/>
        <v>2952</v>
      </c>
      <c r="B2953" s="25" t="s">
        <v>3747</v>
      </c>
      <c r="C2953" s="45">
        <v>45919</v>
      </c>
      <c r="D2953" s="45">
        <v>45926</v>
      </c>
      <c r="E2953" s="8">
        <v>65.8</v>
      </c>
      <c r="F2953" s="8">
        <f t="shared" si="410"/>
        <v>5790.4</v>
      </c>
      <c r="G2953" s="54">
        <f t="shared" si="411"/>
        <v>5790.4</v>
      </c>
      <c r="H2953" s="25">
        <v>327005</v>
      </c>
      <c r="I2953" s="25" t="s">
        <v>4309</v>
      </c>
      <c r="J2953" s="25">
        <v>1</v>
      </c>
      <c r="K2953" s="25">
        <v>1</v>
      </c>
      <c r="L2953" s="25">
        <f t="shared" si="415"/>
        <v>0</v>
      </c>
      <c r="M2953" s="25"/>
      <c r="N2953" s="45">
        <v>45927</v>
      </c>
      <c r="O2953" s="54"/>
      <c r="P2953" s="25" t="s">
        <v>2497</v>
      </c>
      <c r="Q2953" s="25">
        <v>58156228675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Chennai</v>
      </c>
      <c r="W2953" s="56"/>
      <c r="X2953" s="45">
        <v>45929</v>
      </c>
      <c r="Y2953" s="25">
        <f t="shared" si="412"/>
        <v>2</v>
      </c>
      <c r="Z2953" s="25" t="str">
        <f t="shared" si="413"/>
        <v>Saturday</v>
      </c>
      <c r="AA2953" s="25" t="str">
        <f t="shared" si="414"/>
        <v>Monday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16"/>
        <v>2953</v>
      </c>
      <c r="B2954" s="25" t="s">
        <v>3747</v>
      </c>
      <c r="C2954" s="45">
        <v>45919</v>
      </c>
      <c r="D2954" s="45">
        <v>45926</v>
      </c>
      <c r="E2954" s="8">
        <v>219.8</v>
      </c>
      <c r="F2954" s="8">
        <f t="shared" si="410"/>
        <v>19342.400000000001</v>
      </c>
      <c r="G2954" s="54">
        <f t="shared" si="411"/>
        <v>19342.400000000001</v>
      </c>
      <c r="H2954" s="25">
        <v>328114</v>
      </c>
      <c r="I2954" s="25" t="s">
        <v>4310</v>
      </c>
      <c r="J2954" s="25">
        <v>1</v>
      </c>
      <c r="K2954" s="25">
        <v>1</v>
      </c>
      <c r="L2954" s="25">
        <f t="shared" si="415"/>
        <v>0</v>
      </c>
      <c r="M2954" s="25"/>
      <c r="N2954" s="45">
        <v>45929</v>
      </c>
      <c r="O2954" s="54"/>
      <c r="P2954" s="25" t="s">
        <v>3733</v>
      </c>
      <c r="Q2954" s="25" t="s">
        <v>2078</v>
      </c>
      <c r="R2954" s="25" t="s">
        <v>849</v>
      </c>
      <c r="S2954" s="3">
        <v>4</v>
      </c>
      <c r="T2954" s="55"/>
      <c r="U2954" s="25" t="s">
        <v>19</v>
      </c>
      <c r="V2954" s="25" t="str">
        <f>VLOOKUP(P2954,'Customer List'!B:C,2,)</f>
        <v>DELHI</v>
      </c>
      <c r="W2954" s="56"/>
      <c r="X2954" s="45"/>
      <c r="Y2954" s="25" t="str">
        <f t="shared" si="412"/>
        <v/>
      </c>
      <c r="Z2954" s="25" t="str">
        <f t="shared" si="413"/>
        <v>Monday</v>
      </c>
      <c r="AA2954" s="25" t="str">
        <f t="shared" si="414"/>
        <v/>
      </c>
      <c r="AB2954" s="25" t="str">
        <f>VLOOKUP(U2954,'Currency Sheet'!A:C,3,)</f>
        <v>DOLLAR</v>
      </c>
      <c r="AC2954" s="67" t="str">
        <f>VLOOKUP(P2954,'Customer List'!B:D,3,)</f>
        <v>LOCAL</v>
      </c>
    </row>
    <row r="2955" spans="1:29" x14ac:dyDescent="0.25">
      <c r="A2955" s="25">
        <f t="shared" si="416"/>
        <v>2954</v>
      </c>
      <c r="B2955" s="25" t="s">
        <v>3747</v>
      </c>
      <c r="C2955" s="45">
        <v>45919</v>
      </c>
      <c r="D2955" s="45">
        <v>45926</v>
      </c>
      <c r="E2955" s="8">
        <v>267.39999999999998</v>
      </c>
      <c r="F2955" s="8">
        <f t="shared" si="410"/>
        <v>23531.199999999997</v>
      </c>
      <c r="G2955" s="54">
        <f t="shared" si="411"/>
        <v>23531.199999999997</v>
      </c>
      <c r="H2955" s="25">
        <v>329918</v>
      </c>
      <c r="I2955" s="25" t="s">
        <v>3992</v>
      </c>
      <c r="J2955" s="25">
        <v>1</v>
      </c>
      <c r="K2955" s="25">
        <v>1</v>
      </c>
      <c r="L2955" s="25">
        <f t="shared" si="415"/>
        <v>0</v>
      </c>
      <c r="M2955" s="25"/>
      <c r="N2955" s="45">
        <v>45927</v>
      </c>
      <c r="O2955" s="54"/>
      <c r="P2955" s="25" t="s">
        <v>888</v>
      </c>
      <c r="Q2955" s="25">
        <v>58156225400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Karnataka</v>
      </c>
      <c r="W2955" s="56"/>
      <c r="X2955" s="45"/>
      <c r="Y2955" s="25" t="str">
        <f t="shared" si="412"/>
        <v/>
      </c>
      <c r="Z2955" s="25" t="str">
        <f t="shared" si="413"/>
        <v>Saturday</v>
      </c>
      <c r="AA2955" s="25" t="str">
        <f t="shared" si="414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16"/>
        <v>2955</v>
      </c>
      <c r="B2956" s="25" t="s">
        <v>3747</v>
      </c>
      <c r="C2956" s="45">
        <v>45919</v>
      </c>
      <c r="D2956" s="45">
        <v>45926</v>
      </c>
      <c r="E2956" s="8">
        <v>175</v>
      </c>
      <c r="F2956" s="8">
        <f t="shared" si="410"/>
        <v>15400</v>
      </c>
      <c r="G2956" s="54">
        <f t="shared" si="411"/>
        <v>15400</v>
      </c>
      <c r="H2956" s="25">
        <v>330610</v>
      </c>
      <c r="I2956" s="25" t="s">
        <v>4311</v>
      </c>
      <c r="J2956" s="25">
        <v>1</v>
      </c>
      <c r="K2956" s="25">
        <v>1</v>
      </c>
      <c r="L2956" s="25">
        <f t="shared" si="415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 t="s">
        <v>41</v>
      </c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>
        <v>45929</v>
      </c>
      <c r="Y2956" s="25">
        <f t="shared" si="412"/>
        <v>2</v>
      </c>
      <c r="Z2956" s="25" t="str">
        <f t="shared" si="413"/>
        <v>Saturday</v>
      </c>
      <c r="AA2956" s="25" t="str">
        <f t="shared" si="414"/>
        <v>Monday</v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x14ac:dyDescent="0.25">
      <c r="A2957" s="25">
        <f t="shared" si="416"/>
        <v>2956</v>
      </c>
      <c r="B2957" s="25" t="s">
        <v>3747</v>
      </c>
      <c r="C2957" s="45">
        <v>45919</v>
      </c>
      <c r="D2957" s="45">
        <v>45926</v>
      </c>
      <c r="E2957" s="8">
        <v>214.9</v>
      </c>
      <c r="F2957" s="8">
        <f t="shared" si="410"/>
        <v>18911.2</v>
      </c>
      <c r="G2957" s="54">
        <f t="shared" si="411"/>
        <v>18911.2</v>
      </c>
      <c r="H2957" s="25">
        <v>330706</v>
      </c>
      <c r="I2957" s="25" t="s">
        <v>4312</v>
      </c>
      <c r="J2957" s="25">
        <v>1</v>
      </c>
      <c r="K2957" s="25">
        <v>1</v>
      </c>
      <c r="L2957" s="25">
        <f t="shared" si="415"/>
        <v>0</v>
      </c>
      <c r="M2957" s="25"/>
      <c r="N2957" s="45">
        <v>45927</v>
      </c>
      <c r="O2957" s="54"/>
      <c r="P2957" s="25" t="s">
        <v>243</v>
      </c>
      <c r="Q2957" s="25">
        <v>58156233800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Mumbai</v>
      </c>
      <c r="W2957" s="56"/>
      <c r="X2957" s="45">
        <v>45929</v>
      </c>
      <c r="Y2957" s="25">
        <f t="shared" si="412"/>
        <v>2</v>
      </c>
      <c r="Z2957" s="25" t="str">
        <f t="shared" si="413"/>
        <v>Saturday</v>
      </c>
      <c r="AA2957" s="25" t="str">
        <f t="shared" si="414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16"/>
        <v>2957</v>
      </c>
      <c r="B2958" s="25" t="s">
        <v>3747</v>
      </c>
      <c r="C2958" s="45">
        <v>45919</v>
      </c>
      <c r="D2958" s="45">
        <v>45926</v>
      </c>
      <c r="E2958" s="8">
        <v>315</v>
      </c>
      <c r="F2958" s="8">
        <f t="shared" si="410"/>
        <v>27720</v>
      </c>
      <c r="G2958" s="54">
        <f t="shared" si="411"/>
        <v>27720</v>
      </c>
      <c r="H2958" s="25">
        <v>333648</v>
      </c>
      <c r="I2958" s="25" t="s">
        <v>4313</v>
      </c>
      <c r="J2958" s="25">
        <v>1</v>
      </c>
      <c r="K2958" s="25">
        <v>1</v>
      </c>
      <c r="L2958" s="25">
        <f t="shared" si="415"/>
        <v>0</v>
      </c>
      <c r="M2958" s="25"/>
      <c r="N2958" s="45">
        <v>45929</v>
      </c>
      <c r="O2958" s="54"/>
      <c r="P2958" s="25" t="s">
        <v>17</v>
      </c>
      <c r="Q2958" s="25" t="s">
        <v>2078</v>
      </c>
      <c r="R2958" s="25" t="s">
        <v>638</v>
      </c>
      <c r="S2958" s="3">
        <v>4</v>
      </c>
      <c r="T2958" s="55"/>
      <c r="U2958" s="25" t="s">
        <v>19</v>
      </c>
      <c r="V2958" s="25" t="str">
        <f>VLOOKUP(P2958,'Customer List'!B:C,2,)</f>
        <v>Delhi</v>
      </c>
      <c r="W2958" s="56"/>
      <c r="X2958" s="45"/>
      <c r="Y2958" s="25" t="str">
        <f t="shared" si="412"/>
        <v/>
      </c>
      <c r="Z2958" s="25" t="str">
        <f t="shared" si="413"/>
        <v>Monday</v>
      </c>
      <c r="AA2958" s="25" t="str">
        <f t="shared" si="414"/>
        <v/>
      </c>
      <c r="AB2958" s="25" t="str">
        <f>VLOOKUP(U2958,'Currency Sheet'!A:C,3,)</f>
        <v>DOLLAR</v>
      </c>
      <c r="AC2958" s="67" t="str">
        <f>VLOOKUP(P2958,'Customer List'!B:D,3,)</f>
        <v>Local</v>
      </c>
    </row>
    <row r="2959" spans="1:29" x14ac:dyDescent="0.25">
      <c r="A2959" s="25">
        <f t="shared" si="416"/>
        <v>2958</v>
      </c>
      <c r="B2959" s="25" t="s">
        <v>3747</v>
      </c>
      <c r="C2959" s="45">
        <v>45919</v>
      </c>
      <c r="D2959" s="45">
        <v>45926</v>
      </c>
      <c r="E2959" s="8">
        <v>267.39999999999998</v>
      </c>
      <c r="F2959" s="8">
        <f t="shared" si="410"/>
        <v>23531.199999999997</v>
      </c>
      <c r="G2959" s="54">
        <f t="shared" si="411"/>
        <v>23531.199999999997</v>
      </c>
      <c r="H2959" s="25">
        <v>334114</v>
      </c>
      <c r="I2959" s="25" t="s">
        <v>4314</v>
      </c>
      <c r="J2959" s="25">
        <v>1</v>
      </c>
      <c r="K2959" s="25">
        <v>1</v>
      </c>
      <c r="L2959" s="25">
        <f t="shared" si="415"/>
        <v>0</v>
      </c>
      <c r="M2959" s="25"/>
      <c r="N2959" s="45">
        <v>45927</v>
      </c>
      <c r="O2959" s="54"/>
      <c r="P2959" s="25" t="s">
        <v>888</v>
      </c>
      <c r="Q2959" s="25">
        <v>58156225400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Karnataka</v>
      </c>
      <c r="W2959" s="56"/>
      <c r="X2959" s="45"/>
      <c r="Y2959" s="25" t="str">
        <f t="shared" si="412"/>
        <v/>
      </c>
      <c r="Z2959" s="25" t="str">
        <f t="shared" si="413"/>
        <v>Saturday</v>
      </c>
      <c r="AA2959" s="25" t="str">
        <f t="shared" si="414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16"/>
        <v>2959</v>
      </c>
      <c r="B2960" s="25" t="s">
        <v>3747</v>
      </c>
      <c r="C2960" s="45">
        <v>45919</v>
      </c>
      <c r="D2960" s="45">
        <v>45926</v>
      </c>
      <c r="E2960" s="8">
        <v>246.4</v>
      </c>
      <c r="F2960" s="8">
        <f t="shared" si="410"/>
        <v>21683.200000000001</v>
      </c>
      <c r="G2960" s="54">
        <f t="shared" si="411"/>
        <v>21683.200000000001</v>
      </c>
      <c r="H2960" s="25">
        <v>336220</v>
      </c>
      <c r="I2960" s="25" t="s">
        <v>4315</v>
      </c>
      <c r="J2960" s="25">
        <v>1</v>
      </c>
      <c r="K2960" s="25">
        <v>1</v>
      </c>
      <c r="L2960" s="25">
        <f t="shared" si="415"/>
        <v>0</v>
      </c>
      <c r="M2960" s="25"/>
      <c r="N2960" s="45">
        <v>45927</v>
      </c>
      <c r="O2960" s="54"/>
      <c r="P2960" s="25" t="s">
        <v>3734</v>
      </c>
      <c r="Q2960" s="25">
        <v>58156229014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AHMEDABAD</v>
      </c>
      <c r="W2960" s="56"/>
      <c r="X2960" s="45">
        <v>45929</v>
      </c>
      <c r="Y2960" s="25">
        <f t="shared" si="412"/>
        <v>2</v>
      </c>
      <c r="Z2960" s="25" t="str">
        <f t="shared" si="413"/>
        <v>Saturday</v>
      </c>
      <c r="AA2960" s="25" t="str">
        <f t="shared" si="414"/>
        <v>Monday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16"/>
        <v>2960</v>
      </c>
      <c r="B2961" s="25" t="s">
        <v>3747</v>
      </c>
      <c r="C2961" s="45">
        <v>45919</v>
      </c>
      <c r="D2961" s="45">
        <v>45926</v>
      </c>
      <c r="E2961" s="8">
        <v>107.1</v>
      </c>
      <c r="F2961" s="8">
        <f t="shared" si="410"/>
        <v>9424.7999999999993</v>
      </c>
      <c r="G2961" s="54">
        <f t="shared" si="411"/>
        <v>9424.7999999999993</v>
      </c>
      <c r="H2961" s="25">
        <v>343513</v>
      </c>
      <c r="I2961" s="25" t="s">
        <v>4316</v>
      </c>
      <c r="J2961" s="25">
        <v>1</v>
      </c>
      <c r="K2961" s="25">
        <v>1</v>
      </c>
      <c r="L2961" s="25">
        <f t="shared" si="415"/>
        <v>0</v>
      </c>
      <c r="M2961" s="25"/>
      <c r="N2961" s="45">
        <v>45929</v>
      </c>
      <c r="O2961" s="54"/>
      <c r="P2961" s="25" t="s">
        <v>214</v>
      </c>
      <c r="Q2961" s="25" t="s">
        <v>2002</v>
      </c>
      <c r="R2961" s="25" t="s">
        <v>2002</v>
      </c>
      <c r="S2961" s="3">
        <v>4</v>
      </c>
      <c r="T2961" s="55"/>
      <c r="U2961" s="25" t="s">
        <v>19</v>
      </c>
      <c r="V2961" s="25" t="str">
        <f>VLOOKUP(P2961,'Customer List'!B:C,2,)</f>
        <v>Delhi</v>
      </c>
      <c r="W2961" s="56"/>
      <c r="X2961" s="45"/>
      <c r="Y2961" s="25" t="str">
        <f t="shared" si="412"/>
        <v/>
      </c>
      <c r="Z2961" s="25" t="str">
        <f t="shared" si="413"/>
        <v>Monday</v>
      </c>
      <c r="AA2961" s="25" t="str">
        <f t="shared" si="414"/>
        <v/>
      </c>
      <c r="AB2961" s="25" t="str">
        <f>VLOOKUP(U2961,'Currency Sheet'!A:C,3,)</f>
        <v>DOLLAR</v>
      </c>
      <c r="AC2961" s="67" t="str">
        <f>VLOOKUP(P2961,'Customer List'!B:D,3,)</f>
        <v>Local</v>
      </c>
    </row>
    <row r="2962" spans="1:29" x14ac:dyDescent="0.25">
      <c r="A2962" s="25">
        <f t="shared" si="416"/>
        <v>2961</v>
      </c>
      <c r="B2962" s="25" t="s">
        <v>3747</v>
      </c>
      <c r="C2962" s="45">
        <v>45919</v>
      </c>
      <c r="D2962" s="45">
        <v>45926</v>
      </c>
      <c r="E2962" s="8">
        <v>84.7</v>
      </c>
      <c r="F2962" s="8">
        <f t="shared" si="410"/>
        <v>7453.6</v>
      </c>
      <c r="G2962" s="54">
        <f t="shared" si="411"/>
        <v>7453.6</v>
      </c>
      <c r="H2962" s="25">
        <v>344703</v>
      </c>
      <c r="I2962" s="25" t="s">
        <v>4317</v>
      </c>
      <c r="J2962" s="25">
        <v>1</v>
      </c>
      <c r="K2962" s="25"/>
      <c r="L2962" s="25">
        <f t="shared" si="415"/>
        <v>1</v>
      </c>
      <c r="M2962" s="25"/>
      <c r="N2962" s="45"/>
      <c r="O2962" s="54"/>
      <c r="P2962" s="25" t="s">
        <v>229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Kolkata</v>
      </c>
      <c r="W2962" s="56" t="s">
        <v>3752</v>
      </c>
      <c r="X2962" s="45"/>
      <c r="Y2962" s="25" t="str">
        <f t="shared" si="412"/>
        <v/>
      </c>
      <c r="Z2962" s="25" t="str">
        <f t="shared" si="413"/>
        <v/>
      </c>
      <c r="AA2962" s="25" t="str">
        <f t="shared" si="414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16"/>
        <v>2962</v>
      </c>
      <c r="B2963" s="25" t="s">
        <v>3747</v>
      </c>
      <c r="C2963" s="45">
        <v>45919</v>
      </c>
      <c r="D2963" s="45">
        <v>45926</v>
      </c>
      <c r="E2963" s="8">
        <v>100.1</v>
      </c>
      <c r="F2963" s="8">
        <f t="shared" si="410"/>
        <v>8808.7999999999993</v>
      </c>
      <c r="G2963" s="54">
        <f t="shared" si="411"/>
        <v>8808.7999999999993</v>
      </c>
      <c r="H2963" s="25">
        <v>344813</v>
      </c>
      <c r="I2963" s="25" t="s">
        <v>4318</v>
      </c>
      <c r="J2963" s="25">
        <v>1</v>
      </c>
      <c r="K2963" s="25">
        <v>1</v>
      </c>
      <c r="L2963" s="25">
        <f t="shared" si="415"/>
        <v>0</v>
      </c>
      <c r="M2963" s="25"/>
      <c r="N2963" s="45">
        <v>45927</v>
      </c>
      <c r="O2963" s="54"/>
      <c r="P2963" s="25" t="s">
        <v>192</v>
      </c>
      <c r="Q2963" s="25" t="s">
        <v>3744</v>
      </c>
      <c r="R2963" s="25" t="s">
        <v>41</v>
      </c>
      <c r="S2963" s="3">
        <v>4</v>
      </c>
      <c r="T2963" s="55"/>
      <c r="U2963" s="25" t="s">
        <v>19</v>
      </c>
      <c r="V2963" s="25" t="str">
        <f>VLOOKUP(P2963,'Customer List'!B:C,2,)</f>
        <v>Chandigarh</v>
      </c>
      <c r="W2963" s="56"/>
      <c r="X2963" s="45">
        <v>45929</v>
      </c>
      <c r="Y2963" s="25">
        <f t="shared" si="412"/>
        <v>2</v>
      </c>
      <c r="Z2963" s="25" t="str">
        <f t="shared" si="413"/>
        <v>Saturday</v>
      </c>
      <c r="AA2963" s="25" t="str">
        <f t="shared" si="414"/>
        <v>Monday</v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16"/>
        <v>2963</v>
      </c>
      <c r="B2964" s="25" t="s">
        <v>3747</v>
      </c>
      <c r="C2964" s="45">
        <v>45919</v>
      </c>
      <c r="D2964" s="45">
        <v>45926</v>
      </c>
      <c r="E2964" s="8">
        <v>313.5</v>
      </c>
      <c r="F2964" s="8">
        <f t="shared" si="410"/>
        <v>27588</v>
      </c>
      <c r="G2964" s="54">
        <f t="shared" si="411"/>
        <v>27588</v>
      </c>
      <c r="H2964" s="25">
        <v>344846</v>
      </c>
      <c r="I2964" s="25" t="s">
        <v>4319</v>
      </c>
      <c r="J2964" s="25">
        <v>1</v>
      </c>
      <c r="K2964" s="25">
        <v>1</v>
      </c>
      <c r="L2964" s="25">
        <f t="shared" si="415"/>
        <v>0</v>
      </c>
      <c r="M2964" s="25" t="s">
        <v>3750</v>
      </c>
      <c r="N2964" s="45">
        <v>45929</v>
      </c>
      <c r="O2964" s="54">
        <v>39124.800000000003</v>
      </c>
      <c r="P2964" s="25" t="s">
        <v>626</v>
      </c>
      <c r="Q2964" s="25" t="s">
        <v>2078</v>
      </c>
      <c r="R2964" s="25" t="s">
        <v>638</v>
      </c>
      <c r="S2964" s="3">
        <v>4</v>
      </c>
      <c r="T2964" s="55"/>
      <c r="U2964" s="25" t="s">
        <v>19</v>
      </c>
      <c r="V2964" s="25" t="str">
        <f>VLOOKUP(P2964,'Customer List'!B:C,2,)</f>
        <v>Delhi</v>
      </c>
      <c r="W2964" s="56"/>
      <c r="X2964" s="45"/>
      <c r="Y2964" s="25" t="str">
        <f t="shared" si="412"/>
        <v/>
      </c>
      <c r="Z2964" s="25" t="str">
        <f t="shared" si="413"/>
        <v>Monday</v>
      </c>
      <c r="AA2964" s="25" t="str">
        <f t="shared" si="414"/>
        <v/>
      </c>
      <c r="AB2964" s="25" t="str">
        <f>VLOOKUP(U2964,'Currency Sheet'!A:C,3,)</f>
        <v>DOLLAR</v>
      </c>
      <c r="AC2964" s="67" t="str">
        <f>VLOOKUP(P2964,'Customer List'!B:D,3,)</f>
        <v>Local</v>
      </c>
    </row>
    <row r="2965" spans="1:29" x14ac:dyDescent="0.25">
      <c r="A2965" s="25">
        <f t="shared" si="416"/>
        <v>2964</v>
      </c>
      <c r="B2965" s="25" t="s">
        <v>3747</v>
      </c>
      <c r="C2965" s="45">
        <v>45919</v>
      </c>
      <c r="D2965" s="45">
        <v>45926</v>
      </c>
      <c r="E2965" s="8">
        <v>102.9</v>
      </c>
      <c r="F2965" s="8">
        <f t="shared" si="410"/>
        <v>9055.2000000000007</v>
      </c>
      <c r="G2965" s="54">
        <f t="shared" si="411"/>
        <v>9055.2000000000007</v>
      </c>
      <c r="H2965" s="25">
        <v>345013</v>
      </c>
      <c r="I2965" s="25" t="s">
        <v>4320</v>
      </c>
      <c r="J2965" s="25">
        <v>1</v>
      </c>
      <c r="K2965" s="25"/>
      <c r="L2965" s="25">
        <f t="shared" si="415"/>
        <v>1</v>
      </c>
      <c r="M2965" s="25"/>
      <c r="N2965" s="45"/>
      <c r="O2965" s="54"/>
      <c r="P2965" s="25" t="s">
        <v>229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Kolkata</v>
      </c>
      <c r="W2965" s="56" t="s">
        <v>3752</v>
      </c>
      <c r="X2965" s="45"/>
      <c r="Y2965" s="25" t="str">
        <f t="shared" si="412"/>
        <v/>
      </c>
      <c r="Z2965" s="25" t="str">
        <f t="shared" si="413"/>
        <v/>
      </c>
      <c r="AA2965" s="25" t="str">
        <f t="shared" si="414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16"/>
        <v>2965</v>
      </c>
      <c r="B2966" s="25" t="s">
        <v>3747</v>
      </c>
      <c r="C2966" s="45">
        <v>45919</v>
      </c>
      <c r="D2966" s="45">
        <v>45926</v>
      </c>
      <c r="E2966" s="8">
        <v>259</v>
      </c>
      <c r="F2966" s="8">
        <f t="shared" si="410"/>
        <v>22792</v>
      </c>
      <c r="G2966" s="54">
        <f t="shared" si="411"/>
        <v>22792</v>
      </c>
      <c r="H2966" s="25">
        <v>305044</v>
      </c>
      <c r="I2966" s="25"/>
      <c r="J2966" s="25">
        <v>1</v>
      </c>
      <c r="K2966" s="25">
        <v>1</v>
      </c>
      <c r="L2966" s="25">
        <f t="shared" si="415"/>
        <v>0</v>
      </c>
      <c r="M2966" s="25"/>
      <c r="N2966" s="45">
        <v>45927</v>
      </c>
      <c r="O2966" s="54"/>
      <c r="P2966" s="25" t="s">
        <v>888</v>
      </c>
      <c r="Q2966" s="25">
        <v>58156225400</v>
      </c>
      <c r="R2966" s="25"/>
      <c r="S2966" s="3">
        <v>4</v>
      </c>
      <c r="T2966" s="55"/>
      <c r="U2966" s="25" t="s">
        <v>19</v>
      </c>
      <c r="V2966" s="25" t="str">
        <f>VLOOKUP(P2966,'Customer List'!B:C,2,)</f>
        <v>Karnataka</v>
      </c>
      <c r="W2966" s="56"/>
      <c r="X2966" s="45"/>
      <c r="Y2966" s="25" t="str">
        <f t="shared" si="412"/>
        <v/>
      </c>
      <c r="Z2966" s="25" t="str">
        <f t="shared" si="413"/>
        <v>Saturday</v>
      </c>
      <c r="AA2966" s="25" t="str">
        <f t="shared" si="414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x14ac:dyDescent="0.25">
      <c r="A2967" s="25">
        <f t="shared" si="416"/>
        <v>2966</v>
      </c>
      <c r="B2967" s="25" t="s">
        <v>3747</v>
      </c>
      <c r="C2967" s="45">
        <v>45919</v>
      </c>
      <c r="D2967" s="45">
        <v>45926</v>
      </c>
      <c r="E2967" s="8">
        <v>309.75</v>
      </c>
      <c r="F2967" s="8">
        <f t="shared" si="410"/>
        <v>27258</v>
      </c>
      <c r="G2967" s="54">
        <f t="shared" si="411"/>
        <v>27258</v>
      </c>
      <c r="H2967" s="25">
        <v>347318</v>
      </c>
      <c r="I2967" s="25" t="s">
        <v>4321</v>
      </c>
      <c r="J2967" s="25">
        <v>1</v>
      </c>
      <c r="K2967" s="25"/>
      <c r="L2967" s="25">
        <f t="shared" si="415"/>
        <v>1</v>
      </c>
      <c r="M2967" s="25"/>
      <c r="N2967" s="45"/>
      <c r="O2967" s="54"/>
      <c r="P2967" s="25" t="s">
        <v>618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Bhuvneshwar</v>
      </c>
      <c r="W2967" s="56" t="s">
        <v>3754</v>
      </c>
      <c r="X2967" s="45"/>
      <c r="Y2967" s="25" t="str">
        <f t="shared" si="412"/>
        <v/>
      </c>
      <c r="Z2967" s="25" t="str">
        <f t="shared" si="413"/>
        <v/>
      </c>
      <c r="AA2967" s="25" t="str">
        <f t="shared" si="414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16"/>
        <v>2967</v>
      </c>
      <c r="B2968" s="25" t="s">
        <v>3747</v>
      </c>
      <c r="C2968" s="45">
        <v>45919</v>
      </c>
      <c r="D2968" s="45">
        <v>45926</v>
      </c>
      <c r="E2968" s="8">
        <v>111.3</v>
      </c>
      <c r="F2968" s="8">
        <f t="shared" si="410"/>
        <v>9794.4</v>
      </c>
      <c r="G2968" s="54">
        <f t="shared" si="411"/>
        <v>9794.4</v>
      </c>
      <c r="H2968" s="25">
        <v>351729</v>
      </c>
      <c r="I2968" s="25" t="s">
        <v>4322</v>
      </c>
      <c r="J2968" s="25">
        <v>1</v>
      </c>
      <c r="K2968" s="25">
        <v>1</v>
      </c>
      <c r="L2968" s="25">
        <f t="shared" si="415"/>
        <v>0</v>
      </c>
      <c r="M2968" s="25"/>
      <c r="N2968" s="45">
        <v>45929</v>
      </c>
      <c r="O2968" s="54"/>
      <c r="P2968" s="25" t="s">
        <v>209</v>
      </c>
      <c r="Q2968" s="25" t="s">
        <v>2002</v>
      </c>
      <c r="R2968" s="25" t="s">
        <v>2002</v>
      </c>
      <c r="S2968" s="3">
        <v>4</v>
      </c>
      <c r="T2968" s="55"/>
      <c r="U2968" s="25" t="s">
        <v>19</v>
      </c>
      <c r="V2968" s="25" t="str">
        <f>VLOOKUP(P2968,'Customer List'!B:C,2,)</f>
        <v>Delhi</v>
      </c>
      <c r="W2968" s="56"/>
      <c r="X2968" s="45"/>
      <c r="Y2968" s="25" t="str">
        <f t="shared" si="412"/>
        <v/>
      </c>
      <c r="Z2968" s="25" t="str">
        <f t="shared" si="413"/>
        <v>Monday</v>
      </c>
      <c r="AA2968" s="25" t="str">
        <f t="shared" si="414"/>
        <v/>
      </c>
      <c r="AB2968" s="25" t="str">
        <f>VLOOKUP(U2968,'Currency Sheet'!A:C,3,)</f>
        <v>DOLLAR</v>
      </c>
      <c r="AC2968" s="67" t="str">
        <f>VLOOKUP(P2968,'Customer List'!B:D,3,)</f>
        <v>Local</v>
      </c>
    </row>
    <row r="2969" spans="1:29" x14ac:dyDescent="0.25">
      <c r="A2969" s="25">
        <f t="shared" si="416"/>
        <v>2968</v>
      </c>
      <c r="B2969" s="25" t="s">
        <v>3747</v>
      </c>
      <c r="C2969" s="45">
        <v>45919</v>
      </c>
      <c r="D2969" s="45">
        <v>45926</v>
      </c>
      <c r="E2969" s="8">
        <v>236.6</v>
      </c>
      <c r="F2969" s="8">
        <f t="shared" ref="F2969:F3024" si="417">IF(AB2969="DOLLAR",E2969*88,E2969)</f>
        <v>20820.8</v>
      </c>
      <c r="G2969" s="54">
        <f t="shared" ref="G2969:G3024" si="418">F2969*J2969</f>
        <v>20820.8</v>
      </c>
      <c r="H2969" s="25">
        <v>353606</v>
      </c>
      <c r="I2969" s="25" t="s">
        <v>4323</v>
      </c>
      <c r="J2969" s="25">
        <v>1</v>
      </c>
      <c r="K2969" s="25">
        <v>1</v>
      </c>
      <c r="L2969" s="25">
        <f t="shared" si="415"/>
        <v>0</v>
      </c>
      <c r="M2969" s="25"/>
      <c r="N2969" s="45">
        <v>45927</v>
      </c>
      <c r="O2969" s="54"/>
      <c r="P2969" s="25" t="s">
        <v>631</v>
      </c>
      <c r="Q2969" s="25">
        <v>58156228491</v>
      </c>
      <c r="R2969" s="25" t="s">
        <v>41</v>
      </c>
      <c r="S2969" s="3">
        <v>4</v>
      </c>
      <c r="T2969" s="55"/>
      <c r="U2969" s="25" t="s">
        <v>19</v>
      </c>
      <c r="V2969" s="25" t="str">
        <f>VLOOKUP(P2969,'Customer List'!B:C,2,)</f>
        <v>Telangana</v>
      </c>
      <c r="W2969" s="56"/>
      <c r="X2969" s="45">
        <v>45929</v>
      </c>
      <c r="Y2969" s="25">
        <f t="shared" ref="Y2969:Y3027" si="419">IF(X2969="", "", X2969-N2969)</f>
        <v>2</v>
      </c>
      <c r="Z2969" s="25" t="str">
        <f t="shared" ref="Z2969:Z3024" si="420">IF(N2969="", "", TEXT(N2969, "dddd"))</f>
        <v>Saturday</v>
      </c>
      <c r="AA2969" s="25" t="str">
        <f t="shared" ref="AA2969:AA3024" si="421">IF(X2969="", "", TEXT(X2969, "dddd"))</f>
        <v>Monday</v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16"/>
        <v>2969</v>
      </c>
      <c r="B2970" s="25" t="s">
        <v>3747</v>
      </c>
      <c r="C2970" s="45">
        <v>45919</v>
      </c>
      <c r="D2970" s="45">
        <v>45926</v>
      </c>
      <c r="E2970" s="8">
        <v>305.25</v>
      </c>
      <c r="F2970" s="8">
        <f t="shared" si="417"/>
        <v>26862</v>
      </c>
      <c r="G2970" s="54">
        <f t="shared" si="418"/>
        <v>80586</v>
      </c>
      <c r="H2970" s="25">
        <v>353726</v>
      </c>
      <c r="I2970" s="25" t="s">
        <v>4324</v>
      </c>
      <c r="J2970" s="25">
        <v>3</v>
      </c>
      <c r="K2970" s="25">
        <v>3</v>
      </c>
      <c r="L2970" s="25">
        <f t="shared" si="415"/>
        <v>0</v>
      </c>
      <c r="M2970" s="25"/>
      <c r="N2970" s="45">
        <v>45927</v>
      </c>
      <c r="O2970" s="54"/>
      <c r="P2970" s="25" t="s">
        <v>243</v>
      </c>
      <c r="Q2970" s="25">
        <v>58156233800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Mumbai</v>
      </c>
      <c r="W2970" s="56"/>
      <c r="X2970" s="45">
        <v>45929</v>
      </c>
      <c r="Y2970" s="25">
        <f t="shared" si="419"/>
        <v>2</v>
      </c>
      <c r="Z2970" s="25" t="str">
        <f t="shared" si="420"/>
        <v>Saturday</v>
      </c>
      <c r="AA2970" s="25" t="str">
        <f t="shared" si="421"/>
        <v>Monday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16"/>
        <v>2970</v>
      </c>
      <c r="B2971" s="25" t="s">
        <v>3747</v>
      </c>
      <c r="C2971" s="45">
        <v>45919</v>
      </c>
      <c r="D2971" s="45">
        <v>45926</v>
      </c>
      <c r="E2971" s="8">
        <v>151.19999999999999</v>
      </c>
      <c r="F2971" s="8">
        <f t="shared" si="417"/>
        <v>13305.599999999999</v>
      </c>
      <c r="G2971" s="54">
        <f t="shared" si="418"/>
        <v>13305.599999999999</v>
      </c>
      <c r="H2971" s="25">
        <v>356110</v>
      </c>
      <c r="I2971" s="25" t="s">
        <v>3773</v>
      </c>
      <c r="J2971" s="25">
        <v>1</v>
      </c>
      <c r="K2971" s="25"/>
      <c r="L2971" s="25">
        <f t="shared" si="415"/>
        <v>1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 t="s">
        <v>3752</v>
      </c>
      <c r="X2971" s="45"/>
      <c r="Y2971" s="25" t="str">
        <f t="shared" si="419"/>
        <v/>
      </c>
      <c r="Z2971" s="25" t="str">
        <f t="shared" si="420"/>
        <v/>
      </c>
      <c r="AA2971" s="25" t="str">
        <f t="shared" si="421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16"/>
        <v>2971</v>
      </c>
      <c r="B2972" s="25" t="s">
        <v>3747</v>
      </c>
      <c r="C2972" s="45">
        <v>45919</v>
      </c>
      <c r="D2972" s="45">
        <v>45926</v>
      </c>
      <c r="E2972" s="8">
        <v>245.70000000000002</v>
      </c>
      <c r="F2972" s="8">
        <f t="shared" si="417"/>
        <v>21621.600000000002</v>
      </c>
      <c r="G2972" s="54">
        <f t="shared" si="418"/>
        <v>64864.800000000003</v>
      </c>
      <c r="H2972" s="25">
        <v>356422</v>
      </c>
      <c r="I2972" s="25" t="s">
        <v>4325</v>
      </c>
      <c r="J2972" s="25">
        <v>3</v>
      </c>
      <c r="K2972" s="25">
        <v>3</v>
      </c>
      <c r="L2972" s="25">
        <f t="shared" si="415"/>
        <v>0</v>
      </c>
      <c r="M2972" s="25"/>
      <c r="N2972" s="45">
        <v>45927</v>
      </c>
      <c r="O2972" s="54"/>
      <c r="P2972" s="25" t="s">
        <v>893</v>
      </c>
      <c r="Q2972" s="25">
        <v>58156226575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Banglore</v>
      </c>
      <c r="W2972" s="56"/>
      <c r="X2972" s="45">
        <v>45929</v>
      </c>
      <c r="Y2972" s="25">
        <f t="shared" si="419"/>
        <v>2</v>
      </c>
      <c r="Z2972" s="25" t="str">
        <f t="shared" si="420"/>
        <v>Saturday</v>
      </c>
      <c r="AA2972" s="25" t="str">
        <f t="shared" si="421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16"/>
        <v>2972</v>
      </c>
      <c r="B2973" s="25" t="s">
        <v>3747</v>
      </c>
      <c r="C2973" s="45">
        <v>45919</v>
      </c>
      <c r="D2973" s="45">
        <v>45926</v>
      </c>
      <c r="E2973" s="8">
        <v>86.8</v>
      </c>
      <c r="F2973" s="8">
        <f t="shared" si="417"/>
        <v>7638.4</v>
      </c>
      <c r="G2973" s="54">
        <f t="shared" si="418"/>
        <v>7638.4</v>
      </c>
      <c r="H2973" s="25">
        <v>357415</v>
      </c>
      <c r="I2973" s="25" t="s">
        <v>4093</v>
      </c>
      <c r="J2973" s="25">
        <v>1</v>
      </c>
      <c r="K2973" s="25"/>
      <c r="L2973" s="25">
        <f t="shared" si="415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3752</v>
      </c>
      <c r="X2973" s="45"/>
      <c r="Y2973" s="25" t="str">
        <f t="shared" si="419"/>
        <v/>
      </c>
      <c r="Z2973" s="25" t="str">
        <f t="shared" si="420"/>
        <v/>
      </c>
      <c r="AA2973" s="25" t="str">
        <f t="shared" si="421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16"/>
        <v>2973</v>
      </c>
      <c r="B2974" s="25" t="s">
        <v>3747</v>
      </c>
      <c r="C2974" s="45">
        <v>45919</v>
      </c>
      <c r="D2974" s="45">
        <v>45926</v>
      </c>
      <c r="E2974" s="8">
        <v>252</v>
      </c>
      <c r="F2974" s="8">
        <f t="shared" si="417"/>
        <v>22176</v>
      </c>
      <c r="G2974" s="54">
        <f t="shared" si="418"/>
        <v>66528</v>
      </c>
      <c r="H2974" s="25">
        <v>357304</v>
      </c>
      <c r="I2974" s="25" t="s">
        <v>4326</v>
      </c>
      <c r="J2974" s="25">
        <v>3</v>
      </c>
      <c r="K2974" s="25">
        <v>3</v>
      </c>
      <c r="L2974" s="25">
        <f t="shared" si="415"/>
        <v>0</v>
      </c>
      <c r="M2974" s="25"/>
      <c r="N2974" s="45">
        <v>45927</v>
      </c>
      <c r="O2974" s="54"/>
      <c r="P2974" s="25" t="s">
        <v>888</v>
      </c>
      <c r="Q2974" s="25">
        <v>58156225400</v>
      </c>
      <c r="R2974" s="25"/>
      <c r="S2974" s="3">
        <v>4</v>
      </c>
      <c r="T2974" s="55"/>
      <c r="U2974" s="25" t="s">
        <v>19</v>
      </c>
      <c r="V2974" s="25" t="str">
        <f>VLOOKUP(P2974,'Customer List'!B:C,2,)</f>
        <v>Karnataka</v>
      </c>
      <c r="W2974" s="56"/>
      <c r="X2974" s="45"/>
      <c r="Y2974" s="25" t="str">
        <f t="shared" si="419"/>
        <v/>
      </c>
      <c r="Z2974" s="25" t="str">
        <f t="shared" si="420"/>
        <v>Saturday</v>
      </c>
      <c r="AA2974" s="25" t="str">
        <f t="shared" si="421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16"/>
        <v>2974</v>
      </c>
      <c r="B2975" s="25" t="s">
        <v>3747</v>
      </c>
      <c r="C2975" s="45">
        <v>45919</v>
      </c>
      <c r="D2975" s="45">
        <v>45926</v>
      </c>
      <c r="E2975" s="8">
        <v>326.25</v>
      </c>
      <c r="F2975" s="8">
        <f t="shared" si="417"/>
        <v>28710</v>
      </c>
      <c r="G2975" s="54">
        <f t="shared" si="418"/>
        <v>28710</v>
      </c>
      <c r="H2975" s="25">
        <v>358610</v>
      </c>
      <c r="I2975" s="25" t="s">
        <v>4327</v>
      </c>
      <c r="J2975" s="25">
        <v>1</v>
      </c>
      <c r="K2975" s="25">
        <v>1</v>
      </c>
      <c r="L2975" s="25">
        <f t="shared" si="415"/>
        <v>0</v>
      </c>
      <c r="M2975" s="25"/>
      <c r="N2975" s="45">
        <v>45929</v>
      </c>
      <c r="O2975" s="54"/>
      <c r="P2975" s="25" t="s">
        <v>17</v>
      </c>
      <c r="Q2975" s="25" t="s">
        <v>2078</v>
      </c>
      <c r="R2975" s="25" t="s">
        <v>638</v>
      </c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19"/>
        <v/>
      </c>
      <c r="Z2975" s="25" t="str">
        <f t="shared" si="420"/>
        <v>Monday</v>
      </c>
      <c r="AA2975" s="25" t="str">
        <f t="shared" si="421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16"/>
        <v>2975</v>
      </c>
      <c r="B2976" s="25" t="s">
        <v>3747</v>
      </c>
      <c r="C2976" s="45">
        <v>45919</v>
      </c>
      <c r="D2976" s="45">
        <v>45926</v>
      </c>
      <c r="E2976" s="8">
        <v>107.1</v>
      </c>
      <c r="F2976" s="8">
        <f t="shared" si="417"/>
        <v>9424.7999999999993</v>
      </c>
      <c r="G2976" s="54">
        <f t="shared" si="418"/>
        <v>9424.7999999999993</v>
      </c>
      <c r="H2976" s="25">
        <v>363203</v>
      </c>
      <c r="I2976" s="25" t="s">
        <v>4328</v>
      </c>
      <c r="J2976" s="25">
        <v>1</v>
      </c>
      <c r="K2976" s="25"/>
      <c r="L2976" s="25">
        <f t="shared" si="415"/>
        <v>1</v>
      </c>
      <c r="M2976" s="25"/>
      <c r="N2976" s="45"/>
      <c r="O2976" s="54"/>
      <c r="P2976" s="25" t="s">
        <v>229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 t="s">
        <v>3752</v>
      </c>
      <c r="X2976" s="45"/>
      <c r="Y2976" s="25" t="str">
        <f t="shared" si="419"/>
        <v/>
      </c>
      <c r="Z2976" s="25" t="str">
        <f t="shared" si="420"/>
        <v/>
      </c>
      <c r="AA2976" s="25" t="str">
        <f t="shared" si="421"/>
        <v/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16"/>
        <v>2976</v>
      </c>
      <c r="B2977" s="25" t="s">
        <v>3747</v>
      </c>
      <c r="C2977" s="45">
        <v>45919</v>
      </c>
      <c r="D2977" s="45">
        <v>45926</v>
      </c>
      <c r="E2977" s="8">
        <v>259</v>
      </c>
      <c r="F2977" s="8">
        <f t="shared" si="417"/>
        <v>22792</v>
      </c>
      <c r="G2977" s="54">
        <f t="shared" si="418"/>
        <v>22792</v>
      </c>
      <c r="H2977" s="25">
        <v>363210</v>
      </c>
      <c r="I2977" s="25" t="s">
        <v>4329</v>
      </c>
      <c r="J2977" s="25">
        <v>1</v>
      </c>
      <c r="K2977" s="25">
        <v>1</v>
      </c>
      <c r="L2977" s="25">
        <f t="shared" si="415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9"/>
        <v/>
      </c>
      <c r="Z2977" s="25" t="str">
        <f t="shared" si="420"/>
        <v>Monday</v>
      </c>
      <c r="AA2977" s="25" t="str">
        <f t="shared" si="421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16"/>
        <v>2977</v>
      </c>
      <c r="B2978" s="25" t="s">
        <v>3747</v>
      </c>
      <c r="C2978" s="45">
        <v>45919</v>
      </c>
      <c r="D2978" s="45">
        <v>45926</v>
      </c>
      <c r="E2978" s="8">
        <v>410.2</v>
      </c>
      <c r="F2978" s="8">
        <f t="shared" si="417"/>
        <v>36097.599999999999</v>
      </c>
      <c r="G2978" s="54">
        <f t="shared" si="418"/>
        <v>36097.599999999999</v>
      </c>
      <c r="H2978" s="25">
        <v>363601</v>
      </c>
      <c r="I2978" s="25" t="s">
        <v>4330</v>
      </c>
      <c r="J2978" s="25">
        <v>1</v>
      </c>
      <c r="K2978" s="25">
        <v>1</v>
      </c>
      <c r="L2978" s="25">
        <f t="shared" si="415"/>
        <v>0</v>
      </c>
      <c r="M2978" s="25"/>
      <c r="N2978" s="45">
        <v>45929</v>
      </c>
      <c r="O2978" s="54"/>
      <c r="P2978" s="25" t="s">
        <v>17</v>
      </c>
      <c r="Q2978" s="25" t="s">
        <v>2078</v>
      </c>
      <c r="R2978" s="25" t="s">
        <v>638</v>
      </c>
      <c r="S2978" s="3">
        <v>4</v>
      </c>
      <c r="T2978" s="55"/>
      <c r="U2978" s="25" t="s">
        <v>19</v>
      </c>
      <c r="V2978" s="25" t="str">
        <f>VLOOKUP(P2978,'Customer List'!B:C,2,)</f>
        <v>Delhi</v>
      </c>
      <c r="W2978" s="56"/>
      <c r="X2978" s="45"/>
      <c r="Y2978" s="25" t="str">
        <f t="shared" si="419"/>
        <v/>
      </c>
      <c r="Z2978" s="25" t="str">
        <f t="shared" si="420"/>
        <v>Monday</v>
      </c>
      <c r="AA2978" s="25" t="str">
        <f t="shared" si="421"/>
        <v/>
      </c>
      <c r="AB2978" s="25" t="str">
        <f>VLOOKUP(U2978,'Currency Sheet'!A:C,3,)</f>
        <v>DOLLAR</v>
      </c>
      <c r="AC2978" s="67" t="str">
        <f>VLOOKUP(P2978,'Customer List'!B:D,3,)</f>
        <v>Local</v>
      </c>
    </row>
    <row r="2979" spans="1:29" x14ac:dyDescent="0.25">
      <c r="A2979" s="25">
        <f t="shared" si="416"/>
        <v>2978</v>
      </c>
      <c r="B2979" s="25" t="s">
        <v>3747</v>
      </c>
      <c r="C2979" s="45">
        <v>45919</v>
      </c>
      <c r="D2979" s="45">
        <v>45926</v>
      </c>
      <c r="E2979" s="8">
        <v>252</v>
      </c>
      <c r="F2979" s="8">
        <f t="shared" si="417"/>
        <v>22176</v>
      </c>
      <c r="G2979" s="54">
        <f t="shared" si="418"/>
        <v>22176</v>
      </c>
      <c r="H2979" s="25">
        <v>366704</v>
      </c>
      <c r="I2979" s="25" t="s">
        <v>4331</v>
      </c>
      <c r="J2979" s="25">
        <v>1</v>
      </c>
      <c r="K2979" s="25">
        <v>1</v>
      </c>
      <c r="L2979" s="25">
        <f t="shared" si="415"/>
        <v>0</v>
      </c>
      <c r="M2979" s="25"/>
      <c r="N2979" s="45">
        <v>45927</v>
      </c>
      <c r="O2979" s="54"/>
      <c r="P2979" s="25" t="s">
        <v>243</v>
      </c>
      <c r="Q2979" s="25">
        <v>58156233800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Mumbai</v>
      </c>
      <c r="W2979" s="56"/>
      <c r="X2979" s="45">
        <v>45929</v>
      </c>
      <c r="Y2979" s="25">
        <f t="shared" si="419"/>
        <v>2</v>
      </c>
      <c r="Z2979" s="25" t="str">
        <f t="shared" si="420"/>
        <v>Saturday</v>
      </c>
      <c r="AA2979" s="25" t="str">
        <f t="shared" si="421"/>
        <v>Monday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416"/>
        <v>2979</v>
      </c>
      <c r="B2980" s="25" t="s">
        <v>3747</v>
      </c>
      <c r="C2980" s="45">
        <v>45919</v>
      </c>
      <c r="D2980" s="45">
        <v>45926</v>
      </c>
      <c r="E2980" s="8">
        <v>104.3</v>
      </c>
      <c r="F2980" s="8">
        <f t="shared" si="417"/>
        <v>9178.4</v>
      </c>
      <c r="G2980" s="54">
        <f t="shared" si="418"/>
        <v>9178.4</v>
      </c>
      <c r="H2980" s="25">
        <v>367405</v>
      </c>
      <c r="I2980" s="25" t="s">
        <v>4123</v>
      </c>
      <c r="J2980" s="25">
        <v>1</v>
      </c>
      <c r="K2980" s="25"/>
      <c r="L2980" s="25">
        <f t="shared" si="415"/>
        <v>1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 t="s">
        <v>3752</v>
      </c>
      <c r="X2980" s="45"/>
      <c r="Y2980" s="25" t="str">
        <f t="shared" si="419"/>
        <v/>
      </c>
      <c r="Z2980" s="25" t="str">
        <f t="shared" si="420"/>
        <v/>
      </c>
      <c r="AA2980" s="25" t="str">
        <f t="shared" si="421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16"/>
        <v>2980</v>
      </c>
      <c r="B2981" s="25" t="s">
        <v>3747</v>
      </c>
      <c r="C2981" s="45">
        <v>45919</v>
      </c>
      <c r="D2981" s="45">
        <v>45926</v>
      </c>
      <c r="E2981" s="8">
        <v>102.9</v>
      </c>
      <c r="F2981" s="8">
        <f t="shared" si="417"/>
        <v>9055.2000000000007</v>
      </c>
      <c r="G2981" s="54">
        <f t="shared" si="418"/>
        <v>9055.2000000000007</v>
      </c>
      <c r="H2981" s="25">
        <v>368503</v>
      </c>
      <c r="I2981" s="25" t="s">
        <v>4332</v>
      </c>
      <c r="J2981" s="25">
        <v>1</v>
      </c>
      <c r="K2981" s="25">
        <v>1</v>
      </c>
      <c r="L2981" s="25">
        <f t="shared" si="415"/>
        <v>0</v>
      </c>
      <c r="M2981" s="25"/>
      <c r="N2981" s="45">
        <v>45929</v>
      </c>
      <c r="O2981" s="54"/>
      <c r="P2981" s="25" t="s">
        <v>214</v>
      </c>
      <c r="Q2981" s="25" t="s">
        <v>2002</v>
      </c>
      <c r="R2981" s="25" t="s">
        <v>2002</v>
      </c>
      <c r="S2981" s="3">
        <v>4</v>
      </c>
      <c r="T2981" s="55"/>
      <c r="U2981" s="25" t="s">
        <v>19</v>
      </c>
      <c r="V2981" s="25" t="str">
        <f>VLOOKUP(P2981,'Customer List'!B:C,2,)</f>
        <v>Delhi</v>
      </c>
      <c r="W2981" s="56"/>
      <c r="X2981" s="45"/>
      <c r="Y2981" s="25" t="str">
        <f t="shared" si="419"/>
        <v/>
      </c>
      <c r="Z2981" s="25" t="str">
        <f t="shared" si="420"/>
        <v>Monday</v>
      </c>
      <c r="AA2981" s="25" t="str">
        <f t="shared" si="421"/>
        <v/>
      </c>
      <c r="AB2981" s="25" t="str">
        <f>VLOOKUP(U2981,'Currency Sheet'!A:C,3,)</f>
        <v>DOLLAR</v>
      </c>
      <c r="AC2981" s="67" t="str">
        <f>VLOOKUP(P2981,'Customer List'!B:D,3,)</f>
        <v>Local</v>
      </c>
    </row>
    <row r="2982" spans="1:29" x14ac:dyDescent="0.25">
      <c r="A2982" s="25">
        <f t="shared" si="416"/>
        <v>2981</v>
      </c>
      <c r="B2982" s="25" t="s">
        <v>3747</v>
      </c>
      <c r="C2982" s="45">
        <v>45919</v>
      </c>
      <c r="D2982" s="45">
        <v>45926</v>
      </c>
      <c r="E2982" s="8">
        <v>96.6</v>
      </c>
      <c r="F2982" s="8">
        <f t="shared" si="417"/>
        <v>8500.7999999999993</v>
      </c>
      <c r="G2982" s="54">
        <f t="shared" si="418"/>
        <v>8500.7999999999993</v>
      </c>
      <c r="H2982" s="25">
        <v>368508</v>
      </c>
      <c r="I2982" s="25" t="s">
        <v>3982</v>
      </c>
      <c r="J2982" s="25">
        <v>1</v>
      </c>
      <c r="K2982" s="25"/>
      <c r="L2982" s="25">
        <f t="shared" si="415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3752</v>
      </c>
      <c r="X2982" s="45"/>
      <c r="Y2982" s="25" t="str">
        <f t="shared" si="419"/>
        <v/>
      </c>
      <c r="Z2982" s="25" t="str">
        <f t="shared" si="420"/>
        <v/>
      </c>
      <c r="AA2982" s="25" t="str">
        <f t="shared" si="421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16"/>
        <v>2982</v>
      </c>
      <c r="B2983" s="25" t="s">
        <v>3747</v>
      </c>
      <c r="C2983" s="45">
        <v>45919</v>
      </c>
      <c r="D2983" s="45">
        <v>45926</v>
      </c>
      <c r="E2983" s="8">
        <v>42.7</v>
      </c>
      <c r="F2983" s="8">
        <f t="shared" si="417"/>
        <v>3757.6000000000004</v>
      </c>
      <c r="G2983" s="54">
        <f t="shared" si="418"/>
        <v>3757.6000000000004</v>
      </c>
      <c r="H2983" s="25">
        <v>368509</v>
      </c>
      <c r="I2983" s="25" t="s">
        <v>4333</v>
      </c>
      <c r="J2983" s="25">
        <v>1</v>
      </c>
      <c r="K2983" s="25"/>
      <c r="L2983" s="25">
        <f t="shared" si="415"/>
        <v>1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 t="s">
        <v>3752</v>
      </c>
      <c r="X2983" s="45"/>
      <c r="Y2983" s="25" t="str">
        <f t="shared" si="419"/>
        <v/>
      </c>
      <c r="Z2983" s="25" t="str">
        <f t="shared" si="420"/>
        <v/>
      </c>
      <c r="AA2983" s="25" t="str">
        <f t="shared" si="421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16"/>
        <v>2983</v>
      </c>
      <c r="B2984" s="25" t="s">
        <v>3747</v>
      </c>
      <c r="C2984" s="45">
        <v>45919</v>
      </c>
      <c r="D2984" s="45">
        <v>45926</v>
      </c>
      <c r="E2984" s="8">
        <v>210</v>
      </c>
      <c r="F2984" s="8">
        <f t="shared" si="417"/>
        <v>18480</v>
      </c>
      <c r="G2984" s="54">
        <f t="shared" si="418"/>
        <v>18480</v>
      </c>
      <c r="H2984" s="25">
        <v>369312</v>
      </c>
      <c r="I2984" s="25" t="s">
        <v>4334</v>
      </c>
      <c r="J2984" s="25">
        <v>1</v>
      </c>
      <c r="K2984" s="25">
        <v>1</v>
      </c>
      <c r="L2984" s="25">
        <f t="shared" si="415"/>
        <v>0</v>
      </c>
      <c r="M2984" s="25"/>
      <c r="N2984" s="45">
        <v>45927</v>
      </c>
      <c r="O2984" s="54"/>
      <c r="P2984" s="25" t="s">
        <v>888</v>
      </c>
      <c r="Q2984" s="25">
        <v>58156225400</v>
      </c>
      <c r="R2984" s="25"/>
      <c r="S2984" s="3">
        <v>4</v>
      </c>
      <c r="T2984" s="55"/>
      <c r="U2984" s="25" t="s">
        <v>19</v>
      </c>
      <c r="V2984" s="25" t="str">
        <f>VLOOKUP(P2984,'Customer List'!B:C,2,)</f>
        <v>Karnataka</v>
      </c>
      <c r="W2984" s="56"/>
      <c r="X2984" s="45"/>
      <c r="Y2984" s="25" t="str">
        <f t="shared" si="419"/>
        <v/>
      </c>
      <c r="Z2984" s="25" t="str">
        <f t="shared" si="420"/>
        <v>Saturday</v>
      </c>
      <c r="AA2984" s="25" t="str">
        <f t="shared" si="421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16"/>
        <v>2984</v>
      </c>
      <c r="B2985" s="25" t="s">
        <v>3747</v>
      </c>
      <c r="C2985" s="45">
        <v>45919</v>
      </c>
      <c r="D2985" s="45">
        <v>45926</v>
      </c>
      <c r="E2985" s="8">
        <v>161.25</v>
      </c>
      <c r="F2985" s="8">
        <f t="shared" si="417"/>
        <v>14190</v>
      </c>
      <c r="G2985" s="54">
        <f t="shared" si="418"/>
        <v>14190</v>
      </c>
      <c r="H2985" s="25">
        <v>369321</v>
      </c>
      <c r="I2985" s="25" t="s">
        <v>4335</v>
      </c>
      <c r="J2985" s="25">
        <v>1</v>
      </c>
      <c r="K2985" s="25"/>
      <c r="L2985" s="25">
        <f t="shared" si="415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3752</v>
      </c>
      <c r="X2985" s="45"/>
      <c r="Y2985" s="25" t="str">
        <f t="shared" si="419"/>
        <v/>
      </c>
      <c r="Z2985" s="25" t="str">
        <f t="shared" si="420"/>
        <v/>
      </c>
      <c r="AA2985" s="25" t="str">
        <f t="shared" si="421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16"/>
        <v>2985</v>
      </c>
      <c r="B2986" s="25" t="s">
        <v>3747</v>
      </c>
      <c r="C2986" s="45">
        <v>45919</v>
      </c>
      <c r="D2986" s="45">
        <v>45926</v>
      </c>
      <c r="E2986" s="8">
        <v>226.1</v>
      </c>
      <c r="F2986" s="8">
        <f t="shared" si="417"/>
        <v>19896.8</v>
      </c>
      <c r="G2986" s="54">
        <f t="shared" si="418"/>
        <v>19896.8</v>
      </c>
      <c r="H2986" s="25">
        <v>372002</v>
      </c>
      <c r="I2986" s="25" t="s">
        <v>4336</v>
      </c>
      <c r="J2986" s="25">
        <v>1</v>
      </c>
      <c r="K2986" s="25">
        <v>1</v>
      </c>
      <c r="L2986" s="25">
        <f t="shared" si="415"/>
        <v>0</v>
      </c>
      <c r="M2986" s="25" t="s">
        <v>3749</v>
      </c>
      <c r="N2986" s="45">
        <v>45929</v>
      </c>
      <c r="O2986" s="54">
        <v>35045.5</v>
      </c>
      <c r="P2986" s="25" t="s">
        <v>3748</v>
      </c>
      <c r="Q2986" s="25" t="s">
        <v>2078</v>
      </c>
      <c r="R2986" s="25" t="s">
        <v>638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19"/>
        <v/>
      </c>
      <c r="Z2986" s="25" t="str">
        <f t="shared" si="420"/>
        <v>Monday</v>
      </c>
      <c r="AA2986" s="25" t="str">
        <f t="shared" si="421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16"/>
        <v>2986</v>
      </c>
      <c r="B2987" s="25" t="s">
        <v>3747</v>
      </c>
      <c r="C2987" s="45">
        <v>45919</v>
      </c>
      <c r="D2987" s="45">
        <v>45926</v>
      </c>
      <c r="E2987" s="8">
        <v>87.5</v>
      </c>
      <c r="F2987" s="8">
        <f t="shared" si="417"/>
        <v>7700</v>
      </c>
      <c r="G2987" s="54">
        <f t="shared" si="418"/>
        <v>7700</v>
      </c>
      <c r="H2987" s="25">
        <v>372203</v>
      </c>
      <c r="I2987" s="25" t="s">
        <v>4337</v>
      </c>
      <c r="J2987" s="25">
        <v>1</v>
      </c>
      <c r="K2987" s="25"/>
      <c r="L2987" s="25">
        <f t="shared" si="415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3752</v>
      </c>
      <c r="X2987" s="45"/>
      <c r="Y2987" s="25" t="str">
        <f t="shared" si="419"/>
        <v/>
      </c>
      <c r="Z2987" s="25" t="str">
        <f t="shared" si="420"/>
        <v/>
      </c>
      <c r="AA2987" s="25" t="str">
        <f t="shared" si="421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16"/>
        <v>2987</v>
      </c>
      <c r="B2988" s="25" t="s">
        <v>3747</v>
      </c>
      <c r="C2988" s="45">
        <v>45919</v>
      </c>
      <c r="D2988" s="45">
        <v>45926</v>
      </c>
      <c r="E2988" s="8">
        <v>234.5</v>
      </c>
      <c r="F2988" s="8">
        <f t="shared" si="417"/>
        <v>20636</v>
      </c>
      <c r="G2988" s="54">
        <f t="shared" si="418"/>
        <v>20636</v>
      </c>
      <c r="H2988" s="25">
        <v>372208</v>
      </c>
      <c r="I2988" s="25" t="s">
        <v>4008</v>
      </c>
      <c r="J2988" s="25">
        <v>1</v>
      </c>
      <c r="K2988" s="25"/>
      <c r="L2988" s="25">
        <f t="shared" si="415"/>
        <v>1</v>
      </c>
      <c r="M2988" s="25"/>
      <c r="N2988" s="45"/>
      <c r="O2988" s="54"/>
      <c r="P2988" s="25" t="s">
        <v>255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 t="s">
        <v>3757</v>
      </c>
      <c r="X2988" s="45"/>
      <c r="Y2988" s="25" t="str">
        <f t="shared" si="419"/>
        <v/>
      </c>
      <c r="Z2988" s="25" t="str">
        <f t="shared" si="420"/>
        <v/>
      </c>
      <c r="AA2988" s="25" t="str">
        <f t="shared" si="421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16"/>
        <v>2988</v>
      </c>
      <c r="B2989" s="25" t="s">
        <v>3747</v>
      </c>
      <c r="C2989" s="45">
        <v>45919</v>
      </c>
      <c r="D2989" s="45">
        <v>45926</v>
      </c>
      <c r="E2989" s="8">
        <v>300.3</v>
      </c>
      <c r="F2989" s="8">
        <f t="shared" si="417"/>
        <v>26426.400000000001</v>
      </c>
      <c r="G2989" s="54">
        <f t="shared" si="418"/>
        <v>26426.400000000001</v>
      </c>
      <c r="H2989" s="25">
        <v>372716</v>
      </c>
      <c r="I2989" s="25" t="s">
        <v>4338</v>
      </c>
      <c r="J2989" s="25">
        <v>1</v>
      </c>
      <c r="K2989" s="25">
        <v>1</v>
      </c>
      <c r="L2989" s="25">
        <f t="shared" si="415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19"/>
        <v/>
      </c>
      <c r="Z2989" s="25" t="str">
        <f t="shared" si="420"/>
        <v>Saturday</v>
      </c>
      <c r="AA2989" s="25" t="str">
        <f t="shared" si="421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16"/>
        <v>2989</v>
      </c>
      <c r="B2990" s="25" t="s">
        <v>3747</v>
      </c>
      <c r="C2990" s="45">
        <v>45919</v>
      </c>
      <c r="D2990" s="45">
        <v>45926</v>
      </c>
      <c r="E2990" s="8">
        <v>56</v>
      </c>
      <c r="F2990" s="8">
        <f t="shared" si="417"/>
        <v>4928</v>
      </c>
      <c r="G2990" s="54">
        <f t="shared" si="418"/>
        <v>4928</v>
      </c>
      <c r="H2990" s="25">
        <v>384813</v>
      </c>
      <c r="I2990" s="25" t="s">
        <v>4339</v>
      </c>
      <c r="J2990" s="25">
        <v>1</v>
      </c>
      <c r="K2990" s="25"/>
      <c r="L2990" s="25">
        <f t="shared" si="415"/>
        <v>1</v>
      </c>
      <c r="M2990" s="25"/>
      <c r="N2990" s="45"/>
      <c r="O2990" s="54"/>
      <c r="P2990" s="25" t="s">
        <v>229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 t="s">
        <v>3752</v>
      </c>
      <c r="X2990" s="45"/>
      <c r="Y2990" s="25" t="str">
        <f t="shared" si="419"/>
        <v/>
      </c>
      <c r="Z2990" s="25" t="str">
        <f t="shared" si="420"/>
        <v/>
      </c>
      <c r="AA2990" s="25" t="str">
        <f t="shared" si="421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16"/>
        <v>2990</v>
      </c>
      <c r="B2991" s="25" t="s">
        <v>3747</v>
      </c>
      <c r="C2991" s="45">
        <v>45919</v>
      </c>
      <c r="D2991" s="45">
        <v>45926</v>
      </c>
      <c r="E2991" s="8">
        <v>268.5</v>
      </c>
      <c r="F2991" s="8">
        <f t="shared" si="417"/>
        <v>23628</v>
      </c>
      <c r="G2991" s="54">
        <f t="shared" si="418"/>
        <v>70884</v>
      </c>
      <c r="H2991" s="25">
        <v>400158</v>
      </c>
      <c r="I2991" s="25" t="s">
        <v>3837</v>
      </c>
      <c r="J2991" s="25">
        <v>3</v>
      </c>
      <c r="K2991" s="25">
        <v>3</v>
      </c>
      <c r="L2991" s="25">
        <f t="shared" si="415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9"/>
        <v/>
      </c>
      <c r="Z2991" s="25" t="str">
        <f t="shared" si="420"/>
        <v>Saturday</v>
      </c>
      <c r="AA2991" s="25" t="str">
        <f t="shared" si="421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16"/>
        <v>2991</v>
      </c>
      <c r="B2992" s="25" t="s">
        <v>3747</v>
      </c>
      <c r="C2992" s="45">
        <v>45919</v>
      </c>
      <c r="D2992" s="45">
        <v>45926</v>
      </c>
      <c r="E2992" s="8">
        <v>64.400000000000006</v>
      </c>
      <c r="F2992" s="8">
        <f t="shared" si="417"/>
        <v>5667.2000000000007</v>
      </c>
      <c r="G2992" s="54">
        <f t="shared" si="418"/>
        <v>11334.400000000001</v>
      </c>
      <c r="H2992" s="25">
        <v>400212</v>
      </c>
      <c r="I2992" s="25" t="s">
        <v>4340</v>
      </c>
      <c r="J2992" s="25">
        <v>2</v>
      </c>
      <c r="K2992" s="25">
        <v>2</v>
      </c>
      <c r="L2992" s="25">
        <f t="shared" si="415"/>
        <v>0</v>
      </c>
      <c r="M2992" s="25"/>
      <c r="N2992" s="45">
        <v>45927</v>
      </c>
      <c r="O2992" s="54"/>
      <c r="P2992" s="25" t="s">
        <v>888</v>
      </c>
      <c r="Q2992" s="25">
        <v>58156225400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Karnataka</v>
      </c>
      <c r="W2992" s="56"/>
      <c r="X2992" s="45"/>
      <c r="Y2992" s="25" t="str">
        <f t="shared" si="419"/>
        <v/>
      </c>
      <c r="Z2992" s="25" t="str">
        <f t="shared" si="420"/>
        <v>Saturday</v>
      </c>
      <c r="AA2992" s="25" t="str">
        <f t="shared" si="421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16"/>
        <v>2992</v>
      </c>
      <c r="B2993" s="25" t="s">
        <v>3747</v>
      </c>
      <c r="C2993" s="45">
        <v>45919</v>
      </c>
      <c r="D2993" s="45">
        <v>45926</v>
      </c>
      <c r="E2993" s="8">
        <v>81.900000000000006</v>
      </c>
      <c r="F2993" s="8">
        <f t="shared" si="417"/>
        <v>7207.2000000000007</v>
      </c>
      <c r="G2993" s="54">
        <f t="shared" si="418"/>
        <v>7207.2000000000007</v>
      </c>
      <c r="H2993" s="25">
        <v>401319</v>
      </c>
      <c r="I2993" s="25" t="s">
        <v>4341</v>
      </c>
      <c r="J2993" s="25">
        <v>1</v>
      </c>
      <c r="K2993" s="25">
        <v>1</v>
      </c>
      <c r="L2993" s="25">
        <f t="shared" si="415"/>
        <v>0</v>
      </c>
      <c r="M2993" s="25"/>
      <c r="N2993" s="45">
        <v>45927</v>
      </c>
      <c r="O2993" s="54"/>
      <c r="P2993" s="25" t="s">
        <v>166</v>
      </c>
      <c r="Q2993" s="25">
        <v>58156229353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>
        <v>45929</v>
      </c>
      <c r="Y2993" s="25">
        <f t="shared" si="419"/>
        <v>2</v>
      </c>
      <c r="Z2993" s="25" t="str">
        <f t="shared" si="420"/>
        <v>Saturday</v>
      </c>
      <c r="AA2993" s="25" t="str">
        <f t="shared" si="421"/>
        <v>Monday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16"/>
        <v>2993</v>
      </c>
      <c r="B2994" s="25" t="s">
        <v>3747</v>
      </c>
      <c r="C2994" s="45">
        <v>45919</v>
      </c>
      <c r="D2994" s="45">
        <v>45926</v>
      </c>
      <c r="E2994" s="8">
        <v>144.19999999999999</v>
      </c>
      <c r="F2994" s="8">
        <f t="shared" si="417"/>
        <v>12689.599999999999</v>
      </c>
      <c r="G2994" s="54">
        <f t="shared" si="418"/>
        <v>12689.599999999999</v>
      </c>
      <c r="H2994" s="25">
        <v>405206</v>
      </c>
      <c r="I2994" s="25" t="s">
        <v>4342</v>
      </c>
      <c r="J2994" s="25">
        <v>1</v>
      </c>
      <c r="K2994" s="25">
        <v>1</v>
      </c>
      <c r="L2994" s="25">
        <f t="shared" si="415"/>
        <v>0</v>
      </c>
      <c r="M2994" s="25" t="s">
        <v>3750</v>
      </c>
      <c r="N2994" s="45">
        <v>45929</v>
      </c>
      <c r="O2994" s="54">
        <v>19281.599999999999</v>
      </c>
      <c r="P2994" s="25" t="s">
        <v>626</v>
      </c>
      <c r="Q2994" s="25" t="s">
        <v>2078</v>
      </c>
      <c r="R2994" s="25" t="s">
        <v>638</v>
      </c>
      <c r="S2994" s="3">
        <v>4</v>
      </c>
      <c r="T2994" s="55"/>
      <c r="U2994" s="25" t="s">
        <v>19</v>
      </c>
      <c r="V2994" s="25" t="str">
        <f>VLOOKUP(P2994,'Customer List'!B:C,2,)</f>
        <v>Delhi</v>
      </c>
      <c r="W2994" s="56"/>
      <c r="X2994" s="45"/>
      <c r="Y2994" s="25" t="str">
        <f t="shared" si="419"/>
        <v/>
      </c>
      <c r="Z2994" s="25" t="str">
        <f t="shared" si="420"/>
        <v>Monday</v>
      </c>
      <c r="AA2994" s="25" t="str">
        <f t="shared" si="421"/>
        <v/>
      </c>
      <c r="AB2994" s="25" t="str">
        <f>VLOOKUP(U2994,'Currency Sheet'!A:C,3,)</f>
        <v>DOLLAR</v>
      </c>
      <c r="AC2994" s="67" t="str">
        <f>VLOOKUP(P2994,'Customer List'!B:D,3,)</f>
        <v>Local</v>
      </c>
    </row>
    <row r="2995" spans="1:29" x14ac:dyDescent="0.25">
      <c r="A2995" s="25">
        <f t="shared" si="416"/>
        <v>2994</v>
      </c>
      <c r="B2995" s="25" t="s">
        <v>3747</v>
      </c>
      <c r="C2995" s="45">
        <v>45919</v>
      </c>
      <c r="D2995" s="45">
        <v>45926</v>
      </c>
      <c r="E2995" s="8">
        <v>78.400000000000006</v>
      </c>
      <c r="F2995" s="8">
        <f t="shared" si="417"/>
        <v>6899.2000000000007</v>
      </c>
      <c r="G2995" s="54">
        <f t="shared" si="418"/>
        <v>6899.2000000000007</v>
      </c>
      <c r="H2995" s="25">
        <v>405326</v>
      </c>
      <c r="I2995" s="25" t="s">
        <v>4343</v>
      </c>
      <c r="J2995" s="25">
        <v>1</v>
      </c>
      <c r="K2995" s="25">
        <v>1</v>
      </c>
      <c r="L2995" s="25">
        <f t="shared" si="415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19"/>
        <v>2</v>
      </c>
      <c r="Z2995" s="25" t="str">
        <f t="shared" si="420"/>
        <v>Saturday</v>
      </c>
      <c r="AA2995" s="25" t="str">
        <f t="shared" si="421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16"/>
        <v>2995</v>
      </c>
      <c r="B2996" s="25" t="s">
        <v>3747</v>
      </c>
      <c r="C2996" s="45">
        <v>45919</v>
      </c>
      <c r="D2996" s="45">
        <v>45926</v>
      </c>
      <c r="E2996" s="8">
        <v>58.1</v>
      </c>
      <c r="F2996" s="8">
        <f t="shared" si="417"/>
        <v>5112.8</v>
      </c>
      <c r="G2996" s="54">
        <f t="shared" si="418"/>
        <v>5112.8</v>
      </c>
      <c r="H2996" s="25">
        <v>406605</v>
      </c>
      <c r="I2996" s="25" t="s">
        <v>4344</v>
      </c>
      <c r="J2996" s="25">
        <v>1</v>
      </c>
      <c r="K2996" s="25">
        <v>1</v>
      </c>
      <c r="L2996" s="25">
        <f t="shared" si="415"/>
        <v>0</v>
      </c>
      <c r="M2996" s="25"/>
      <c r="N2996" s="45">
        <v>45927</v>
      </c>
      <c r="O2996" s="54"/>
      <c r="P2996" s="25" t="s">
        <v>166</v>
      </c>
      <c r="Q2996" s="25">
        <v>58156229353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Lucknow</v>
      </c>
      <c r="W2996" s="56"/>
      <c r="X2996" s="45">
        <v>45929</v>
      </c>
      <c r="Y2996" s="25">
        <f t="shared" si="419"/>
        <v>2</v>
      </c>
      <c r="Z2996" s="25" t="str">
        <f t="shared" si="420"/>
        <v>Saturday</v>
      </c>
      <c r="AA2996" s="25" t="str">
        <f t="shared" si="421"/>
        <v>Monday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16"/>
        <v>2996</v>
      </c>
      <c r="B2997" s="25" t="s">
        <v>3747</v>
      </c>
      <c r="C2997" s="45">
        <v>45919</v>
      </c>
      <c r="D2997" s="45">
        <v>45926</v>
      </c>
      <c r="E2997" s="8">
        <v>79.099999999999994</v>
      </c>
      <c r="F2997" s="8">
        <f t="shared" si="417"/>
        <v>6960.7999999999993</v>
      </c>
      <c r="G2997" s="54">
        <f t="shared" si="418"/>
        <v>6960.7999999999993</v>
      </c>
      <c r="H2997" s="25">
        <v>406609</v>
      </c>
      <c r="I2997" s="25" t="s">
        <v>4345</v>
      </c>
      <c r="J2997" s="25">
        <v>1</v>
      </c>
      <c r="K2997" s="25">
        <v>1</v>
      </c>
      <c r="L2997" s="25">
        <f t="shared" si="415"/>
        <v>0</v>
      </c>
      <c r="M2997" s="25"/>
      <c r="N2997" s="45">
        <v>45927</v>
      </c>
      <c r="O2997" s="54"/>
      <c r="P2997" s="25" t="s">
        <v>2053</v>
      </c>
      <c r="Q2997" s="25">
        <v>58156226041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>
        <v>45929</v>
      </c>
      <c r="Y2997" s="25">
        <f t="shared" si="419"/>
        <v>2</v>
      </c>
      <c r="Z2997" s="25" t="str">
        <f t="shared" si="420"/>
        <v>Saturday</v>
      </c>
      <c r="AA2997" s="25" t="str">
        <f t="shared" si="421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16"/>
        <v>2997</v>
      </c>
      <c r="B2998" s="25" t="s">
        <v>3747</v>
      </c>
      <c r="C2998" s="45">
        <v>45919</v>
      </c>
      <c r="D2998" s="45">
        <v>45926</v>
      </c>
      <c r="E2998" s="8">
        <v>41.3</v>
      </c>
      <c r="F2998" s="8">
        <f t="shared" si="417"/>
        <v>3634.3999999999996</v>
      </c>
      <c r="G2998" s="54">
        <f t="shared" si="418"/>
        <v>7268.7999999999993</v>
      </c>
      <c r="H2998" s="25">
        <v>420404</v>
      </c>
      <c r="I2998" s="25" t="s">
        <v>3781</v>
      </c>
      <c r="J2998" s="25">
        <v>2</v>
      </c>
      <c r="K2998" s="25">
        <v>2</v>
      </c>
      <c r="L2998" s="25">
        <f t="shared" ref="L2998:L3032" si="422">J2998-K2998</f>
        <v>0</v>
      </c>
      <c r="M2998" s="25"/>
      <c r="N2998" s="45">
        <v>45927</v>
      </c>
      <c r="O2998" s="54"/>
      <c r="P2998" s="25" t="s">
        <v>893</v>
      </c>
      <c r="Q2998" s="25">
        <v>58156226575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>
        <v>45929</v>
      </c>
      <c r="Y2998" s="25">
        <f t="shared" si="419"/>
        <v>2</v>
      </c>
      <c r="Z2998" s="25" t="str">
        <f t="shared" si="420"/>
        <v>Saturday</v>
      </c>
      <c r="AA2998" s="25" t="str">
        <f t="shared" si="421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16"/>
        <v>2998</v>
      </c>
      <c r="B2999" s="25" t="s">
        <v>3747</v>
      </c>
      <c r="C2999" s="45">
        <v>45919</v>
      </c>
      <c r="D2999" s="45">
        <v>45926</v>
      </c>
      <c r="E2999" s="8">
        <v>160.30000000000001</v>
      </c>
      <c r="F2999" s="8">
        <f t="shared" si="417"/>
        <v>14106.400000000001</v>
      </c>
      <c r="G2999" s="54">
        <f t="shared" si="418"/>
        <v>28212.800000000003</v>
      </c>
      <c r="H2999" s="25">
        <v>422302</v>
      </c>
      <c r="I2999" s="25" t="s">
        <v>3845</v>
      </c>
      <c r="J2999" s="25">
        <v>2</v>
      </c>
      <c r="K2999" s="25">
        <v>2</v>
      </c>
      <c r="L2999" s="25">
        <f t="shared" si="422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19"/>
        <v>2</v>
      </c>
      <c r="Z2999" s="25" t="str">
        <f t="shared" si="420"/>
        <v>Saturday</v>
      </c>
      <c r="AA2999" s="25" t="str">
        <f t="shared" si="421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16"/>
        <v>2999</v>
      </c>
      <c r="B3000" s="25" t="s">
        <v>3747</v>
      </c>
      <c r="C3000" s="45">
        <v>45919</v>
      </c>
      <c r="D3000" s="45">
        <v>45926</v>
      </c>
      <c r="E3000" s="8">
        <v>62.3</v>
      </c>
      <c r="F3000" s="8">
        <f t="shared" si="417"/>
        <v>5482.4</v>
      </c>
      <c r="G3000" s="54">
        <f t="shared" si="418"/>
        <v>5482.4</v>
      </c>
      <c r="H3000" s="25">
        <v>423115</v>
      </c>
      <c r="I3000" s="25" t="s">
        <v>4346</v>
      </c>
      <c r="J3000" s="25">
        <v>1</v>
      </c>
      <c r="K3000" s="25">
        <v>1</v>
      </c>
      <c r="L3000" s="25">
        <f t="shared" si="422"/>
        <v>0</v>
      </c>
      <c r="M3000" s="25"/>
      <c r="N3000" s="45">
        <v>45927</v>
      </c>
      <c r="O3000" s="54"/>
      <c r="P3000" s="25" t="s">
        <v>622</v>
      </c>
      <c r="Q3000" s="25">
        <v>58156227076</v>
      </c>
      <c r="R3000" s="25" t="s">
        <v>41</v>
      </c>
      <c r="S3000" s="3">
        <v>-20</v>
      </c>
      <c r="T3000" s="55"/>
      <c r="U3000" s="25" t="s">
        <v>19</v>
      </c>
      <c r="V3000" s="25" t="str">
        <f>VLOOKUP(P3000,'Customer List'!B:C,2,)</f>
        <v>Hyderabad</v>
      </c>
      <c r="W3000" s="56"/>
      <c r="X3000" s="45">
        <v>45929</v>
      </c>
      <c r="Y3000" s="25">
        <f t="shared" si="419"/>
        <v>2</v>
      </c>
      <c r="Z3000" s="25" t="str">
        <f t="shared" si="420"/>
        <v>Saturday</v>
      </c>
      <c r="AA3000" s="25" t="str">
        <f t="shared" si="421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16"/>
        <v>3000</v>
      </c>
      <c r="B3001" s="25" t="s">
        <v>3747</v>
      </c>
      <c r="C3001" s="45">
        <v>45919</v>
      </c>
      <c r="D3001" s="45">
        <v>45926</v>
      </c>
      <c r="E3001" s="8">
        <v>29.4</v>
      </c>
      <c r="F3001" s="8">
        <f t="shared" si="417"/>
        <v>2587.1999999999998</v>
      </c>
      <c r="G3001" s="54">
        <f t="shared" si="418"/>
        <v>2587.1999999999998</v>
      </c>
      <c r="H3001" s="25">
        <v>423501</v>
      </c>
      <c r="I3001" s="25" t="s">
        <v>4347</v>
      </c>
      <c r="J3001" s="25">
        <v>1</v>
      </c>
      <c r="K3001" s="25"/>
      <c r="L3001" s="25">
        <f t="shared" si="422"/>
        <v>1</v>
      </c>
      <c r="M3001" s="25"/>
      <c r="N3001" s="45"/>
      <c r="O3001" s="54"/>
      <c r="P3001" s="25" t="s">
        <v>2520</v>
      </c>
      <c r="Q3001" s="25"/>
      <c r="R3001" s="25"/>
      <c r="S3001" s="3" t="s">
        <v>300</v>
      </c>
      <c r="T3001" s="55"/>
      <c r="U3001" s="25" t="s">
        <v>19</v>
      </c>
      <c r="V3001" s="25" t="str">
        <f>VLOOKUP(P3001,'Customer List'!B:C,2,)</f>
        <v>MOHALI (PUNJAB)</v>
      </c>
      <c r="W3001" s="56" t="s">
        <v>3754</v>
      </c>
      <c r="X3001" s="45"/>
      <c r="Y3001" s="25" t="str">
        <f t="shared" si="419"/>
        <v/>
      </c>
      <c r="Z3001" s="25" t="str">
        <f t="shared" si="420"/>
        <v/>
      </c>
      <c r="AA3001" s="25" t="str">
        <f t="shared" si="421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16"/>
        <v>3001</v>
      </c>
      <c r="B3002" s="25" t="s">
        <v>3747</v>
      </c>
      <c r="C3002" s="45">
        <v>45919</v>
      </c>
      <c r="D3002" s="45">
        <v>45926</v>
      </c>
      <c r="E3002" s="8">
        <v>147.69999999999999</v>
      </c>
      <c r="F3002" s="8">
        <f t="shared" si="417"/>
        <v>12997.599999999999</v>
      </c>
      <c r="G3002" s="54">
        <f t="shared" si="418"/>
        <v>12997.599999999999</v>
      </c>
      <c r="H3002" s="25">
        <v>425305</v>
      </c>
      <c r="I3002" s="25" t="s">
        <v>4348</v>
      </c>
      <c r="J3002" s="25">
        <v>1</v>
      </c>
      <c r="K3002" s="25">
        <v>1</v>
      </c>
      <c r="L3002" s="25">
        <f t="shared" si="422"/>
        <v>0</v>
      </c>
      <c r="M3002" s="25"/>
      <c r="N3002" s="45">
        <v>45927</v>
      </c>
      <c r="O3002" s="54"/>
      <c r="P3002" s="25" t="s">
        <v>888</v>
      </c>
      <c r="Q3002" s="25">
        <v>58156225400</v>
      </c>
      <c r="R3002" s="25"/>
      <c r="S3002" s="3">
        <v>-20</v>
      </c>
      <c r="T3002" s="55"/>
      <c r="U3002" s="25" t="s">
        <v>19</v>
      </c>
      <c r="V3002" s="25" t="str">
        <f>VLOOKUP(P3002,'Customer List'!B:C,2,)</f>
        <v>Karnataka</v>
      </c>
      <c r="W3002" s="56"/>
      <c r="X3002" s="45"/>
      <c r="Y3002" s="25" t="str">
        <f t="shared" si="419"/>
        <v/>
      </c>
      <c r="Z3002" s="25" t="str">
        <f t="shared" si="420"/>
        <v>Saturday</v>
      </c>
      <c r="AA3002" s="25" t="str">
        <f t="shared" si="421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16"/>
        <v>3002</v>
      </c>
      <c r="B3003" s="25" t="s">
        <v>3747</v>
      </c>
      <c r="C3003" s="45">
        <v>45919</v>
      </c>
      <c r="D3003" s="45">
        <v>45926</v>
      </c>
      <c r="E3003" s="8">
        <v>164.5</v>
      </c>
      <c r="F3003" s="8">
        <f t="shared" si="417"/>
        <v>14476</v>
      </c>
      <c r="G3003" s="54">
        <f t="shared" si="418"/>
        <v>14476</v>
      </c>
      <c r="H3003" s="25">
        <v>500304</v>
      </c>
      <c r="I3003" s="25" t="s">
        <v>4349</v>
      </c>
      <c r="J3003" s="25">
        <v>1</v>
      </c>
      <c r="K3003" s="25">
        <v>1</v>
      </c>
      <c r="L3003" s="25">
        <f t="shared" si="422"/>
        <v>0</v>
      </c>
      <c r="M3003" s="25"/>
      <c r="N3003" s="45">
        <v>45927</v>
      </c>
      <c r="O3003" s="54"/>
      <c r="P3003" s="25" t="s">
        <v>243</v>
      </c>
      <c r="Q3003" s="25">
        <v>58156233800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>
        <v>45929</v>
      </c>
      <c r="Y3003" s="25">
        <f t="shared" si="419"/>
        <v>2</v>
      </c>
      <c r="Z3003" s="25" t="str">
        <f t="shared" si="420"/>
        <v>Saturday</v>
      </c>
      <c r="AA3003" s="25" t="str">
        <f t="shared" si="421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16"/>
        <v>3003</v>
      </c>
      <c r="B3004" s="25" t="s">
        <v>3747</v>
      </c>
      <c r="C3004" s="45">
        <v>45919</v>
      </c>
      <c r="D3004" s="45">
        <v>45926</v>
      </c>
      <c r="E3004" s="8">
        <v>58.1</v>
      </c>
      <c r="F3004" s="8">
        <f t="shared" si="417"/>
        <v>5112.8</v>
      </c>
      <c r="G3004" s="54">
        <f t="shared" si="418"/>
        <v>5112.8</v>
      </c>
      <c r="H3004" s="25">
        <v>500701</v>
      </c>
      <c r="I3004" s="25" t="s">
        <v>4350</v>
      </c>
      <c r="J3004" s="25">
        <v>1</v>
      </c>
      <c r="K3004" s="25">
        <v>1</v>
      </c>
      <c r="L3004" s="25">
        <f t="shared" si="422"/>
        <v>0</v>
      </c>
      <c r="M3004" s="25"/>
      <c r="N3004" s="45">
        <v>45929</v>
      </c>
      <c r="O3004" s="54"/>
      <c r="P3004" s="25" t="s">
        <v>214</v>
      </c>
      <c r="Q3004" s="25" t="s">
        <v>2002</v>
      </c>
      <c r="R3004" s="25" t="s">
        <v>2002</v>
      </c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19"/>
        <v/>
      </c>
      <c r="Z3004" s="25" t="str">
        <f t="shared" si="420"/>
        <v>Monday</v>
      </c>
      <c r="AA3004" s="25" t="str">
        <f t="shared" si="421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16"/>
        <v>3004</v>
      </c>
      <c r="B3005" s="25" t="s">
        <v>3747</v>
      </c>
      <c r="C3005" s="45">
        <v>45919</v>
      </c>
      <c r="D3005" s="45">
        <v>45926</v>
      </c>
      <c r="E3005" s="8">
        <v>164.5</v>
      </c>
      <c r="F3005" s="8">
        <f t="shared" si="417"/>
        <v>14476</v>
      </c>
      <c r="G3005" s="54">
        <f t="shared" si="418"/>
        <v>14476</v>
      </c>
      <c r="H3005" s="25">
        <v>500806</v>
      </c>
      <c r="I3005" s="25" t="s">
        <v>4351</v>
      </c>
      <c r="J3005" s="25">
        <v>1</v>
      </c>
      <c r="K3005" s="25">
        <v>1</v>
      </c>
      <c r="L3005" s="25">
        <f t="shared" si="422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19"/>
        <v>2</v>
      </c>
      <c r="Z3005" s="25" t="str">
        <f t="shared" si="420"/>
        <v>Saturday</v>
      </c>
      <c r="AA3005" s="25" t="str">
        <f t="shared" si="421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16"/>
        <v>3005</v>
      </c>
      <c r="B3006" s="25" t="s">
        <v>3747</v>
      </c>
      <c r="C3006" s="45">
        <v>45919</v>
      </c>
      <c r="D3006" s="45">
        <v>45926</v>
      </c>
      <c r="E3006" s="8">
        <v>241.5</v>
      </c>
      <c r="F3006" s="8">
        <f t="shared" si="417"/>
        <v>21252</v>
      </c>
      <c r="G3006" s="54">
        <f t="shared" si="418"/>
        <v>21252</v>
      </c>
      <c r="H3006" s="25">
        <v>500832</v>
      </c>
      <c r="I3006" s="25" t="s">
        <v>4352</v>
      </c>
      <c r="J3006" s="25">
        <v>1</v>
      </c>
      <c r="K3006" s="25"/>
      <c r="L3006" s="25">
        <f t="shared" si="422"/>
        <v>1</v>
      </c>
      <c r="M3006" s="25"/>
      <c r="N3006" s="45"/>
      <c r="O3006" s="54"/>
      <c r="P3006" s="25" t="s">
        <v>255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 t="s">
        <v>3757</v>
      </c>
      <c r="X3006" s="45"/>
      <c r="Y3006" s="25" t="str">
        <f t="shared" si="419"/>
        <v/>
      </c>
      <c r="Z3006" s="25" t="str">
        <f t="shared" si="420"/>
        <v/>
      </c>
      <c r="AA3006" s="25" t="str">
        <f t="shared" si="421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16"/>
        <v>3006</v>
      </c>
      <c r="B3007" s="25" t="s">
        <v>3747</v>
      </c>
      <c r="C3007" s="45">
        <v>45919</v>
      </c>
      <c r="D3007" s="45">
        <v>45926</v>
      </c>
      <c r="E3007" s="8">
        <v>86.8</v>
      </c>
      <c r="F3007" s="8">
        <f t="shared" si="417"/>
        <v>7638.4</v>
      </c>
      <c r="G3007" s="54">
        <f t="shared" si="418"/>
        <v>7638.4</v>
      </c>
      <c r="H3007" s="25">
        <v>502521</v>
      </c>
      <c r="I3007" s="25" t="s">
        <v>4353</v>
      </c>
      <c r="J3007" s="25">
        <v>1</v>
      </c>
      <c r="K3007" s="25"/>
      <c r="L3007" s="25">
        <f t="shared" si="422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 t="s">
        <v>3752</v>
      </c>
      <c r="X3007" s="45"/>
      <c r="Y3007" s="25" t="str">
        <f t="shared" si="419"/>
        <v/>
      </c>
      <c r="Z3007" s="25" t="str">
        <f t="shared" si="420"/>
        <v/>
      </c>
      <c r="AA3007" s="25" t="str">
        <f t="shared" si="421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16"/>
        <v>3007</v>
      </c>
      <c r="B3008" s="25" t="s">
        <v>3747</v>
      </c>
      <c r="C3008" s="45">
        <v>45919</v>
      </c>
      <c r="D3008" s="45">
        <v>45926</v>
      </c>
      <c r="E3008" s="8">
        <v>90.3</v>
      </c>
      <c r="F3008" s="8">
        <f t="shared" si="417"/>
        <v>7946.4</v>
      </c>
      <c r="G3008" s="54">
        <f t="shared" si="418"/>
        <v>7946.4</v>
      </c>
      <c r="H3008" s="25">
        <v>502929</v>
      </c>
      <c r="I3008" s="25" t="s">
        <v>4354</v>
      </c>
      <c r="J3008" s="25">
        <v>1</v>
      </c>
      <c r="K3008" s="25"/>
      <c r="L3008" s="25">
        <f t="shared" si="422"/>
        <v>1</v>
      </c>
      <c r="M3008" s="25"/>
      <c r="N3008" s="45"/>
      <c r="O3008" s="54"/>
      <c r="P3008" s="25" t="s">
        <v>229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Kolkata</v>
      </c>
      <c r="W3008" s="56" t="s">
        <v>3752</v>
      </c>
      <c r="X3008" s="45"/>
      <c r="Y3008" s="25" t="str">
        <f t="shared" si="419"/>
        <v/>
      </c>
      <c r="Z3008" s="25" t="str">
        <f t="shared" si="420"/>
        <v/>
      </c>
      <c r="AA3008" s="25" t="str">
        <f t="shared" si="421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416"/>
        <v>3008</v>
      </c>
      <c r="B3009" s="25" t="s">
        <v>3747</v>
      </c>
      <c r="C3009" s="45">
        <v>45919</v>
      </c>
      <c r="D3009" s="45">
        <v>45926</v>
      </c>
      <c r="E3009" s="8">
        <v>321.75</v>
      </c>
      <c r="F3009" s="8">
        <f t="shared" si="417"/>
        <v>28314</v>
      </c>
      <c r="G3009" s="54">
        <f t="shared" si="418"/>
        <v>28314</v>
      </c>
      <c r="H3009" s="25">
        <v>502948</v>
      </c>
      <c r="I3009" s="25" t="s">
        <v>4355</v>
      </c>
      <c r="J3009" s="25">
        <v>1</v>
      </c>
      <c r="K3009" s="25"/>
      <c r="L3009" s="25">
        <f t="shared" si="422"/>
        <v>1</v>
      </c>
      <c r="M3009" s="25"/>
      <c r="N3009" s="45"/>
      <c r="O3009" s="54"/>
      <c r="P3009" s="25" t="s">
        <v>618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Bhuvneshwar</v>
      </c>
      <c r="W3009" s="56" t="s">
        <v>3754</v>
      </c>
      <c r="X3009" s="45"/>
      <c r="Y3009" s="25" t="str">
        <f t="shared" si="419"/>
        <v/>
      </c>
      <c r="Z3009" s="25" t="str">
        <f t="shared" si="420"/>
        <v/>
      </c>
      <c r="AA3009" s="25" t="str">
        <f t="shared" si="421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16"/>
        <v>3009</v>
      </c>
      <c r="B3010" s="25" t="s">
        <v>3747</v>
      </c>
      <c r="C3010" s="45">
        <v>45919</v>
      </c>
      <c r="D3010" s="45">
        <v>45926</v>
      </c>
      <c r="E3010" s="8">
        <v>65.8</v>
      </c>
      <c r="F3010" s="8">
        <f t="shared" si="417"/>
        <v>5790.4</v>
      </c>
      <c r="G3010" s="54">
        <f t="shared" si="418"/>
        <v>5790.4</v>
      </c>
      <c r="H3010" s="25">
        <v>506501</v>
      </c>
      <c r="I3010" s="25" t="s">
        <v>4356</v>
      </c>
      <c r="J3010" s="25">
        <v>1</v>
      </c>
      <c r="K3010" s="25">
        <v>1</v>
      </c>
      <c r="L3010" s="25">
        <f t="shared" si="422"/>
        <v>0</v>
      </c>
      <c r="M3010" s="25"/>
      <c r="N3010" s="45">
        <v>45929</v>
      </c>
      <c r="O3010" s="54"/>
      <c r="P3010" s="25" t="s">
        <v>214</v>
      </c>
      <c r="Q3010" s="25" t="s">
        <v>2002</v>
      </c>
      <c r="R3010" s="25" t="s">
        <v>2002</v>
      </c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19"/>
        <v/>
      </c>
      <c r="Z3010" s="25" t="str">
        <f t="shared" si="420"/>
        <v>Monday</v>
      </c>
      <c r="AA3010" s="25" t="str">
        <f t="shared" si="421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16"/>
        <v>3010</v>
      </c>
      <c r="B3011" s="25" t="s">
        <v>3747</v>
      </c>
      <c r="C3011" s="45">
        <v>45919</v>
      </c>
      <c r="D3011" s="45">
        <v>45926</v>
      </c>
      <c r="E3011" s="8">
        <v>212.8</v>
      </c>
      <c r="F3011" s="8">
        <f t="shared" si="417"/>
        <v>18726.400000000001</v>
      </c>
      <c r="G3011" s="54">
        <f t="shared" si="418"/>
        <v>18726.400000000001</v>
      </c>
      <c r="H3011" s="25">
        <v>507605</v>
      </c>
      <c r="I3011" s="25" t="s">
        <v>4357</v>
      </c>
      <c r="J3011" s="25">
        <v>1</v>
      </c>
      <c r="K3011" s="25">
        <v>1</v>
      </c>
      <c r="L3011" s="25">
        <f t="shared" si="422"/>
        <v>0</v>
      </c>
      <c r="M3011" s="25"/>
      <c r="N3011" s="45">
        <v>45927</v>
      </c>
      <c r="O3011" s="54"/>
      <c r="P3011" s="25" t="s">
        <v>243</v>
      </c>
      <c r="Q3011" s="25">
        <v>58156233800</v>
      </c>
      <c r="R3011" s="25" t="s">
        <v>41</v>
      </c>
      <c r="S3011" s="3">
        <v>4</v>
      </c>
      <c r="T3011" s="55"/>
      <c r="U3011" s="25" t="s">
        <v>19</v>
      </c>
      <c r="V3011" s="25" t="str">
        <f>VLOOKUP(P3011,'Customer List'!B:C,2,)</f>
        <v>Mumbai</v>
      </c>
      <c r="W3011" s="56"/>
      <c r="X3011" s="45">
        <v>45929</v>
      </c>
      <c r="Y3011" s="25">
        <f t="shared" si="419"/>
        <v>2</v>
      </c>
      <c r="Z3011" s="25" t="str">
        <f t="shared" si="420"/>
        <v>Saturday</v>
      </c>
      <c r="AA3011" s="25" t="str">
        <f t="shared" si="421"/>
        <v>Monday</v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16"/>
        <v>3011</v>
      </c>
      <c r="B3012" s="25" t="s">
        <v>3747</v>
      </c>
      <c r="C3012" s="45">
        <v>45919</v>
      </c>
      <c r="D3012" s="45">
        <v>45926</v>
      </c>
      <c r="E3012" s="8">
        <v>102.2</v>
      </c>
      <c r="F3012" s="8">
        <f t="shared" si="417"/>
        <v>8993.6</v>
      </c>
      <c r="G3012" s="54">
        <f t="shared" si="418"/>
        <v>8993.6</v>
      </c>
      <c r="H3012" s="25">
        <v>512305</v>
      </c>
      <c r="I3012" s="25" t="s">
        <v>4358</v>
      </c>
      <c r="J3012" s="25">
        <v>1</v>
      </c>
      <c r="K3012" s="25">
        <v>1</v>
      </c>
      <c r="L3012" s="25">
        <f t="shared" si="422"/>
        <v>0</v>
      </c>
      <c r="M3012" s="25"/>
      <c r="N3012" s="45">
        <v>45929</v>
      </c>
      <c r="O3012" s="54"/>
      <c r="P3012" s="25" t="s">
        <v>209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19"/>
        <v/>
      </c>
      <c r="Z3012" s="25" t="str">
        <f t="shared" si="420"/>
        <v>Monday</v>
      </c>
      <c r="AA3012" s="25" t="str">
        <f t="shared" si="421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16"/>
        <v>3012</v>
      </c>
      <c r="B3013" s="25" t="s">
        <v>3747</v>
      </c>
      <c r="C3013" s="45">
        <v>45919</v>
      </c>
      <c r="D3013" s="45">
        <v>45926</v>
      </c>
      <c r="E3013" s="8">
        <v>177.1</v>
      </c>
      <c r="F3013" s="8">
        <f t="shared" si="417"/>
        <v>15584.8</v>
      </c>
      <c r="G3013" s="54">
        <f t="shared" si="418"/>
        <v>15584.8</v>
      </c>
      <c r="H3013" s="25">
        <v>570804</v>
      </c>
      <c r="I3013" s="25" t="s">
        <v>3936</v>
      </c>
      <c r="J3013" s="25">
        <v>1</v>
      </c>
      <c r="K3013" s="25">
        <v>1</v>
      </c>
      <c r="L3013" s="25">
        <f t="shared" si="422"/>
        <v>0</v>
      </c>
      <c r="M3013" s="25"/>
      <c r="N3013" s="45">
        <v>45927</v>
      </c>
      <c r="O3013" s="54"/>
      <c r="P3013" s="25" t="s">
        <v>2052</v>
      </c>
      <c r="Q3013" s="25">
        <v>58156227345</v>
      </c>
      <c r="R3013" s="25" t="s">
        <v>41</v>
      </c>
      <c r="S3013" s="3">
        <v>-20</v>
      </c>
      <c r="T3013" s="55"/>
      <c r="U3013" s="25" t="s">
        <v>19</v>
      </c>
      <c r="V3013" s="25" t="str">
        <f>VLOOKUP(P3013,'Customer List'!B:C,2,)</f>
        <v>Pune</v>
      </c>
      <c r="W3013" s="56"/>
      <c r="X3013" s="45">
        <v>45929</v>
      </c>
      <c r="Y3013" s="25">
        <f t="shared" si="419"/>
        <v>2</v>
      </c>
      <c r="Z3013" s="25" t="str">
        <f t="shared" si="420"/>
        <v>Saturday</v>
      </c>
      <c r="AA3013" s="25" t="str">
        <f t="shared" si="421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ref="A3014:A3032" si="423">A3013+1</f>
        <v>3013</v>
      </c>
      <c r="B3014" s="25" t="s">
        <v>3747</v>
      </c>
      <c r="C3014" s="45">
        <v>45919</v>
      </c>
      <c r="D3014" s="45">
        <v>45926</v>
      </c>
      <c r="E3014" s="8">
        <v>259</v>
      </c>
      <c r="F3014" s="8">
        <f t="shared" si="417"/>
        <v>22792</v>
      </c>
      <c r="G3014" s="54">
        <f t="shared" si="418"/>
        <v>22792</v>
      </c>
      <c r="H3014" s="25">
        <v>621616</v>
      </c>
      <c r="I3014" s="25" t="s">
        <v>3992</v>
      </c>
      <c r="J3014" s="25">
        <v>1</v>
      </c>
      <c r="K3014" s="25">
        <v>1</v>
      </c>
      <c r="L3014" s="25">
        <f t="shared" si="422"/>
        <v>0</v>
      </c>
      <c r="M3014" s="25"/>
      <c r="N3014" s="45">
        <v>45927</v>
      </c>
      <c r="O3014" s="54"/>
      <c r="P3014" s="25" t="s">
        <v>2053</v>
      </c>
      <c r="Q3014" s="25">
        <v>58156226041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>
        <v>45929</v>
      </c>
      <c r="Y3014" s="25">
        <f t="shared" si="419"/>
        <v>2</v>
      </c>
      <c r="Z3014" s="25" t="str">
        <f t="shared" si="420"/>
        <v>Saturday</v>
      </c>
      <c r="AA3014" s="25" t="str">
        <f t="shared" si="421"/>
        <v>Monday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23"/>
        <v>3014</v>
      </c>
      <c r="B3015" s="25" t="s">
        <v>3747</v>
      </c>
      <c r="C3015" s="45">
        <v>45919</v>
      </c>
      <c r="D3015" s="45">
        <v>45926</v>
      </c>
      <c r="E3015" s="8">
        <v>70.7</v>
      </c>
      <c r="F3015" s="8">
        <f t="shared" si="417"/>
        <v>6221.6</v>
      </c>
      <c r="G3015" s="54">
        <f t="shared" si="418"/>
        <v>6221.6</v>
      </c>
      <c r="H3015" s="25">
        <v>626801</v>
      </c>
      <c r="I3015" s="25" t="s">
        <v>4359</v>
      </c>
      <c r="J3015" s="25">
        <v>1</v>
      </c>
      <c r="K3015" s="25">
        <v>1</v>
      </c>
      <c r="L3015" s="25">
        <f t="shared" si="422"/>
        <v>0</v>
      </c>
      <c r="M3015" s="25"/>
      <c r="N3015" s="45">
        <v>45926</v>
      </c>
      <c r="O3015" s="54"/>
      <c r="P3015" s="25" t="s">
        <v>626</v>
      </c>
      <c r="Q3015" s="25" t="s">
        <v>2002</v>
      </c>
      <c r="R3015" s="25" t="s">
        <v>2002</v>
      </c>
      <c r="S3015" s="3">
        <v>4</v>
      </c>
      <c r="T3015" s="55" t="s">
        <v>3751</v>
      </c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419"/>
        <v/>
      </c>
      <c r="Z3015" s="25" t="str">
        <f t="shared" si="420"/>
        <v>Friday</v>
      </c>
      <c r="AA3015" s="25" t="str">
        <f t="shared" si="42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423"/>
        <v>3015</v>
      </c>
      <c r="B3016" s="25" t="s">
        <v>3747</v>
      </c>
      <c r="C3016" s="45">
        <v>45919</v>
      </c>
      <c r="D3016" s="45">
        <v>45926</v>
      </c>
      <c r="E3016" s="8">
        <v>267.39999999999998</v>
      </c>
      <c r="F3016" s="8">
        <f t="shared" si="417"/>
        <v>23531.199999999997</v>
      </c>
      <c r="G3016" s="54">
        <f t="shared" si="418"/>
        <v>47062.399999999994</v>
      </c>
      <c r="H3016" s="25">
        <v>626810</v>
      </c>
      <c r="I3016" s="25" t="s">
        <v>4136</v>
      </c>
      <c r="J3016" s="25">
        <v>2</v>
      </c>
      <c r="K3016" s="25">
        <v>2</v>
      </c>
      <c r="L3016" s="25">
        <f t="shared" si="422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19"/>
        <v>2</v>
      </c>
      <c r="Z3016" s="25" t="str">
        <f t="shared" si="420"/>
        <v>Saturday</v>
      </c>
      <c r="AA3016" s="25" t="str">
        <f t="shared" si="42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23"/>
        <v>3016</v>
      </c>
      <c r="B3017" s="25" t="s">
        <v>3747</v>
      </c>
      <c r="C3017" s="45">
        <v>45919</v>
      </c>
      <c r="D3017" s="45">
        <v>45926</v>
      </c>
      <c r="E3017" s="8">
        <v>234.5</v>
      </c>
      <c r="F3017" s="8">
        <f t="shared" si="417"/>
        <v>20636</v>
      </c>
      <c r="G3017" s="54">
        <f t="shared" si="418"/>
        <v>20636</v>
      </c>
      <c r="H3017" s="25">
        <v>651020</v>
      </c>
      <c r="I3017" s="25" t="s">
        <v>4360</v>
      </c>
      <c r="J3017" s="25">
        <v>1</v>
      </c>
      <c r="K3017" s="25">
        <v>1</v>
      </c>
      <c r="L3017" s="25">
        <f t="shared" si="422"/>
        <v>0</v>
      </c>
      <c r="M3017" s="25"/>
      <c r="N3017" s="45">
        <v>45927</v>
      </c>
      <c r="O3017" s="54"/>
      <c r="P3017" s="25" t="s">
        <v>630</v>
      </c>
      <c r="Q3017" s="25">
        <v>58156228314</v>
      </c>
      <c r="R3017" s="25" t="s">
        <v>41</v>
      </c>
      <c r="S3017" s="3">
        <v>4</v>
      </c>
      <c r="T3017" s="55"/>
      <c r="U3017" s="25" t="s">
        <v>19</v>
      </c>
      <c r="V3017" s="25" t="str">
        <f>VLOOKUP(P3017,'Customer List'!B:C,2,)</f>
        <v>Gujrat</v>
      </c>
      <c r="W3017" s="56"/>
      <c r="X3017" s="45">
        <v>45929</v>
      </c>
      <c r="Y3017" s="25">
        <f t="shared" si="419"/>
        <v>2</v>
      </c>
      <c r="Z3017" s="25" t="str">
        <f t="shared" si="420"/>
        <v>Saturday</v>
      </c>
      <c r="AA3017" s="25" t="str">
        <f t="shared" si="421"/>
        <v>Monday</v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23"/>
        <v>3017</v>
      </c>
      <c r="B3018" s="25" t="s">
        <v>3747</v>
      </c>
      <c r="C3018" s="45">
        <v>45919</v>
      </c>
      <c r="D3018" s="45">
        <v>45926</v>
      </c>
      <c r="E3018" s="8">
        <v>252</v>
      </c>
      <c r="F3018" s="8">
        <f t="shared" si="417"/>
        <v>22176</v>
      </c>
      <c r="G3018" s="54">
        <f t="shared" si="418"/>
        <v>22176</v>
      </c>
      <c r="H3018" s="25">
        <v>655208</v>
      </c>
      <c r="I3018" s="25" t="s">
        <v>4361</v>
      </c>
      <c r="J3018" s="25">
        <v>1</v>
      </c>
      <c r="K3018" s="25"/>
      <c r="L3018" s="25">
        <f t="shared" si="422"/>
        <v>1</v>
      </c>
      <c r="M3018" s="25"/>
      <c r="N3018" s="45"/>
      <c r="O3018" s="54"/>
      <c r="P3018" s="25" t="s">
        <v>229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Kolkata</v>
      </c>
      <c r="W3018" s="56" t="s">
        <v>3752</v>
      </c>
      <c r="X3018" s="45"/>
      <c r="Y3018" s="25" t="str">
        <f t="shared" si="419"/>
        <v/>
      </c>
      <c r="Z3018" s="25" t="str">
        <f t="shared" si="420"/>
        <v/>
      </c>
      <c r="AA3018" s="25" t="str">
        <f t="shared" si="421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23"/>
        <v>3018</v>
      </c>
      <c r="B3019" s="25" t="s">
        <v>3747</v>
      </c>
      <c r="C3019" s="45">
        <v>45919</v>
      </c>
      <c r="D3019" s="45">
        <v>45926</v>
      </c>
      <c r="E3019" s="8">
        <v>90.3</v>
      </c>
      <c r="F3019" s="8">
        <f t="shared" si="417"/>
        <v>7946.4</v>
      </c>
      <c r="G3019" s="54">
        <f t="shared" si="418"/>
        <v>7946.4</v>
      </c>
      <c r="H3019" s="25">
        <v>795604</v>
      </c>
      <c r="I3019" s="25" t="s">
        <v>4362</v>
      </c>
      <c r="J3019" s="25">
        <v>1</v>
      </c>
      <c r="K3019" s="25">
        <v>1</v>
      </c>
      <c r="L3019" s="25">
        <f t="shared" si="422"/>
        <v>0</v>
      </c>
      <c r="M3019" s="25"/>
      <c r="N3019" s="45">
        <v>45927</v>
      </c>
      <c r="O3019" s="54"/>
      <c r="P3019" s="25" t="s">
        <v>166</v>
      </c>
      <c r="Q3019" s="25">
        <v>58156229353</v>
      </c>
      <c r="R3019" s="25" t="s">
        <v>41</v>
      </c>
      <c r="S3019" s="3">
        <v>-20</v>
      </c>
      <c r="T3019" s="55"/>
      <c r="U3019" s="25" t="s">
        <v>19</v>
      </c>
      <c r="V3019" s="25" t="str">
        <f>VLOOKUP(P3019,'Customer List'!B:C,2,)</f>
        <v>Lucknow</v>
      </c>
      <c r="W3019" s="56"/>
      <c r="X3019" s="45">
        <v>45929</v>
      </c>
      <c r="Y3019" s="25">
        <f t="shared" si="419"/>
        <v>2</v>
      </c>
      <c r="Z3019" s="25" t="str">
        <f t="shared" si="420"/>
        <v>Saturday</v>
      </c>
      <c r="AA3019" s="25" t="str">
        <f t="shared" si="42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23"/>
        <v>3019</v>
      </c>
      <c r="B3020" s="25" t="s">
        <v>3747</v>
      </c>
      <c r="C3020" s="45">
        <v>45919</v>
      </c>
      <c r="D3020" s="45">
        <v>45926</v>
      </c>
      <c r="E3020" s="8">
        <v>1320</v>
      </c>
      <c r="F3020" s="8">
        <f t="shared" si="417"/>
        <v>116160</v>
      </c>
      <c r="G3020" s="54">
        <f t="shared" si="418"/>
        <v>232320</v>
      </c>
      <c r="H3020" s="25">
        <v>900000034</v>
      </c>
      <c r="I3020" s="25" t="s">
        <v>4363</v>
      </c>
      <c r="J3020" s="25">
        <v>2</v>
      </c>
      <c r="K3020" s="25">
        <v>2</v>
      </c>
      <c r="L3020" s="25">
        <f t="shared" si="422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 t="s">
        <v>41</v>
      </c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>
        <v>45929</v>
      </c>
      <c r="Y3020" s="25">
        <f t="shared" si="419"/>
        <v>2</v>
      </c>
      <c r="Z3020" s="25" t="str">
        <f t="shared" si="420"/>
        <v>Saturday</v>
      </c>
      <c r="AA3020" s="25" t="str">
        <f t="shared" si="421"/>
        <v>Monday</v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23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17"/>
        <v>106480</v>
      </c>
      <c r="G3021" s="54">
        <f t="shared" si="418"/>
        <v>212960</v>
      </c>
      <c r="H3021" s="25">
        <v>900000035</v>
      </c>
      <c r="I3021" s="25" t="s">
        <v>4364</v>
      </c>
      <c r="J3021" s="25">
        <v>2</v>
      </c>
      <c r="K3021" s="25">
        <v>2</v>
      </c>
      <c r="L3021" s="25">
        <f t="shared" si="422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419"/>
        <v>2</v>
      </c>
      <c r="Z3021" s="25" t="str">
        <f t="shared" si="420"/>
        <v>Saturday</v>
      </c>
      <c r="AA3021" s="25" t="str">
        <f t="shared" si="42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23"/>
        <v>3021</v>
      </c>
      <c r="B3022" s="25" t="s">
        <v>3747</v>
      </c>
      <c r="C3022" s="45">
        <v>45919</v>
      </c>
      <c r="D3022" s="45">
        <v>45926</v>
      </c>
      <c r="E3022" s="8">
        <v>1210</v>
      </c>
      <c r="F3022" s="8">
        <f t="shared" si="417"/>
        <v>106480</v>
      </c>
      <c r="G3022" s="54">
        <f t="shared" si="418"/>
        <v>212960</v>
      </c>
      <c r="H3022" s="25">
        <v>900000036</v>
      </c>
      <c r="I3022" s="25" t="s">
        <v>4365</v>
      </c>
      <c r="J3022" s="25">
        <v>2</v>
      </c>
      <c r="K3022" s="25">
        <v>2</v>
      </c>
      <c r="L3022" s="25">
        <f t="shared" si="422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19"/>
        <v>2</v>
      </c>
      <c r="Z3022" s="25" t="str">
        <f t="shared" si="420"/>
        <v>Saturday</v>
      </c>
      <c r="AA3022" s="25" t="str">
        <f t="shared" si="42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23"/>
        <v>3022</v>
      </c>
      <c r="B3023" s="25" t="s">
        <v>3747</v>
      </c>
      <c r="C3023" s="45">
        <v>45919</v>
      </c>
      <c r="D3023" s="45">
        <v>45926</v>
      </c>
      <c r="E3023" s="8">
        <v>1760</v>
      </c>
      <c r="F3023" s="8">
        <f t="shared" si="417"/>
        <v>154880</v>
      </c>
      <c r="G3023" s="54">
        <f t="shared" si="418"/>
        <v>309760</v>
      </c>
      <c r="H3023" s="25">
        <v>900000866</v>
      </c>
      <c r="I3023" s="25" t="s">
        <v>4366</v>
      </c>
      <c r="J3023" s="25">
        <v>2</v>
      </c>
      <c r="K3023" s="25">
        <v>2</v>
      </c>
      <c r="L3023" s="25">
        <f t="shared" si="422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19"/>
        <v>2</v>
      </c>
      <c r="Z3023" s="25" t="str">
        <f t="shared" si="420"/>
        <v>Saturday</v>
      </c>
      <c r="AA3023" s="25" t="str">
        <f t="shared" si="421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23"/>
        <v>3023</v>
      </c>
      <c r="B3024" s="25" t="s">
        <v>3747</v>
      </c>
      <c r="C3024" s="45">
        <v>45919</v>
      </c>
      <c r="D3024" s="45">
        <v>45926</v>
      </c>
      <c r="E3024" s="8">
        <v>135.80000000000001</v>
      </c>
      <c r="F3024" s="8">
        <f t="shared" si="417"/>
        <v>11950.400000000001</v>
      </c>
      <c r="G3024" s="54">
        <f t="shared" si="418"/>
        <v>11950.400000000001</v>
      </c>
      <c r="H3024" s="25">
        <v>947203</v>
      </c>
      <c r="I3024" s="25" t="s">
        <v>4367</v>
      </c>
      <c r="J3024" s="25">
        <v>1</v>
      </c>
      <c r="K3024" s="25"/>
      <c r="L3024" s="25">
        <f t="shared" si="422"/>
        <v>1</v>
      </c>
      <c r="M3024" s="25"/>
      <c r="N3024" s="45"/>
      <c r="O3024" s="54"/>
      <c r="P3024" s="25" t="s">
        <v>43</v>
      </c>
      <c r="Q3024" s="25"/>
      <c r="R3024" s="25"/>
      <c r="S3024" s="3">
        <v>4</v>
      </c>
      <c r="T3024" s="55"/>
      <c r="U3024" s="25" t="s">
        <v>19</v>
      </c>
      <c r="V3024" s="25" t="str">
        <f>VLOOKUP(P3024,'Customer List'!B:C,2,)</f>
        <v>Faridabad</v>
      </c>
      <c r="W3024" s="56" t="s">
        <v>606</v>
      </c>
      <c r="X3024" s="45"/>
      <c r="Y3024" s="25" t="str">
        <f t="shared" si="419"/>
        <v/>
      </c>
      <c r="Z3024" s="25" t="str">
        <f t="shared" si="420"/>
        <v/>
      </c>
      <c r="AA3024" s="25" t="str">
        <f t="shared" si="421"/>
        <v/>
      </c>
      <c r="AB3024" s="25" t="str">
        <f>VLOOKUP(U3024,'Currency Sheet'!A:C,3,)</f>
        <v>DOLLAR</v>
      </c>
      <c r="AC3024" s="67" t="str">
        <f>VLOOKUP(P3024,'Customer List'!B:D,3,)</f>
        <v>Local</v>
      </c>
    </row>
    <row r="3025" spans="1:29" x14ac:dyDescent="0.25">
      <c r="A3025" s="25">
        <f t="shared" si="423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ref="F3025:F3027" si="424">IF(AB3025="DOLLAR",E3025*88,E3025)</f>
        <v>33264</v>
      </c>
      <c r="G3025" s="54">
        <f t="shared" ref="G3025:G3027" si="425">F3025*J3025</f>
        <v>33264</v>
      </c>
      <c r="H3025" s="25" t="s">
        <v>442</v>
      </c>
      <c r="I3025" s="25" t="s">
        <v>4368</v>
      </c>
      <c r="J3025" s="25">
        <v>1</v>
      </c>
      <c r="K3025" s="25"/>
      <c r="L3025" s="25">
        <f t="shared" si="422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 t="s">
        <v>3756</v>
      </c>
      <c r="X3025" s="45"/>
      <c r="Y3025" s="25" t="str">
        <f t="shared" si="419"/>
        <v/>
      </c>
      <c r="Z3025" s="25" t="str">
        <f t="shared" ref="Z3025:Z3027" si="426">IF(N3025="", "", TEXT(N3025, "dddd"))</f>
        <v/>
      </c>
      <c r="AA3025" s="25" t="str">
        <f t="shared" ref="AA3025:AA3027" si="427">IF(X3025="", "", TEXT(X3025, "dddd"))</f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23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24"/>
        <v>33264</v>
      </c>
      <c r="G3026" s="54">
        <f t="shared" si="425"/>
        <v>33264</v>
      </c>
      <c r="H3026" s="25" t="s">
        <v>936</v>
      </c>
      <c r="I3026" s="25" t="s">
        <v>4157</v>
      </c>
      <c r="J3026" s="25">
        <v>1</v>
      </c>
      <c r="K3026" s="25"/>
      <c r="L3026" s="25">
        <f t="shared" si="422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 t="s">
        <v>3756</v>
      </c>
      <c r="X3026" s="45"/>
      <c r="Y3026" s="25" t="str">
        <f t="shared" si="419"/>
        <v/>
      </c>
      <c r="Z3026" s="25" t="str">
        <f t="shared" si="426"/>
        <v/>
      </c>
      <c r="AA3026" s="25" t="str">
        <f t="shared" si="427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423"/>
        <v>3026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si="424"/>
        <v>33264</v>
      </c>
      <c r="G3027" s="54">
        <f t="shared" si="425"/>
        <v>33264</v>
      </c>
      <c r="H3027" s="25" t="s">
        <v>3746</v>
      </c>
      <c r="I3027" s="25" t="s">
        <v>4369</v>
      </c>
      <c r="J3027" s="25">
        <v>1</v>
      </c>
      <c r="K3027" s="25"/>
      <c r="L3027" s="25">
        <f t="shared" si="422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3756</v>
      </c>
      <c r="X3027" s="45"/>
      <c r="Y3027" s="25" t="str">
        <f t="shared" si="419"/>
        <v/>
      </c>
      <c r="Z3027" s="25" t="str">
        <f t="shared" si="426"/>
        <v/>
      </c>
      <c r="AA3027" s="25" t="str">
        <f t="shared" si="427"/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23"/>
        <v>3027</v>
      </c>
      <c r="B3028" s="25" t="s">
        <v>4370</v>
      </c>
      <c r="C3028" s="45">
        <v>45922</v>
      </c>
      <c r="D3028" s="45">
        <v>45929</v>
      </c>
      <c r="E3028" s="8">
        <v>104.8</v>
      </c>
      <c r="F3028" s="8">
        <f t="shared" ref="F3028:F3032" si="428">IF(AB3028="DOLLAR",E3028*88,E3028)</f>
        <v>9222.4</v>
      </c>
      <c r="G3028" s="54">
        <f t="shared" ref="G3028:G3032" si="429">F3028*J3028</f>
        <v>9222.4</v>
      </c>
      <c r="H3028" s="25" t="s">
        <v>667</v>
      </c>
      <c r="I3028" s="25"/>
      <c r="J3028" s="25">
        <v>1</v>
      </c>
      <c r="K3028" s="25"/>
      <c r="L3028" s="25">
        <f t="shared" si="422"/>
        <v>1</v>
      </c>
      <c r="M3028" s="25"/>
      <c r="N3028" s="45"/>
      <c r="O3028" s="54"/>
      <c r="P3028" s="25" t="s">
        <v>670</v>
      </c>
      <c r="Q3028" s="25"/>
      <c r="R3028" s="25"/>
      <c r="S3028" s="3">
        <v>4</v>
      </c>
      <c r="T3028" s="55"/>
      <c r="U3028" s="25" t="s">
        <v>508</v>
      </c>
      <c r="V3028" s="25" t="str">
        <f>VLOOKUP(P3028,'Customer List'!B:C,2,)</f>
        <v>Manesar</v>
      </c>
      <c r="W3028" s="56"/>
      <c r="X3028" s="45"/>
      <c r="Y3028" s="25" t="str">
        <f t="shared" ref="Y3028:Y3029" si="430">IF(X3028="", "", X3028-N3028)</f>
        <v/>
      </c>
      <c r="Z3028" s="25" t="str">
        <f t="shared" ref="Z3028:Z3029" si="431">IF(N3028="", "", TEXT(N3028, "dddd"))</f>
        <v/>
      </c>
      <c r="AA3028" s="25" t="str">
        <f t="shared" ref="AA3028:AA3029" si="432">IF(X3028="", "", TEXT(X3028, "dddd"))</f>
        <v/>
      </c>
      <c r="AB3028" s="25" t="str">
        <f>VLOOKUP(U3028,'Currency Sheet'!A:C,3,)</f>
        <v>DOLLAR</v>
      </c>
      <c r="AC3028" s="67" t="str">
        <f>VLOOKUP(P3028,'Customer List'!B:D,3,)</f>
        <v>Local</v>
      </c>
    </row>
    <row r="3029" spans="1:29" x14ac:dyDescent="0.25">
      <c r="A3029" s="25">
        <f t="shared" si="423"/>
        <v>3028</v>
      </c>
      <c r="B3029" s="25" t="s">
        <v>4370</v>
      </c>
      <c r="C3029" s="45">
        <v>45922</v>
      </c>
      <c r="D3029" s="45">
        <v>45929</v>
      </c>
      <c r="E3029" s="8">
        <v>246.4</v>
      </c>
      <c r="F3029" s="8">
        <f t="shared" si="428"/>
        <v>21683.200000000001</v>
      </c>
      <c r="G3029" s="54">
        <f t="shared" si="429"/>
        <v>21683.200000000001</v>
      </c>
      <c r="H3029" s="25">
        <v>30002</v>
      </c>
      <c r="I3029" s="25"/>
      <c r="J3029" s="25">
        <v>1</v>
      </c>
      <c r="K3029" s="25"/>
      <c r="L3029" s="25">
        <f t="shared" si="422"/>
        <v>1</v>
      </c>
      <c r="M3029" s="25"/>
      <c r="N3029" s="45"/>
      <c r="O3029" s="54"/>
      <c r="P3029" s="25" t="s">
        <v>626</v>
      </c>
      <c r="Q3029" s="25"/>
      <c r="R3029" s="25"/>
      <c r="S3029" s="3">
        <v>-20</v>
      </c>
      <c r="T3029" s="55"/>
      <c r="U3029" s="25" t="s">
        <v>508</v>
      </c>
      <c r="V3029" s="25" t="str">
        <f>VLOOKUP(P3029,'Customer List'!B:C,2,)</f>
        <v>Delhi</v>
      </c>
      <c r="W3029" s="56"/>
      <c r="X3029" s="45"/>
      <c r="Y3029" s="25" t="str">
        <f t="shared" si="430"/>
        <v/>
      </c>
      <c r="Z3029" s="25" t="str">
        <f t="shared" si="431"/>
        <v/>
      </c>
      <c r="AA3029" s="25" t="str">
        <f t="shared" si="432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423"/>
        <v>3029</v>
      </c>
      <c r="B3030" s="25">
        <v>339467</v>
      </c>
      <c r="C3030" s="45">
        <v>45924</v>
      </c>
      <c r="D3030" s="45">
        <v>45929</v>
      </c>
      <c r="E3030" s="8">
        <v>83.25</v>
      </c>
      <c r="F3030" s="8">
        <f t="shared" si="428"/>
        <v>7326</v>
      </c>
      <c r="G3030" s="54">
        <f t="shared" si="429"/>
        <v>7326</v>
      </c>
      <c r="H3030" s="25" t="s">
        <v>4371</v>
      </c>
      <c r="I3030" s="25"/>
      <c r="J3030" s="25">
        <v>1</v>
      </c>
      <c r="K3030" s="25"/>
      <c r="L3030" s="25">
        <f t="shared" si="422"/>
        <v>1</v>
      </c>
      <c r="M3030" s="25"/>
      <c r="N3030" s="45"/>
      <c r="O3030" s="54"/>
      <c r="P3030" s="25" t="s">
        <v>43</v>
      </c>
      <c r="Q3030" s="25"/>
      <c r="R3030" s="25"/>
      <c r="S3030" s="3">
        <v>4</v>
      </c>
      <c r="T3030" s="55"/>
      <c r="U3030" s="25" t="s">
        <v>4372</v>
      </c>
      <c r="V3030" s="25" t="str">
        <f>VLOOKUP(P3030,'Customer List'!B:C,2,)</f>
        <v>Faridabad</v>
      </c>
      <c r="W3030" s="56"/>
      <c r="X3030" s="45"/>
      <c r="Y3030" s="25" t="str">
        <f t="shared" ref="Y3030" si="433">IF(X3030="", "", X3030-N3030)</f>
        <v/>
      </c>
      <c r="Z3030" s="25" t="str">
        <f t="shared" ref="Z3030" si="434">IF(N3030="", "", TEXT(N3030, "dddd"))</f>
        <v/>
      </c>
      <c r="AA3030" s="25" t="str">
        <f t="shared" ref="AA3030" si="435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23"/>
        <v>3030</v>
      </c>
      <c r="B3031" s="25">
        <v>66452</v>
      </c>
      <c r="C3031" s="45">
        <v>45922</v>
      </c>
      <c r="D3031" s="45">
        <v>45929</v>
      </c>
      <c r="E3031" s="8">
        <v>579</v>
      </c>
      <c r="F3031" s="8">
        <f t="shared" si="428"/>
        <v>50952</v>
      </c>
      <c r="G3031" s="54">
        <f t="shared" si="429"/>
        <v>50952</v>
      </c>
      <c r="H3031" s="25" t="s">
        <v>4373</v>
      </c>
      <c r="I3031" s="25"/>
      <c r="J3031" s="25">
        <v>1</v>
      </c>
      <c r="K3031" s="25"/>
      <c r="L3031" s="25">
        <f t="shared" si="422"/>
        <v>1</v>
      </c>
      <c r="M3031" s="25"/>
      <c r="N3031" s="45"/>
      <c r="O3031" s="54"/>
      <c r="P3031" s="25" t="s">
        <v>4374</v>
      </c>
      <c r="Q3031" s="25"/>
      <c r="R3031" s="25"/>
      <c r="S3031" s="3">
        <v>-20</v>
      </c>
      <c r="T3031" s="55"/>
      <c r="U3031" s="25" t="s">
        <v>2381</v>
      </c>
      <c r="V3031" s="25" t="str">
        <f>VLOOKUP(P3031,'Customer List'!B:C,2,)</f>
        <v xml:space="preserve"> BANGLORE</v>
      </c>
      <c r="W3031" s="56"/>
      <c r="X3031" s="45"/>
      <c r="Y3031" s="25" t="str">
        <f t="shared" ref="Y3031" si="436">IF(X3031="", "", X3031-N3031)</f>
        <v/>
      </c>
      <c r="Z3031" s="25" t="str">
        <f t="shared" ref="Z3031" si="437">IF(N3031="", "", TEXT(N3031, "dddd"))</f>
        <v/>
      </c>
      <c r="AA3031" s="25" t="str">
        <f t="shared" ref="AA3031" si="438">IF(X3031="", "", TEXT(X3031, "dddd"))</f>
        <v/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423"/>
        <v>3031</v>
      </c>
      <c r="B3032" s="25" t="s">
        <v>4376</v>
      </c>
      <c r="C3032" s="45">
        <v>45924</v>
      </c>
      <c r="D3032" s="45">
        <v>45929</v>
      </c>
      <c r="E3032" s="8">
        <v>13000</v>
      </c>
      <c r="F3032" s="8">
        <f t="shared" si="428"/>
        <v>13000</v>
      </c>
      <c r="G3032" s="54">
        <f t="shared" si="429"/>
        <v>26000</v>
      </c>
      <c r="H3032" s="25" t="s">
        <v>4377</v>
      </c>
      <c r="I3032" s="25"/>
      <c r="J3032" s="25">
        <v>2</v>
      </c>
      <c r="K3032" s="25"/>
      <c r="L3032" s="25">
        <f t="shared" si="422"/>
        <v>2</v>
      </c>
      <c r="M3032" s="25"/>
      <c r="N3032" s="45"/>
      <c r="O3032" s="54"/>
      <c r="P3032" s="25" t="s">
        <v>2031</v>
      </c>
      <c r="Q3032" s="25"/>
      <c r="R3032" s="25"/>
      <c r="S3032" s="3"/>
      <c r="T3032" s="55"/>
      <c r="U3032" s="25" t="s">
        <v>4378</v>
      </c>
      <c r="V3032" s="25" t="str">
        <f>VLOOKUP(P3032,'Customer List'!B:C,2,)</f>
        <v>STOCK</v>
      </c>
      <c r="W3032" s="56" t="s">
        <v>2031</v>
      </c>
      <c r="X3032" s="45"/>
      <c r="Y3032" s="25" t="str">
        <f t="shared" ref="Y3032" si="439">IF(X3032="", "", X3032-N3032)</f>
        <v/>
      </c>
      <c r="Z3032" s="25" t="str">
        <f t="shared" ref="Z3032" si="440">IF(N3032="", "", TEXT(N3032, "dddd"))</f>
        <v/>
      </c>
      <c r="AA3032" s="25" t="str">
        <f t="shared" ref="AA3032" si="441">IF(X3032="", "", TEXT(X3032, "dddd"))</f>
        <v/>
      </c>
      <c r="AB3032" s="25" t="str">
        <f>VLOOKUP(U3032,'Currency Sheet'!A:C,3,)</f>
        <v>INR</v>
      </c>
      <c r="AC3032" s="67" t="str">
        <f>VLOOKUP(P3032,'Customer List'!B:D,3,)</f>
        <v>STOCK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40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40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TPC/25-26/00483</v>
      </c>
      <c r="B2810" s="46">
        <v>45925</v>
      </c>
      <c r="C2810" s="27" t="str">
        <v>S1714</v>
      </c>
    </row>
    <row r="2811" spans="1:3" x14ac:dyDescent="0.25">
      <c r="A2811" s="27" t="str">
        <v>INV250923-074</v>
      </c>
      <c r="B2811" s="46">
        <v>45926</v>
      </c>
      <c r="C2811" s="27" t="str">
        <v>TMPH-02761</v>
      </c>
    </row>
    <row r="2812" spans="1:3" x14ac:dyDescent="0.25">
      <c r="A2812" s="27" t="str">
        <v>INV250923-069</v>
      </c>
      <c r="B2812" s="46">
        <v>45926</v>
      </c>
      <c r="C2812" s="27" t="str">
        <v>T1765</v>
      </c>
    </row>
    <row r="2813" spans="1:3" x14ac:dyDescent="0.25">
      <c r="A2813" s="27" t="str">
        <v>EED119246</v>
      </c>
      <c r="B2813" s="46">
        <v>45926</v>
      </c>
      <c r="C2813" s="27">
        <v>100219</v>
      </c>
    </row>
    <row r="2814" spans="1:3" x14ac:dyDescent="0.25">
      <c r="A2814" s="27" t="str">
        <v>EED119246</v>
      </c>
      <c r="B2814" s="46">
        <v>45926</v>
      </c>
      <c r="C2814" s="27">
        <v>100536</v>
      </c>
    </row>
    <row r="2815" spans="1:3" x14ac:dyDescent="0.25">
      <c r="A2815" s="27" t="str">
        <v>EED119246</v>
      </c>
      <c r="B2815" s="46">
        <v>45926</v>
      </c>
      <c r="C2815" s="27">
        <v>100722</v>
      </c>
    </row>
    <row r="2816" spans="1:3" x14ac:dyDescent="0.25">
      <c r="A2816" s="27" t="str">
        <v>EED119246</v>
      </c>
      <c r="B2816" s="46">
        <v>45926</v>
      </c>
      <c r="C2816" s="27">
        <v>103011</v>
      </c>
    </row>
    <row r="2817" spans="1:3" x14ac:dyDescent="0.25">
      <c r="A2817" s="27" t="str">
        <v>EED119246</v>
      </c>
      <c r="B2817" s="46">
        <v>45926</v>
      </c>
      <c r="C2817" s="27">
        <v>123109</v>
      </c>
    </row>
    <row r="2818" spans="1:3" x14ac:dyDescent="0.25">
      <c r="A2818" s="27" t="str">
        <v>EED119246</v>
      </c>
      <c r="B2818" s="46">
        <v>45926</v>
      </c>
      <c r="C2818" s="27">
        <v>138419</v>
      </c>
    </row>
    <row r="2819" spans="1:3" x14ac:dyDescent="0.25">
      <c r="A2819" s="27" t="str">
        <v>EED119246</v>
      </c>
      <c r="B2819" s="46">
        <v>45926</v>
      </c>
      <c r="C2819" s="27">
        <v>144215</v>
      </c>
    </row>
    <row r="2820" spans="1:3" x14ac:dyDescent="0.25">
      <c r="A2820" s="27" t="str">
        <v>EED119246</v>
      </c>
      <c r="B2820" s="46">
        <v>45926</v>
      </c>
      <c r="C2820" s="27">
        <v>157617</v>
      </c>
    </row>
    <row r="2821" spans="1:3" x14ac:dyDescent="0.25">
      <c r="A2821" s="27" t="str">
        <v>EED119246</v>
      </c>
      <c r="B2821" s="46">
        <v>45926</v>
      </c>
      <c r="C2821" s="27">
        <v>300402</v>
      </c>
    </row>
    <row r="2822" spans="1:3" x14ac:dyDescent="0.25">
      <c r="A2822" s="27" t="str">
        <v>EED119246</v>
      </c>
      <c r="B2822" s="46">
        <v>45926</v>
      </c>
      <c r="C2822" s="27">
        <v>300434</v>
      </c>
    </row>
    <row r="2823" spans="1:3" x14ac:dyDescent="0.25">
      <c r="A2823" s="27" t="str">
        <v>EED119246</v>
      </c>
      <c r="B2823" s="46">
        <v>45926</v>
      </c>
      <c r="C2823" s="27">
        <v>300468</v>
      </c>
    </row>
    <row r="2824" spans="1:3" x14ac:dyDescent="0.25">
      <c r="A2824" s="27" t="str">
        <v>EED119246</v>
      </c>
      <c r="B2824" s="46">
        <v>45926</v>
      </c>
      <c r="C2824" s="27">
        <v>300508</v>
      </c>
    </row>
    <row r="2825" spans="1:3" x14ac:dyDescent="0.25">
      <c r="A2825" s="27" t="str">
        <v>EED119246</v>
      </c>
      <c r="B2825" s="46">
        <v>45926</v>
      </c>
      <c r="C2825" s="27">
        <v>301330</v>
      </c>
    </row>
    <row r="2826" spans="1:3" x14ac:dyDescent="0.25">
      <c r="A2826" s="27" t="str">
        <v>EED119246</v>
      </c>
      <c r="B2826" s="46">
        <v>45926</v>
      </c>
      <c r="C2826" s="27">
        <v>301805</v>
      </c>
    </row>
    <row r="2827" spans="1:3" x14ac:dyDescent="0.25">
      <c r="A2827" s="27" t="str">
        <v>EED119246</v>
      </c>
      <c r="B2827" s="46">
        <v>45926</v>
      </c>
      <c r="C2827" s="27">
        <v>302008</v>
      </c>
    </row>
    <row r="2828" spans="1:3" x14ac:dyDescent="0.25">
      <c r="A2828" s="27" t="str">
        <v>EED119246</v>
      </c>
      <c r="B2828" s="46">
        <v>45926</v>
      </c>
      <c r="C2828" s="27">
        <v>302037</v>
      </c>
    </row>
    <row r="2829" spans="1:3" x14ac:dyDescent="0.25">
      <c r="A2829" s="27" t="str">
        <v>EED119246</v>
      </c>
      <c r="B2829" s="46">
        <v>45926</v>
      </c>
      <c r="C2829" s="27">
        <v>302088</v>
      </c>
    </row>
    <row r="2830" spans="1:3" x14ac:dyDescent="0.25">
      <c r="A2830" s="27" t="str">
        <v>EED119246</v>
      </c>
      <c r="B2830" s="46">
        <v>45926</v>
      </c>
      <c r="C2830" s="27">
        <v>302208</v>
      </c>
    </row>
    <row r="2831" spans="1:3" x14ac:dyDescent="0.25">
      <c r="A2831" s="27" t="str">
        <v>EED119246</v>
      </c>
      <c r="B2831" s="46">
        <v>45926</v>
      </c>
      <c r="C2831" s="27">
        <v>302326</v>
      </c>
    </row>
    <row r="2832" spans="1:3" x14ac:dyDescent="0.25">
      <c r="A2832" s="27" t="str">
        <v>EED119246</v>
      </c>
      <c r="B2832" s="46">
        <v>45926</v>
      </c>
      <c r="C2832" s="27">
        <v>302612</v>
      </c>
    </row>
    <row r="2833" spans="1:3" x14ac:dyDescent="0.25">
      <c r="A2833" s="27" t="str">
        <v>EED119246</v>
      </c>
      <c r="B2833" s="46">
        <v>45926</v>
      </c>
      <c r="C2833" s="27">
        <v>302808</v>
      </c>
    </row>
    <row r="2834" spans="1:3" x14ac:dyDescent="0.25">
      <c r="A2834" s="27" t="str">
        <v>EED119246</v>
      </c>
      <c r="B2834" s="46">
        <v>45926</v>
      </c>
      <c r="C2834" s="27">
        <v>302902</v>
      </c>
    </row>
    <row r="2835" spans="1:3" x14ac:dyDescent="0.25">
      <c r="A2835" s="27" t="str">
        <v>EED119246</v>
      </c>
      <c r="B2835" s="46">
        <v>45926</v>
      </c>
      <c r="C2835" s="27">
        <v>302910</v>
      </c>
    </row>
    <row r="2836" spans="1:3" x14ac:dyDescent="0.25">
      <c r="A2836" s="27" t="str">
        <v>EED119246</v>
      </c>
      <c r="B2836" s="46">
        <v>45926</v>
      </c>
      <c r="C2836" s="27">
        <v>303110</v>
      </c>
    </row>
    <row r="2837" spans="1:3" x14ac:dyDescent="0.25">
      <c r="A2837" s="27" t="str">
        <v>EED119246</v>
      </c>
      <c r="B2837" s="46">
        <v>45926</v>
      </c>
      <c r="C2837" s="27">
        <v>303526</v>
      </c>
    </row>
    <row r="2838" spans="1:3" x14ac:dyDescent="0.25">
      <c r="A2838" s="27" t="str">
        <v>EED119246</v>
      </c>
      <c r="B2838" s="46">
        <v>45926</v>
      </c>
      <c r="C2838" s="27">
        <v>303651</v>
      </c>
    </row>
    <row r="2839" spans="1:3" x14ac:dyDescent="0.25">
      <c r="A2839" s="27" t="str">
        <v>EED119246</v>
      </c>
      <c r="B2839" s="46">
        <v>45926</v>
      </c>
      <c r="C2839" s="27">
        <v>303744</v>
      </c>
    </row>
    <row r="2840" spans="1:3" x14ac:dyDescent="0.25">
      <c r="A2840" s="27" t="str">
        <v>EED119246</v>
      </c>
      <c r="B2840" s="46">
        <v>45926</v>
      </c>
      <c r="C2840" s="27">
        <v>304006</v>
      </c>
    </row>
    <row r="2841" spans="1:3" x14ac:dyDescent="0.25">
      <c r="A2841" s="27" t="str">
        <v>EED119246</v>
      </c>
      <c r="B2841" s="46">
        <v>45926</v>
      </c>
      <c r="C2841" s="27">
        <v>304036</v>
      </c>
    </row>
    <row r="2842" spans="1:3" x14ac:dyDescent="0.25">
      <c r="A2842" s="27" t="str">
        <v>EED119246</v>
      </c>
      <c r="B2842" s="46">
        <v>45926</v>
      </c>
      <c r="C2842" s="27">
        <v>304096</v>
      </c>
    </row>
    <row r="2843" spans="1:3" x14ac:dyDescent="0.25">
      <c r="A2843" s="27" t="str">
        <v>EED119246</v>
      </c>
      <c r="B2843" s="46">
        <v>45926</v>
      </c>
      <c r="C2843" s="27">
        <v>304136</v>
      </c>
    </row>
    <row r="2844" spans="1:3" x14ac:dyDescent="0.25">
      <c r="A2844" s="27" t="str">
        <v>EED119246</v>
      </c>
      <c r="B2844" s="46">
        <v>45926</v>
      </c>
      <c r="C2844" s="27">
        <v>304142</v>
      </c>
    </row>
    <row r="2845" spans="1:3" x14ac:dyDescent="0.25">
      <c r="A2845" s="27" t="str">
        <v>EED119246</v>
      </c>
      <c r="B2845" s="46">
        <v>45926</v>
      </c>
      <c r="C2845" s="27">
        <v>304402</v>
      </c>
    </row>
    <row r="2846" spans="1:3" x14ac:dyDescent="0.25">
      <c r="A2846" s="27" t="str">
        <v>EED119246</v>
      </c>
      <c r="B2846" s="46">
        <v>45926</v>
      </c>
      <c r="C2846" s="27">
        <v>304825</v>
      </c>
    </row>
    <row r="2847" spans="1:3" x14ac:dyDescent="0.25">
      <c r="A2847" s="27" t="str">
        <v>EED119246</v>
      </c>
      <c r="B2847" s="46">
        <v>45926</v>
      </c>
      <c r="C2847" s="27">
        <v>305114</v>
      </c>
    </row>
    <row r="2848" spans="1:3" x14ac:dyDescent="0.25">
      <c r="A2848" s="27" t="str">
        <v>EED119246</v>
      </c>
      <c r="B2848" s="46">
        <v>45926</v>
      </c>
      <c r="C2848" s="27">
        <v>306008</v>
      </c>
    </row>
    <row r="2849" spans="1:3" x14ac:dyDescent="0.25">
      <c r="A2849" s="27" t="str">
        <v>EED119246</v>
      </c>
      <c r="B2849" s="46">
        <v>45926</v>
      </c>
      <c r="C2849" s="27">
        <v>306509</v>
      </c>
    </row>
    <row r="2850" spans="1:3" x14ac:dyDescent="0.25">
      <c r="A2850" s="27" t="str">
        <v>EED119246</v>
      </c>
      <c r="B2850" s="46">
        <v>45926</v>
      </c>
      <c r="C2850" s="27">
        <v>307640</v>
      </c>
    </row>
    <row r="2851" spans="1:3" x14ac:dyDescent="0.25">
      <c r="A2851" s="27" t="str">
        <v>EED119246</v>
      </c>
      <c r="B2851" s="46">
        <v>45926</v>
      </c>
      <c r="C2851" s="27">
        <v>307654</v>
      </c>
    </row>
    <row r="2852" spans="1:3" x14ac:dyDescent="0.25">
      <c r="A2852" s="27" t="str">
        <v>EED119246</v>
      </c>
      <c r="B2852" s="46">
        <v>45926</v>
      </c>
      <c r="C2852" s="27">
        <v>310718</v>
      </c>
    </row>
    <row r="2853" spans="1:3" x14ac:dyDescent="0.25">
      <c r="A2853" s="27" t="str">
        <v>EED119246</v>
      </c>
      <c r="B2853" s="46">
        <v>45926</v>
      </c>
      <c r="C2853" s="27">
        <v>310946</v>
      </c>
    </row>
    <row r="2854" spans="1:3" x14ac:dyDescent="0.25">
      <c r="A2854" s="27" t="str">
        <v>EED119246</v>
      </c>
      <c r="B2854" s="46">
        <v>45926</v>
      </c>
      <c r="C2854" s="27">
        <v>311136</v>
      </c>
    </row>
    <row r="2855" spans="1:3" x14ac:dyDescent="0.25">
      <c r="A2855" s="27" t="str">
        <v>EED119246</v>
      </c>
      <c r="B2855" s="46">
        <v>45926</v>
      </c>
      <c r="C2855" s="27">
        <v>312238</v>
      </c>
    </row>
    <row r="2856" spans="1:3" x14ac:dyDescent="0.25">
      <c r="A2856" s="27" t="str">
        <v>EED119246</v>
      </c>
      <c r="B2856" s="46">
        <v>45926</v>
      </c>
      <c r="C2856" s="27">
        <v>317313</v>
      </c>
    </row>
    <row r="2857" spans="1:3" x14ac:dyDescent="0.25">
      <c r="A2857" s="27" t="str">
        <v>EED119246</v>
      </c>
      <c r="B2857" s="46">
        <v>45926</v>
      </c>
      <c r="C2857" s="27">
        <v>317409</v>
      </c>
    </row>
    <row r="2858" spans="1:3" x14ac:dyDescent="0.25">
      <c r="A2858" s="27" t="str">
        <v>EED119246</v>
      </c>
      <c r="B2858" s="46">
        <v>45926</v>
      </c>
      <c r="C2858" s="27">
        <v>323512</v>
      </c>
    </row>
    <row r="2859" spans="1:3" x14ac:dyDescent="0.25">
      <c r="A2859" s="27" t="str">
        <v>EED119246</v>
      </c>
      <c r="B2859" s="46">
        <v>45926</v>
      </c>
      <c r="C2859" s="27">
        <v>324206</v>
      </c>
    </row>
    <row r="2860" spans="1:3" x14ac:dyDescent="0.25">
      <c r="A2860" s="27" t="str">
        <v>EED119246</v>
      </c>
      <c r="B2860" s="46">
        <v>45926</v>
      </c>
      <c r="C2860" s="27">
        <v>327005</v>
      </c>
    </row>
    <row r="2861" spans="1:3" x14ac:dyDescent="0.25">
      <c r="A2861" s="27" t="str">
        <v>EED119246</v>
      </c>
      <c r="B2861" s="46">
        <v>45926</v>
      </c>
      <c r="C2861" s="27">
        <v>328114</v>
      </c>
    </row>
    <row r="2862" spans="1:3" x14ac:dyDescent="0.25">
      <c r="A2862" s="27" t="str">
        <v>EED119246</v>
      </c>
      <c r="B2862" s="46">
        <v>45926</v>
      </c>
      <c r="C2862" s="27">
        <v>329918</v>
      </c>
    </row>
    <row r="2863" spans="1:3" x14ac:dyDescent="0.25">
      <c r="A2863" s="27" t="str">
        <v>EED119246</v>
      </c>
      <c r="B2863" s="46">
        <v>45926</v>
      </c>
      <c r="C2863" s="27">
        <v>330610</v>
      </c>
    </row>
    <row r="2864" spans="1:3" x14ac:dyDescent="0.25">
      <c r="A2864" s="27" t="str">
        <v>EED119246</v>
      </c>
      <c r="B2864" s="46">
        <v>45926</v>
      </c>
      <c r="C2864" s="27">
        <v>330706</v>
      </c>
    </row>
    <row r="2865" spans="1:3" x14ac:dyDescent="0.25">
      <c r="A2865" s="27" t="str">
        <v>EED119246</v>
      </c>
      <c r="B2865" s="46">
        <v>45926</v>
      </c>
      <c r="C2865" s="27">
        <v>333648</v>
      </c>
    </row>
    <row r="2866" spans="1:3" x14ac:dyDescent="0.25">
      <c r="A2866" s="27" t="str">
        <v>EED119246</v>
      </c>
      <c r="B2866" s="46">
        <v>45926</v>
      </c>
      <c r="C2866" s="27">
        <v>334114</v>
      </c>
    </row>
    <row r="2867" spans="1:3" x14ac:dyDescent="0.25">
      <c r="A2867" s="27" t="str">
        <v>EED119246</v>
      </c>
      <c r="B2867" s="46">
        <v>45926</v>
      </c>
      <c r="C2867" s="27">
        <v>336220</v>
      </c>
    </row>
    <row r="2868" spans="1:3" x14ac:dyDescent="0.25">
      <c r="A2868" s="27" t="str">
        <v>EED119246</v>
      </c>
      <c r="B2868" s="46">
        <v>45926</v>
      </c>
      <c r="C2868" s="27">
        <v>343513</v>
      </c>
    </row>
    <row r="2869" spans="1:3" x14ac:dyDescent="0.25">
      <c r="A2869" s="27" t="str">
        <v>EED119246</v>
      </c>
      <c r="B2869" s="46">
        <v>45926</v>
      </c>
      <c r="C2869" s="27">
        <v>344703</v>
      </c>
    </row>
    <row r="2870" spans="1:3" x14ac:dyDescent="0.25">
      <c r="A2870" s="27" t="str">
        <v>EED119246</v>
      </c>
      <c r="B2870" s="46">
        <v>45926</v>
      </c>
      <c r="C2870" s="27">
        <v>344813</v>
      </c>
    </row>
    <row r="2871" spans="1:3" x14ac:dyDescent="0.25">
      <c r="A2871" s="27" t="str">
        <v>EED119246</v>
      </c>
      <c r="B2871" s="46">
        <v>45926</v>
      </c>
      <c r="C2871" s="27">
        <v>344846</v>
      </c>
    </row>
    <row r="2872" spans="1:3" x14ac:dyDescent="0.25">
      <c r="A2872" s="27" t="str">
        <v>EED119246</v>
      </c>
      <c r="B2872" s="46">
        <v>45926</v>
      </c>
      <c r="C2872" s="27">
        <v>345013</v>
      </c>
    </row>
    <row r="2873" spans="1:3" x14ac:dyDescent="0.25">
      <c r="A2873" s="27" t="str">
        <v>EED119246</v>
      </c>
      <c r="B2873" s="46">
        <v>45926</v>
      </c>
      <c r="C2873" s="27">
        <v>305044</v>
      </c>
    </row>
    <row r="2874" spans="1:3" x14ac:dyDescent="0.25">
      <c r="A2874" s="27" t="str">
        <v>EED119246</v>
      </c>
      <c r="B2874" s="46">
        <v>45926</v>
      </c>
      <c r="C2874" s="27">
        <v>347318</v>
      </c>
    </row>
    <row r="2875" spans="1:3" x14ac:dyDescent="0.25">
      <c r="A2875" s="27" t="str">
        <v>EED119246</v>
      </c>
      <c r="B2875" s="46">
        <v>45926</v>
      </c>
      <c r="C2875" s="27">
        <v>351729</v>
      </c>
    </row>
    <row r="2876" spans="1:3" x14ac:dyDescent="0.25">
      <c r="A2876" s="27" t="str">
        <v>EED119246</v>
      </c>
      <c r="B2876" s="46">
        <v>45926</v>
      </c>
      <c r="C2876" s="27">
        <v>353606</v>
      </c>
    </row>
    <row r="2877" spans="1:3" x14ac:dyDescent="0.25">
      <c r="A2877" s="27" t="str">
        <v>EED119246</v>
      </c>
      <c r="B2877" s="46">
        <v>45926</v>
      </c>
      <c r="C2877" s="27">
        <v>353726</v>
      </c>
    </row>
    <row r="2878" spans="1:3" x14ac:dyDescent="0.25">
      <c r="A2878" s="27" t="str">
        <v>EED119246</v>
      </c>
      <c r="B2878" s="46">
        <v>45926</v>
      </c>
      <c r="C2878" s="27">
        <v>356110</v>
      </c>
    </row>
    <row r="2879" spans="1:3" x14ac:dyDescent="0.25">
      <c r="A2879" s="27" t="str">
        <v>EED119246</v>
      </c>
      <c r="B2879" s="46">
        <v>45926</v>
      </c>
      <c r="C2879" s="27">
        <v>356422</v>
      </c>
    </row>
    <row r="2880" spans="1:3" x14ac:dyDescent="0.25">
      <c r="A2880" s="27" t="str">
        <v>EED119246</v>
      </c>
      <c r="B2880" s="46">
        <v>45926</v>
      </c>
      <c r="C2880" s="27">
        <v>357415</v>
      </c>
    </row>
    <row r="2881" spans="1:3" x14ac:dyDescent="0.25">
      <c r="A2881" s="27" t="str">
        <v>EED119246</v>
      </c>
      <c r="B2881" s="46">
        <v>45926</v>
      </c>
      <c r="C2881" s="27">
        <v>357304</v>
      </c>
    </row>
    <row r="2882" spans="1:3" x14ac:dyDescent="0.25">
      <c r="A2882" s="27" t="str">
        <v>EED119246</v>
      </c>
      <c r="B2882" s="46">
        <v>45926</v>
      </c>
      <c r="C2882" s="27">
        <v>358610</v>
      </c>
    </row>
    <row r="2883" spans="1:3" x14ac:dyDescent="0.25">
      <c r="A2883" s="27" t="str">
        <v>EED119246</v>
      </c>
      <c r="B2883" s="46">
        <v>45926</v>
      </c>
      <c r="C2883" s="27">
        <v>363203</v>
      </c>
    </row>
    <row r="2884" spans="1:3" x14ac:dyDescent="0.25">
      <c r="A2884" s="27" t="str">
        <v>EED119246</v>
      </c>
      <c r="B2884" s="46">
        <v>45926</v>
      </c>
      <c r="C2884" s="27">
        <v>363210</v>
      </c>
    </row>
    <row r="2885" spans="1:3" x14ac:dyDescent="0.25">
      <c r="A2885" s="27" t="str">
        <v>EED119246</v>
      </c>
      <c r="B2885" s="46">
        <v>45926</v>
      </c>
      <c r="C2885" s="27">
        <v>363601</v>
      </c>
    </row>
    <row r="2886" spans="1:3" x14ac:dyDescent="0.25">
      <c r="A2886" s="27" t="str">
        <v>EED119246</v>
      </c>
      <c r="B2886" s="46">
        <v>45926</v>
      </c>
      <c r="C2886" s="27">
        <v>366704</v>
      </c>
    </row>
    <row r="2887" spans="1:3" x14ac:dyDescent="0.25">
      <c r="A2887" s="27" t="str">
        <v>EED119246</v>
      </c>
      <c r="B2887" s="46">
        <v>45926</v>
      </c>
      <c r="C2887" s="27">
        <v>367405</v>
      </c>
    </row>
    <row r="2888" spans="1:3" x14ac:dyDescent="0.25">
      <c r="A2888" s="27" t="str">
        <v>EED119246</v>
      </c>
      <c r="B2888" s="46">
        <v>45926</v>
      </c>
      <c r="C2888" s="27">
        <v>368503</v>
      </c>
    </row>
    <row r="2889" spans="1:3" x14ac:dyDescent="0.25">
      <c r="A2889" s="27" t="str">
        <v>EED119246</v>
      </c>
      <c r="B2889" s="46">
        <v>45926</v>
      </c>
      <c r="C2889" s="27">
        <v>368508</v>
      </c>
    </row>
    <row r="2890" spans="1:3" x14ac:dyDescent="0.25">
      <c r="A2890" s="27" t="str">
        <v>EED119246</v>
      </c>
      <c r="B2890" s="46">
        <v>45926</v>
      </c>
      <c r="C2890" s="27">
        <v>368509</v>
      </c>
    </row>
    <row r="2891" spans="1:3" x14ac:dyDescent="0.25">
      <c r="A2891" s="27" t="str">
        <v>EED119246</v>
      </c>
      <c r="B2891" s="46">
        <v>45926</v>
      </c>
      <c r="C2891" s="27">
        <v>369312</v>
      </c>
    </row>
    <row r="2892" spans="1:3" x14ac:dyDescent="0.25">
      <c r="A2892" s="27" t="str">
        <v>EED119246</v>
      </c>
      <c r="B2892" s="46">
        <v>45926</v>
      </c>
      <c r="C2892" s="27">
        <v>369321</v>
      </c>
    </row>
    <row r="2893" spans="1:3" x14ac:dyDescent="0.25">
      <c r="A2893" s="27" t="str">
        <v>EED119246</v>
      </c>
      <c r="B2893" s="46">
        <v>45926</v>
      </c>
      <c r="C2893" s="27">
        <v>372002</v>
      </c>
    </row>
    <row r="2894" spans="1:3" x14ac:dyDescent="0.25">
      <c r="A2894" s="27" t="str">
        <v>EED119246</v>
      </c>
      <c r="B2894" s="46">
        <v>45926</v>
      </c>
      <c r="C2894" s="27">
        <v>372203</v>
      </c>
    </row>
    <row r="2895" spans="1:3" x14ac:dyDescent="0.25">
      <c r="A2895" s="27" t="str">
        <v>EED119246</v>
      </c>
      <c r="B2895" s="46">
        <v>45926</v>
      </c>
      <c r="C2895" s="27">
        <v>372208</v>
      </c>
    </row>
    <row r="2896" spans="1:3" x14ac:dyDescent="0.25">
      <c r="A2896" s="27" t="str">
        <v>EED119246</v>
      </c>
      <c r="B2896" s="46">
        <v>45926</v>
      </c>
      <c r="C2896" s="27">
        <v>372716</v>
      </c>
    </row>
    <row r="2897" spans="1:3" x14ac:dyDescent="0.25">
      <c r="A2897" s="27" t="str">
        <v>EED119246</v>
      </c>
      <c r="B2897" s="46">
        <v>45926</v>
      </c>
      <c r="C2897" s="27">
        <v>384813</v>
      </c>
    </row>
    <row r="2898" spans="1:3" x14ac:dyDescent="0.25">
      <c r="A2898" s="27" t="str">
        <v>EED119246</v>
      </c>
      <c r="B2898" s="46">
        <v>45926</v>
      </c>
      <c r="C2898" s="27">
        <v>400158</v>
      </c>
    </row>
    <row r="2899" spans="1:3" x14ac:dyDescent="0.25">
      <c r="A2899" s="27" t="str">
        <v>EED119246</v>
      </c>
      <c r="B2899" s="46">
        <v>45926</v>
      </c>
      <c r="C2899" s="27">
        <v>400212</v>
      </c>
    </row>
    <row r="2900" spans="1:3" x14ac:dyDescent="0.25">
      <c r="A2900" s="27" t="str">
        <v>EED119246</v>
      </c>
      <c r="B2900" s="46">
        <v>45926</v>
      </c>
      <c r="C2900" s="27">
        <v>401319</v>
      </c>
    </row>
    <row r="2901" spans="1:3" x14ac:dyDescent="0.25">
      <c r="A2901" s="27" t="str">
        <v>EED119246</v>
      </c>
      <c r="B2901" s="46">
        <v>45926</v>
      </c>
      <c r="C2901" s="27">
        <v>405206</v>
      </c>
    </row>
    <row r="2902" spans="1:3" x14ac:dyDescent="0.25">
      <c r="A2902" s="27" t="str">
        <v>EED119246</v>
      </c>
      <c r="B2902" s="46">
        <v>45926</v>
      </c>
      <c r="C2902" s="27">
        <v>405326</v>
      </c>
    </row>
    <row r="2903" spans="1:3" x14ac:dyDescent="0.25">
      <c r="A2903" s="27" t="str">
        <v>EED119246</v>
      </c>
      <c r="B2903" s="46">
        <v>45926</v>
      </c>
      <c r="C2903" s="27">
        <v>406605</v>
      </c>
    </row>
    <row r="2904" spans="1:3" x14ac:dyDescent="0.25">
      <c r="A2904" s="27" t="str">
        <v>EED119246</v>
      </c>
      <c r="B2904" s="46">
        <v>45926</v>
      </c>
      <c r="C2904" s="27">
        <v>406609</v>
      </c>
    </row>
    <row r="2905" spans="1:3" x14ac:dyDescent="0.25">
      <c r="A2905" s="27" t="str">
        <v>EED119246</v>
      </c>
      <c r="B2905" s="46">
        <v>45926</v>
      </c>
      <c r="C2905" s="27">
        <v>420404</v>
      </c>
    </row>
    <row r="2906" spans="1:3" x14ac:dyDescent="0.25">
      <c r="A2906" s="27" t="str">
        <v>EED119246</v>
      </c>
      <c r="B2906" s="46">
        <v>45926</v>
      </c>
      <c r="C2906" s="27">
        <v>422302</v>
      </c>
    </row>
    <row r="2907" spans="1:3" x14ac:dyDescent="0.25">
      <c r="A2907" s="27" t="str">
        <v>EED119246</v>
      </c>
      <c r="B2907" s="46">
        <v>45926</v>
      </c>
      <c r="C2907" s="27">
        <v>423115</v>
      </c>
    </row>
    <row r="2908" spans="1:3" x14ac:dyDescent="0.25">
      <c r="A2908" s="27" t="str">
        <v>EED119246</v>
      </c>
      <c r="B2908" s="46">
        <v>45926</v>
      </c>
      <c r="C2908" s="27">
        <v>423501</v>
      </c>
    </row>
    <row r="2909" spans="1:3" x14ac:dyDescent="0.25">
      <c r="A2909" s="27" t="str">
        <v>EED119246</v>
      </c>
      <c r="B2909" s="46">
        <v>45926</v>
      </c>
      <c r="C2909" s="27">
        <v>425305</v>
      </c>
    </row>
    <row r="2910" spans="1:3" x14ac:dyDescent="0.25">
      <c r="A2910" s="27" t="str">
        <v>EED119246</v>
      </c>
      <c r="B2910" s="46">
        <v>45926</v>
      </c>
      <c r="C2910" s="27">
        <v>500304</v>
      </c>
    </row>
    <row r="2911" spans="1:3" x14ac:dyDescent="0.25">
      <c r="A2911" s="27" t="str">
        <v>EED119246</v>
      </c>
      <c r="B2911" s="46">
        <v>45926</v>
      </c>
      <c r="C2911" s="27">
        <v>500701</v>
      </c>
    </row>
    <row r="2912" spans="1:3" x14ac:dyDescent="0.25">
      <c r="A2912" s="27" t="str">
        <v>EED119246</v>
      </c>
      <c r="B2912" s="46">
        <v>45926</v>
      </c>
      <c r="C2912" s="27">
        <v>500806</v>
      </c>
    </row>
    <row r="2913" spans="1:3" x14ac:dyDescent="0.25">
      <c r="A2913" s="27" t="str">
        <v>EED119246</v>
      </c>
      <c r="B2913" s="46">
        <v>45926</v>
      </c>
      <c r="C2913" s="27">
        <v>500832</v>
      </c>
    </row>
    <row r="2914" spans="1:3" x14ac:dyDescent="0.25">
      <c r="A2914" s="27" t="str">
        <v>EED119246</v>
      </c>
      <c r="B2914" s="46">
        <v>45926</v>
      </c>
      <c r="C2914" s="27">
        <v>502521</v>
      </c>
    </row>
    <row r="2915" spans="1:3" x14ac:dyDescent="0.25">
      <c r="A2915" s="27" t="str">
        <v>EED119246</v>
      </c>
      <c r="B2915" s="46">
        <v>45926</v>
      </c>
      <c r="C2915" s="27">
        <v>502929</v>
      </c>
    </row>
    <row r="2916" spans="1:3" x14ac:dyDescent="0.25">
      <c r="A2916" s="27" t="str">
        <v>EED119246</v>
      </c>
      <c r="B2916" s="46">
        <v>45926</v>
      </c>
      <c r="C2916" s="27">
        <v>502948</v>
      </c>
    </row>
    <row r="2917" spans="1:3" x14ac:dyDescent="0.25">
      <c r="A2917" s="27" t="str">
        <v>EED119246</v>
      </c>
      <c r="B2917" s="46">
        <v>45926</v>
      </c>
      <c r="C2917" s="27">
        <v>506501</v>
      </c>
    </row>
    <row r="2918" spans="1:3" x14ac:dyDescent="0.25">
      <c r="A2918" s="27" t="str">
        <v>EED119246</v>
      </c>
      <c r="B2918" s="46">
        <v>45926</v>
      </c>
      <c r="C2918" s="27">
        <v>507605</v>
      </c>
    </row>
    <row r="2919" spans="1:3" x14ac:dyDescent="0.25">
      <c r="A2919" s="27" t="str">
        <v>EED119246</v>
      </c>
      <c r="B2919" s="46">
        <v>45926</v>
      </c>
      <c r="C2919" s="27">
        <v>512305</v>
      </c>
    </row>
    <row r="2920" spans="1:3" x14ac:dyDescent="0.25">
      <c r="A2920" s="27" t="str">
        <v>EED119246</v>
      </c>
      <c r="B2920" s="46">
        <v>45926</v>
      </c>
      <c r="C2920" s="27">
        <v>570804</v>
      </c>
    </row>
    <row r="2921" spans="1:3" x14ac:dyDescent="0.25">
      <c r="A2921" s="27" t="str">
        <v>EED119246</v>
      </c>
      <c r="B2921" s="46">
        <v>45926</v>
      </c>
      <c r="C2921" s="27">
        <v>621616</v>
      </c>
    </row>
    <row r="2922" spans="1:3" x14ac:dyDescent="0.25">
      <c r="A2922" s="27" t="str">
        <v>EED119246</v>
      </c>
      <c r="B2922" s="46">
        <v>45926</v>
      </c>
      <c r="C2922" s="27">
        <v>626801</v>
      </c>
    </row>
    <row r="2923" spans="1:3" x14ac:dyDescent="0.25">
      <c r="A2923" s="27" t="str">
        <v>EED119246</v>
      </c>
      <c r="B2923" s="46">
        <v>45926</v>
      </c>
      <c r="C2923" s="27">
        <v>626810</v>
      </c>
    </row>
    <row r="2924" spans="1:3" x14ac:dyDescent="0.25">
      <c r="A2924" s="27" t="str">
        <v>EED119246</v>
      </c>
      <c r="B2924" s="46">
        <v>45926</v>
      </c>
      <c r="C2924" s="27">
        <v>651020</v>
      </c>
    </row>
    <row r="2925" spans="1:3" x14ac:dyDescent="0.25">
      <c r="A2925" s="27" t="str">
        <v>EED119246</v>
      </c>
      <c r="B2925" s="46">
        <v>45926</v>
      </c>
      <c r="C2925" s="27">
        <v>655208</v>
      </c>
    </row>
    <row r="2926" spans="1:3" x14ac:dyDescent="0.25">
      <c r="A2926" s="27" t="str">
        <v>EED119246</v>
      </c>
      <c r="B2926" s="46">
        <v>45926</v>
      </c>
      <c r="C2926" s="27">
        <v>795604</v>
      </c>
    </row>
    <row r="2927" spans="1:3" x14ac:dyDescent="0.25">
      <c r="A2927" s="27" t="str">
        <v>EED119246</v>
      </c>
      <c r="B2927" s="46">
        <v>45926</v>
      </c>
      <c r="C2927" s="27">
        <v>900000034</v>
      </c>
    </row>
    <row r="2928" spans="1:3" x14ac:dyDescent="0.25">
      <c r="A2928" s="27" t="str">
        <v>EED119246</v>
      </c>
      <c r="B2928" s="46">
        <v>45926</v>
      </c>
      <c r="C2928" s="27">
        <v>900000035</v>
      </c>
    </row>
    <row r="2929" spans="1:3" x14ac:dyDescent="0.25">
      <c r="A2929" s="27" t="str">
        <v>EED119246</v>
      </c>
      <c r="B2929" s="46">
        <v>45926</v>
      </c>
      <c r="C2929" s="27">
        <v>900000036</v>
      </c>
    </row>
    <row r="2930" spans="1:3" x14ac:dyDescent="0.25">
      <c r="A2930" s="27" t="str">
        <v>EED119246</v>
      </c>
      <c r="B2930" s="46">
        <v>45926</v>
      </c>
      <c r="C2930" s="27">
        <v>900000866</v>
      </c>
    </row>
    <row r="2931" spans="1:3" x14ac:dyDescent="0.25">
      <c r="A2931" s="27" t="str">
        <v>EED119246</v>
      </c>
      <c r="B2931" s="46">
        <v>45926</v>
      </c>
      <c r="C2931" s="27">
        <v>947203</v>
      </c>
    </row>
    <row r="2932" spans="1:3" x14ac:dyDescent="0.25">
      <c r="A2932" s="27">
        <v>179381</v>
      </c>
      <c r="B2932" s="46">
        <v>45929</v>
      </c>
      <c r="C2932" s="27" t="str">
        <v>BE0003-1</v>
      </c>
    </row>
    <row r="2933" spans="1:3" x14ac:dyDescent="0.25">
      <c r="A2933" s="27">
        <v>179381</v>
      </c>
      <c r="B2933" s="46">
        <v>45929</v>
      </c>
      <c r="C2933" s="27" t="str">
        <v>BE0004-1</v>
      </c>
    </row>
    <row r="2934" spans="1:3" x14ac:dyDescent="0.25">
      <c r="A2934" s="27">
        <v>179381</v>
      </c>
      <c r="B2934" s="46">
        <v>45929</v>
      </c>
      <c r="C2934" s="27" t="str">
        <v>BE0237</v>
      </c>
    </row>
    <row r="2935" spans="1:3" x14ac:dyDescent="0.25">
      <c r="A2935" s="27" t="str">
        <v>I241621-IN</v>
      </c>
      <c r="B2935" s="46">
        <v>45929</v>
      </c>
      <c r="C2935" s="27" t="str">
        <v>21003-1L</v>
      </c>
    </row>
    <row r="2936" spans="1:3" x14ac:dyDescent="0.25">
      <c r="A2936" s="27" t="str">
        <v>I241621-IN</v>
      </c>
      <c r="B2936" s="46">
        <v>45929</v>
      </c>
      <c r="C2936" s="27">
        <v>30002</v>
      </c>
    </row>
    <row r="2937" spans="1:3" x14ac:dyDescent="0.25">
      <c r="A2937" s="27">
        <v>339467</v>
      </c>
      <c r="B2937" s="46">
        <v>45929</v>
      </c>
      <c r="C2937" s="27" t="str">
        <v>1091-05</v>
      </c>
    </row>
    <row r="2938" spans="1:3" x14ac:dyDescent="0.25">
      <c r="A2938" s="27">
        <v>66452</v>
      </c>
      <c r="B2938" s="46">
        <v>45929</v>
      </c>
      <c r="C2938" s="27" t="str">
        <v>PROTQ9NPF7-3</v>
      </c>
    </row>
    <row r="2939" spans="1:3" x14ac:dyDescent="0.25">
      <c r="A2939" s="27" t="str">
        <v>251519302605</v>
      </c>
      <c r="B2939" s="46">
        <v>45929</v>
      </c>
      <c r="C2939" s="27" t="str">
        <v>180E14-----E</v>
      </c>
    </row>
    <row r="2940" spans="1:3" x14ac:dyDescent="0.25">
      <c r="A2940" s="27">
        <v>0</v>
      </c>
      <c r="B2940" s="46">
        <v>0</v>
      </c>
      <c r="C2940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3"/>
  <sheetViews>
    <sheetView topLeftCell="A184" workbookViewId="0">
      <selection activeCell="A213" sqref="A213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3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  <row r="213" spans="1:6" x14ac:dyDescent="0.25">
      <c r="A213" s="12">
        <f t="shared" si="5"/>
        <v>212</v>
      </c>
      <c r="B213" s="14" t="s">
        <v>4374</v>
      </c>
      <c r="C213" s="14" t="s">
        <v>4375</v>
      </c>
      <c r="D213" s="71" t="s">
        <v>1189</v>
      </c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P1" zoomScale="115" zoomScaleNormal="115" workbookViewId="0">
      <selection activeCell="O2" sqref="O2:U2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58156225400,58156228885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24" t="s">
        <v>4379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58156228885</v>
      </c>
      <c r="J4" s="1">
        <v>0</v>
      </c>
      <c r="K4" s="1" t="str">
        <v>Helix</v>
      </c>
      <c r="L4" s="24"/>
      <c r="O4" s="2">
        <v>45927</v>
      </c>
      <c r="P4" s="1">
        <v>58156225665</v>
      </c>
      <c r="Q4" s="1" t="str">
        <v>Delivered</v>
      </c>
      <c r="R4" s="1" t="str">
        <v>AURIGINE SERVICE</v>
      </c>
      <c r="S4" s="2">
        <f>IF(ISBLANK(VLOOKUP(P4,MasterSheet!Q:X,8,FALSE)), "", VLOOKUP(P4,MasterSheet!Q:X,8,FALSE))</f>
        <v>45929</v>
      </c>
      <c r="T4" s="24" t="s">
        <v>4152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45927</v>
      </c>
      <c r="P5" s="1">
        <v>58156226041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45929</v>
      </c>
      <c r="T5" s="24" t="s">
        <v>4152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45927</v>
      </c>
      <c r="P6" s="1">
        <v>58156226575</v>
      </c>
      <c r="Q6" s="1" t="str">
        <v>Delivered</v>
      </c>
      <c r="R6" s="1" t="str">
        <v>IMMUNEEL</v>
      </c>
      <c r="S6" s="2">
        <f>IF(ISBLANK(VLOOKUP(P6,MasterSheet!Q:X,8,FALSE)), "", VLOOKUP(P6,MasterSheet!Q:X,8,FALSE))</f>
        <v>45929</v>
      </c>
      <c r="T6" s="24" t="s">
        <v>4152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45927</v>
      </c>
      <c r="P7" s="1">
        <v>58156227076</v>
      </c>
      <c r="Q7" s="1" t="str">
        <v>Delivered</v>
      </c>
      <c r="R7" s="1" t="str">
        <v>BIO SOLUTION</v>
      </c>
      <c r="S7" s="2">
        <f>IF(ISBLANK(VLOOKUP(P7,MasterSheet!Q:X,8,FALSE)), "", VLOOKUP(P7,MasterSheet!Q:X,8,FALSE))</f>
        <v>45929</v>
      </c>
      <c r="T7" s="24" t="s">
        <v>4152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45927</v>
      </c>
      <c r="P8" s="1">
        <v>58156227345</v>
      </c>
      <c r="Q8" s="1" t="str">
        <v>Delivered</v>
      </c>
      <c r="R8" s="1" t="str">
        <v>SAI LIFE</v>
      </c>
      <c r="S8" s="2">
        <f>IF(ISBLANK(VLOOKUP(P8,MasterSheet!Q:X,8,FALSE)), "", VLOOKUP(P8,MasterSheet!Q:X,8,FALSE))</f>
        <v>45929</v>
      </c>
      <c r="T8" s="24" t="s">
        <v>4152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45927</v>
      </c>
      <c r="P9" s="1">
        <v>58156228163</v>
      </c>
      <c r="Q9" s="1" t="str">
        <v>Delivered</v>
      </c>
      <c r="R9" s="1" t="str">
        <v>NNF</v>
      </c>
      <c r="S9" s="2">
        <f>IF(ISBLANK(VLOOKUP(P9,MasterSheet!Q:X,8,FALSE)), "", VLOOKUP(P9,MasterSheet!Q:X,8,FALSE))</f>
        <v>45929</v>
      </c>
      <c r="T9" s="24" t="s">
        <v>4152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45927</v>
      </c>
      <c r="P10" s="1">
        <v>58156228314</v>
      </c>
      <c r="Q10" s="1" t="str">
        <v>Delivered</v>
      </c>
      <c r="R10" s="1" t="str">
        <v>TECHWEST</v>
      </c>
      <c r="S10" s="2">
        <f>IF(ISBLANK(VLOOKUP(P10,MasterSheet!Q:X,8,FALSE)), "", VLOOKUP(P10,MasterSheet!Q:X,8,FALSE))</f>
        <v>45929</v>
      </c>
      <c r="T10" s="24" t="s">
        <v>4152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45927</v>
      </c>
      <c r="P11" s="1">
        <v>58156228491</v>
      </c>
      <c r="Q11" s="1" t="str">
        <v>Delivered</v>
      </c>
      <c r="R11" s="1" t="str">
        <v>POPVAX</v>
      </c>
      <c r="S11" s="2">
        <f>IF(ISBLANK(VLOOKUP(P11,MasterSheet!Q:X,8,FALSE)), "", VLOOKUP(P11,MasterSheet!Q:X,8,FALSE))</f>
        <v>45929</v>
      </c>
      <c r="T11" s="24" t="s">
        <v>4152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45927</v>
      </c>
      <c r="P12" s="1">
        <v>58156228675</v>
      </c>
      <c r="Q12" s="1" t="str">
        <v>Delivered</v>
      </c>
      <c r="R12" s="1" t="str">
        <v>CELLIN BIO</v>
      </c>
      <c r="S12" s="2">
        <f>IF(ISBLANK(VLOOKUP(P12,MasterSheet!Q:X,8,FALSE)), "", VLOOKUP(P12,MasterSheet!Q:X,8,FALSE))</f>
        <v>45929</v>
      </c>
      <c r="T12" s="24" t="s">
        <v>4152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45927</v>
      </c>
      <c r="P13" s="1">
        <v>58156228815</v>
      </c>
      <c r="Q13" s="1" t="str">
        <v>Delivered</v>
      </c>
      <c r="R13" s="1" t="str">
        <v>NCCS</v>
      </c>
      <c r="S13" s="2">
        <f>IF(ISBLANK(VLOOKUP(P13,MasterSheet!Q:X,8,FALSE)), "", VLOOKUP(P13,MasterSheet!Q:X,8,FALSE))</f>
        <v>45929</v>
      </c>
      <c r="T13" s="24" t="s">
        <v>4152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24" t="s">
        <v>4151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45927</v>
      </c>
      <c r="P15" s="1">
        <v>58156229014</v>
      </c>
      <c r="Q15" s="1" t="str">
        <v>Delivered</v>
      </c>
      <c r="R15" s="1" t="str">
        <v>Cellcure</v>
      </c>
      <c r="S15" s="2">
        <f>IF(ISBLANK(VLOOKUP(P15,MasterSheet!Q:X,8,FALSE)), "", VLOOKUP(P15,MasterSheet!Q:X,8,FALSE))</f>
        <v>45929</v>
      </c>
      <c r="T15" s="24" t="s">
        <v>4152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45927</v>
      </c>
      <c r="P16" s="1">
        <v>58156229110</v>
      </c>
      <c r="Q16" s="1" t="str">
        <v>Delivered</v>
      </c>
      <c r="R16" s="1" t="str">
        <v>NEXGENE</v>
      </c>
      <c r="S16" s="2">
        <f>IF(ISBLANK(VLOOKUP(P16,MasterSheet!Q:X,8,FALSE)), "", VLOOKUP(P16,MasterSheet!Q:X,8,FALSE))</f>
        <v>45929</v>
      </c>
      <c r="T16" s="24" t="s">
        <v>4152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45927</v>
      </c>
      <c r="P17" s="1">
        <v>58156229353</v>
      </c>
      <c r="Q17" s="1" t="str">
        <v>Delivered</v>
      </c>
      <c r="R17" s="1" t="str">
        <v>RG SONS</v>
      </c>
      <c r="S17" s="2">
        <f>IF(ISBLANK(VLOOKUP(P17,MasterSheet!Q:X,8,FALSE)), "", VLOOKUP(P17,MasterSheet!Q:X,8,FALSE))</f>
        <v>45929</v>
      </c>
      <c r="T17" s="24" t="s">
        <v>4152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45927</v>
      </c>
      <c r="P18" s="1">
        <v>58156233800</v>
      </c>
      <c r="Q18" s="1" t="str">
        <v>Delivered</v>
      </c>
      <c r="R18" s="1" t="str">
        <v>ACTREC</v>
      </c>
      <c r="S18" s="2">
        <f>IF(ISBLANK(VLOOKUP(P18,MasterSheet!Q:X,8,FALSE)), "", VLOOKUP(P18,MasterSheet!Q:X,8,FALSE))</f>
        <v>45929</v>
      </c>
      <c r="T18" s="24" t="s">
        <v>4152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45927</v>
      </c>
      <c r="P19" s="1">
        <v>58156233936</v>
      </c>
      <c r="Q19" s="1" t="str">
        <v>Delivered</v>
      </c>
      <c r="R19" s="1" t="str">
        <v>Shubh Sales</v>
      </c>
      <c r="S19" s="2">
        <f>IF(ISBLANK(VLOOKUP(P19,MasterSheet!Q:X,8,FALSE)), "", VLOOKUP(P19,MasterSheet!Q:X,8,FALSE))</f>
        <v>45929</v>
      </c>
      <c r="T19" s="24" t="s">
        <v>4152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45927</v>
      </c>
      <c r="P20" s="1" t="str">
        <v>D3003710005</v>
      </c>
      <c r="Q20" s="1" t="str">
        <v>Delivered</v>
      </c>
      <c r="R20" s="1" t="str">
        <v>INFINITY</v>
      </c>
      <c r="S20" s="2">
        <f>IF(ISBLANK(VLOOKUP(P20,MasterSheet!Q:X,8,FALSE)), "", VLOOKUP(P20,MasterSheet!Q:X,8,FALSE))</f>
        <v>45929</v>
      </c>
      <c r="T20" s="24" t="s">
        <v>4152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45927</v>
      </c>
      <c r="P21" s="1" t="str">
        <v>D3003710006</v>
      </c>
      <c r="Q21" s="1" t="str">
        <v>Delivered</v>
      </c>
      <c r="R21" s="1" t="str">
        <v>MEDLIFE</v>
      </c>
      <c r="S21" s="2">
        <f>IF(ISBLANK(VLOOKUP(P21,MasterSheet!Q:X,8,FALSE)), "", VLOOKUP(P21,MasterSheet!Q:X,8,FALSE))</f>
        <v>45929</v>
      </c>
      <c r="T21" s="24" t="s">
        <v>4152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6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3">_xlfn._xlws.SORT(
  _xlfn._xlws.FILTER(
    CHOOSE({1,2,3,4,5,6,7,8,9},
      MasterSheet!H2:H10393,
      MasterSheet!L2:L10393,
      MasterSheet!P2:P10393,
      MasterSheet!S2:S10393,
      MasterSheet!U2:U10393,
      MasterSheet!T2:T10393,
MasterSheet!V2:V10393,MasterSheet!W2:W10393,MasterSheet!AC2:AC10393
    ),
    MasterSheet!L2:L10393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 t="str">
        <v>West Bengal (6-7) October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West Bengal (6-7) October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West Bengal (6-7) October</v>
      </c>
      <c r="I3" s="1" t="str">
        <v>OutStation</v>
      </c>
      <c r="K3" s="1">
        <f t="shared" si="0"/>
        <v>1</v>
      </c>
      <c r="L3" s="1" t="str">
        <v>AIIMS</v>
      </c>
      <c r="M3" s="1">
        <v>-20</v>
      </c>
      <c r="N3" s="1" t="str">
        <v>Biotium</v>
      </c>
      <c r="O3" s="1">
        <v>0</v>
      </c>
      <c r="P3" s="1" t="str">
        <v>Delhi</v>
      </c>
      <c r="Q3" s="1">
        <v>0</v>
      </c>
      <c r="R3" s="1" t="str">
        <v>Local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West Bengal (6-7) October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West Bengal (6-7) October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 t="str">
        <v>West Bengal (6-7) October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>Waiting For Targetmol Material</v>
      </c>
      <c r="R6" s="1" t="str">
        <v>OutStation</v>
      </c>
      <c r="S6" s="1">
        <f t="shared" si="1"/>
        <v>2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West Bengal (6-7) October</v>
      </c>
      <c r="I7" s="1" t="str">
        <v>OutStation</v>
      </c>
      <c r="K7" s="1">
        <f t="shared" si="0"/>
        <v>2</v>
      </c>
      <c r="L7" s="1" t="str">
        <v>FARCAST</v>
      </c>
      <c r="M7" s="1">
        <v>-20</v>
      </c>
      <c r="N7" s="1" t="str">
        <v>TOPCLASS ENTERPRISES</v>
      </c>
      <c r="O7" s="1">
        <v>0</v>
      </c>
      <c r="P7" s="1" t="str">
        <v>Banglore</v>
      </c>
      <c r="Q7" s="1" t="str">
        <v>Waiting for other Materail (BioLegend)</v>
      </c>
      <c r="R7" s="1" t="str">
        <v>OutStation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West Bengal (6-7) October</v>
      </c>
      <c r="I8" s="1" t="str">
        <v>OutStation</v>
      </c>
      <c r="K8" s="1">
        <f t="shared" si="0"/>
        <v>1</v>
      </c>
      <c r="L8" s="1" t="str">
        <v>Hinduja</v>
      </c>
      <c r="M8" s="1">
        <v>4</v>
      </c>
      <c r="N8" s="1" t="str">
        <v>BioLegend</v>
      </c>
      <c r="O8" s="1" t="str">
        <v>PO Awaited</v>
      </c>
      <c r="P8" s="1" t="str">
        <v>Mumbai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West Bengal (6-7) October</v>
      </c>
      <c r="I9" s="1" t="str">
        <v>OutStation</v>
      </c>
      <c r="K9" s="1">
        <f t="shared" si="0"/>
        <v>2</v>
      </c>
      <c r="L9" s="1" t="str">
        <v>IGIB</v>
      </c>
      <c r="M9" s="1">
        <v>-20</v>
      </c>
      <c r="N9" s="1" t="str">
        <v>Dharmacon</v>
      </c>
      <c r="O9" s="1">
        <v>0</v>
      </c>
      <c r="P9" s="1" t="str">
        <v>Delhi</v>
      </c>
      <c r="Q9" s="1" t="str">
        <v>Priyanka Madam</v>
      </c>
      <c r="R9" s="1" t="str">
        <v>Local</v>
      </c>
      <c r="S9" s="1">
        <f t="shared" si="1"/>
        <v>2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 t="str">
        <v>West Bengal (6-7) October</v>
      </c>
      <c r="I10" s="1" t="str">
        <v>OutStation</v>
      </c>
      <c r="K10" s="1">
        <f t="shared" si="0"/>
        <v>2</v>
      </c>
      <c r="L10" s="1" t="str">
        <v>IGIB</v>
      </c>
      <c r="M10" s="1">
        <v>4</v>
      </c>
      <c r="N10" s="1" t="str">
        <v>Dharmacon</v>
      </c>
      <c r="O10" s="1">
        <v>0</v>
      </c>
      <c r="P10" s="1" t="str">
        <v>Delhi</v>
      </c>
      <c r="Q10" s="1" t="str">
        <v>Priyanka Madam</v>
      </c>
      <c r="R10" s="1" t="str">
        <v>Local</v>
      </c>
      <c r="S10" s="1">
        <f t="shared" si="1"/>
        <v>2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West Bengal (6-7) October</v>
      </c>
      <c r="I11" s="1" t="str">
        <v>OutStation</v>
      </c>
      <c r="K11" s="1">
        <f t="shared" si="0"/>
        <v>1</v>
      </c>
      <c r="L11" s="1" t="str">
        <v>IISER MOHALI</v>
      </c>
      <c r="M11" s="1" t="str">
        <v>RT</v>
      </c>
      <c r="N11" s="1" t="str">
        <v>BioLegend</v>
      </c>
      <c r="O11" s="1">
        <v>0</v>
      </c>
      <c r="P11" s="1" t="str">
        <v>MOHALI (PUNJAB)</v>
      </c>
      <c r="Q11" s="1" t="str">
        <v>Monday (6-10-2025)</v>
      </c>
      <c r="R11" s="1" t="str">
        <v>OutStation</v>
      </c>
      <c r="S11" s="1">
        <f t="shared" si="1"/>
        <v>1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West Bengal (6-7) October</v>
      </c>
      <c r="I12" s="1" t="str">
        <v>OutStation</v>
      </c>
      <c r="K12" s="1">
        <f t="shared" si="0"/>
        <v>4</v>
      </c>
      <c r="L12" s="1" t="str">
        <v>ILS</v>
      </c>
      <c r="M12" s="1">
        <v>-80</v>
      </c>
      <c r="N12" s="1" t="str">
        <v>Dharmacon</v>
      </c>
      <c r="O12" s="1">
        <v>0</v>
      </c>
      <c r="P12" s="1" t="str">
        <v>Bhuvneshwar</v>
      </c>
      <c r="Q12" s="1" t="str">
        <v>Monday (6-10-2025)</v>
      </c>
      <c r="R12" s="1" t="str">
        <v>OutStation</v>
      </c>
      <c r="S12" s="1">
        <f t="shared" si="1"/>
        <v>4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West Bengal (6-7) October</v>
      </c>
      <c r="I13" s="1" t="str">
        <v>OutStation</v>
      </c>
      <c r="K13" s="1">
        <f t="shared" si="0"/>
        <v>2</v>
      </c>
      <c r="L13" s="1" t="str">
        <v>ILS</v>
      </c>
      <c r="M13" s="1">
        <v>4</v>
      </c>
      <c r="N13" s="1" t="str">
        <v>BioLegend</v>
      </c>
      <c r="O13" s="1">
        <v>0</v>
      </c>
      <c r="P13" s="1" t="str">
        <v>Bhuvneshwar</v>
      </c>
      <c r="Q13" s="1" t="str">
        <v>Monday (6-10-2025)</v>
      </c>
      <c r="R13" s="1" t="str">
        <v>OutStation</v>
      </c>
      <c r="S13" s="1">
        <f t="shared" si="1"/>
        <v>2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 t="str">
        <v>West Bengal (6-7) October</v>
      </c>
      <c r="I14" s="1" t="str">
        <v>OutStation</v>
      </c>
      <c r="K14" s="1">
        <f t="shared" si="0"/>
        <v>1</v>
      </c>
      <c r="L14" s="1" t="str">
        <v>JNU</v>
      </c>
      <c r="M14" s="1">
        <v>4</v>
      </c>
      <c r="N14" s="1" t="str">
        <v>MABTECH</v>
      </c>
      <c r="O14" s="1">
        <v>0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1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West Bengal (6-7) October</v>
      </c>
      <c r="I15" s="1" t="str">
        <v>OutStation</v>
      </c>
      <c r="K15" s="1">
        <f t="shared" si="0"/>
        <v>1</v>
      </c>
      <c r="L15" s="1" t="str">
        <v>KEMWELL</v>
      </c>
      <c r="M15" s="1">
        <v>-20</v>
      </c>
      <c r="N15" s="1" t="str">
        <v>BOSTER</v>
      </c>
      <c r="O15" s="1">
        <v>0</v>
      </c>
      <c r="P15" s="1" t="str">
        <v xml:space="preserve"> BANGLORE</v>
      </c>
      <c r="Q15" s="1">
        <v>0</v>
      </c>
      <c r="R15" s="1" t="str">
        <v>OutStation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West Bengal (6-7) October</v>
      </c>
      <c r="I16" s="1" t="str">
        <v>OutStation</v>
      </c>
      <c r="K16" s="1">
        <f t="shared" si="0"/>
        <v>2</v>
      </c>
      <c r="L16" s="1" t="str">
        <v>Mishu Pharma</v>
      </c>
      <c r="M16" s="1">
        <v>-20</v>
      </c>
      <c r="N16" s="1" t="str">
        <v>TargetMol</v>
      </c>
      <c r="O16" s="1">
        <v>0</v>
      </c>
      <c r="P16" s="1" t="str">
        <v>JAIPUR</v>
      </c>
      <c r="Q16" s="1" t="str">
        <v>Waiting for other Materail (Back Order)</v>
      </c>
      <c r="R16" s="1" t="str">
        <v>OutStation</v>
      </c>
      <c r="S16" s="1">
        <f t="shared" si="1"/>
        <v>2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West Bengal (6-7) October</v>
      </c>
      <c r="I17" s="1" t="str">
        <v>OutStation</v>
      </c>
      <c r="K17" s="1">
        <f t="shared" si="0"/>
        <v>1</v>
      </c>
      <c r="L17" s="1" t="str">
        <v>Opening Stock</v>
      </c>
      <c r="M17" s="1">
        <v>-20</v>
      </c>
      <c r="N17" s="1" t="str">
        <v>Dharmacon</v>
      </c>
      <c r="O17" s="1" t="str">
        <v>Set of 4 item code (N-187978-01-0020, N-187978-02-0020, N-187978-03-0020, N-187978-04-0020)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West Bengal (6-7) October</v>
      </c>
      <c r="I18" s="1" t="str">
        <v>OutStation</v>
      </c>
      <c r="K18" s="1">
        <f t="shared" si="0"/>
        <v>9</v>
      </c>
      <c r="L18" s="1" t="str">
        <v>Opening Stock</v>
      </c>
      <c r="M18" s="1">
        <v>-20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9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West Bengal (6-7) October</v>
      </c>
      <c r="I19" s="1" t="str">
        <v>OutStation</v>
      </c>
      <c r="K19" s="1">
        <f t="shared" si="0"/>
        <v>17</v>
      </c>
      <c r="L19" s="1" t="str">
        <v>Opening Stock</v>
      </c>
      <c r="M19" s="1">
        <v>4</v>
      </c>
      <c r="N19" s="1" t="str">
        <v>BioLegend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17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West Bengal (6-7) October</v>
      </c>
      <c r="I20" s="1" t="str">
        <v>OutStation</v>
      </c>
      <c r="K20" s="1">
        <f t="shared" si="0"/>
        <v>1</v>
      </c>
      <c r="L20" s="1" t="str">
        <v>OPENING STOCK</v>
      </c>
      <c r="M20" s="1">
        <v>4</v>
      </c>
      <c r="N20" s="1" t="str">
        <v>Dharmacon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1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West Bengal (6-7) October</v>
      </c>
      <c r="I21" s="1" t="str">
        <v>OutStation</v>
      </c>
      <c r="K21" s="1">
        <f t="shared" si="0"/>
        <v>23</v>
      </c>
      <c r="L21" s="1" t="str">
        <v>OPENING STOCK</v>
      </c>
      <c r="M21" s="1" t="str">
        <v>RT</v>
      </c>
      <c r="N21" s="1" t="str">
        <v>Sartorius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23</v>
      </c>
    </row>
    <row r="22" spans="1:19" x14ac:dyDescent="0.25">
      <c r="A22" s="1">
        <v>30002</v>
      </c>
      <c r="B22" s="1">
        <v>1</v>
      </c>
      <c r="C22" s="1" t="str">
        <v>AIIMS</v>
      </c>
      <c r="D22" s="1">
        <v>-20</v>
      </c>
      <c r="E22" s="1" t="str">
        <v>Biotium</v>
      </c>
      <c r="F22" s="1">
        <v>0</v>
      </c>
      <c r="G22" s="1" t="str">
        <v>Delhi</v>
      </c>
      <c r="H22" s="1">
        <v>0</v>
      </c>
      <c r="I22" s="1" t="str">
        <v>Local</v>
      </c>
      <c r="K22" s="1">
        <f t="shared" si="0"/>
        <v>1</v>
      </c>
      <c r="L22" s="1" t="str">
        <v>PREMAS</v>
      </c>
      <c r="M22" s="1">
        <v>4</v>
      </c>
      <c r="N22" s="1" t="str">
        <v>Biotium</v>
      </c>
      <c r="O22" s="1">
        <v>0</v>
      </c>
      <c r="P22" s="1" t="str">
        <v>Manesar</v>
      </c>
      <c r="Q22" s="1">
        <v>0</v>
      </c>
      <c r="R22" s="1" t="str">
        <v>Local</v>
      </c>
      <c r="S22" s="1">
        <f t="shared" si="1"/>
        <v>1</v>
      </c>
    </row>
    <row r="23" spans="1:19" x14ac:dyDescent="0.25">
      <c r="A23" s="1">
        <v>900007707</v>
      </c>
      <c r="B23" s="1">
        <v>1</v>
      </c>
      <c r="C23" s="1" t="str">
        <v>APOLLO CHENNAI</v>
      </c>
      <c r="D23" s="1">
        <v>4</v>
      </c>
      <c r="E23" s="1" t="str">
        <v>BioLegend</v>
      </c>
      <c r="F23" s="1">
        <v>0</v>
      </c>
      <c r="G23" s="1" t="str">
        <v>CHENNAI</v>
      </c>
      <c r="H23" s="1" t="str">
        <v>PO Awaited</v>
      </c>
      <c r="I23" s="1" t="str">
        <v>OutStation</v>
      </c>
      <c r="K23" s="1">
        <f t="shared" si="0"/>
        <v>3</v>
      </c>
      <c r="L23" s="1" t="str">
        <v>RCB</v>
      </c>
      <c r="M23" s="1">
        <v>-20</v>
      </c>
      <c r="N23" s="1" t="str">
        <v>Dharmacon</v>
      </c>
      <c r="O23" s="1">
        <v>0</v>
      </c>
      <c r="P23" s="1" t="str">
        <v>Delhi</v>
      </c>
      <c r="Q23" s="1" t="str">
        <v>Deepak/Priyanka Madam</v>
      </c>
      <c r="R23" s="1" t="str">
        <v>Local</v>
      </c>
      <c r="S23" s="1">
        <f t="shared" si="1"/>
        <v>3</v>
      </c>
    </row>
    <row r="24" spans="1:19" x14ac:dyDescent="0.25">
      <c r="A24" s="1">
        <v>626812</v>
      </c>
      <c r="B24" s="1">
        <v>5</v>
      </c>
      <c r="C24" s="1" t="str">
        <v>AURIGINE ONCO</v>
      </c>
      <c r="D24" s="1">
        <v>4</v>
      </c>
      <c r="E24" s="1" t="str">
        <v>BioLegend</v>
      </c>
      <c r="F24" s="1" t="str">
        <v>for stock</v>
      </c>
      <c r="G24" s="1" t="str">
        <v>Banglore</v>
      </c>
      <c r="H24" s="1" t="str">
        <v>Stock</v>
      </c>
      <c r="I24" s="1" t="str">
        <v>OutStation</v>
      </c>
      <c r="K24" s="1">
        <f t="shared" si="0"/>
        <v>4</v>
      </c>
      <c r="L24" s="1" t="str">
        <v>RCB</v>
      </c>
      <c r="M24" s="1">
        <v>4</v>
      </c>
      <c r="N24" s="1" t="str">
        <v>BioLegend</v>
      </c>
      <c r="O24" s="1">
        <v>0</v>
      </c>
      <c r="P24" s="1" t="str">
        <v>Delhi</v>
      </c>
      <c r="Q24" s="1" t="str">
        <v>Deepak/Priyanka Madam</v>
      </c>
      <c r="R24" s="1" t="str">
        <v>Local</v>
      </c>
      <c r="S24" s="1">
        <f t="shared" si="1"/>
        <v>4</v>
      </c>
    </row>
    <row r="25" spans="1:19" x14ac:dyDescent="0.25">
      <c r="A25" s="1">
        <v>316302</v>
      </c>
      <c r="B25" s="1">
        <v>2</v>
      </c>
      <c r="C25" s="1" t="str">
        <v>BIOCON</v>
      </c>
      <c r="D25" s="1">
        <v>4</v>
      </c>
      <c r="E25" s="1" t="str">
        <v>BioLegend</v>
      </c>
      <c r="F25" s="1" t="str">
        <v xml:space="preserve">Pending Confirmation By Customer </v>
      </c>
      <c r="G25" s="1" t="str">
        <v>Banglore</v>
      </c>
      <c r="H25" s="1" t="str">
        <v>Waiting For Targetmol Material</v>
      </c>
      <c r="I25" s="1" t="str">
        <v>OutStation</v>
      </c>
      <c r="K25" s="1">
        <f t="shared" si="0"/>
        <v>5</v>
      </c>
      <c r="L25" s="1" t="str">
        <v>Sample (PM)</v>
      </c>
      <c r="M25" s="1">
        <v>4</v>
      </c>
      <c r="N25" s="1" t="str">
        <v>Hansa Biomed</v>
      </c>
      <c r="O25" s="1" t="str">
        <v>Priyanka Madam</v>
      </c>
      <c r="P25" s="1" t="str">
        <v>delhi</v>
      </c>
      <c r="Q25" s="1" t="str">
        <v>Priyanka Madam</v>
      </c>
      <c r="R25" s="1" t="str">
        <v>Local</v>
      </c>
      <c r="S25" s="1">
        <f t="shared" si="1"/>
        <v>5</v>
      </c>
    </row>
    <row r="26" spans="1:19" x14ac:dyDescent="0.25">
      <c r="A26" s="1" t="str">
        <v>S1714</v>
      </c>
      <c r="B26" s="1">
        <v>2</v>
      </c>
      <c r="C26" s="1" t="str">
        <v>FARCAST</v>
      </c>
      <c r="D26" s="1">
        <v>-20</v>
      </c>
      <c r="E26" s="1" t="str">
        <v>TOPCLASS ENTERPRISES</v>
      </c>
      <c r="F26" s="1">
        <v>0</v>
      </c>
      <c r="G26" s="1" t="str">
        <v>Banglore</v>
      </c>
      <c r="H26" s="1" t="str">
        <v>Waiting for other Materail (BioLegend)</v>
      </c>
      <c r="I26" s="1" t="str">
        <v>OutStation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 t="str">
        <v>Local</v>
      </c>
      <c r="S26" s="1">
        <f t="shared" si="1"/>
        <v>2</v>
      </c>
    </row>
    <row r="27" spans="1:19" x14ac:dyDescent="0.25">
      <c r="A27" s="1">
        <v>303706</v>
      </c>
      <c r="B27" s="1">
        <v>1</v>
      </c>
      <c r="C27" s="1" t="str">
        <v>Hinduja</v>
      </c>
      <c r="D27" s="1">
        <v>4</v>
      </c>
      <c r="E27" s="1" t="str">
        <v>BioLegend</v>
      </c>
      <c r="F27" s="1" t="str">
        <v>PO Awaited</v>
      </c>
      <c r="G27" s="1" t="str">
        <v>Mumbai</v>
      </c>
      <c r="H27" s="1" t="str">
        <v>PO Awaited</v>
      </c>
      <c r="I27" s="1" t="str">
        <v>OutStation</v>
      </c>
      <c r="K27" s="1">
        <f t="shared" si="0"/>
        <v>3</v>
      </c>
      <c r="L27" s="1" t="str">
        <v>SSCMP</v>
      </c>
      <c r="M27" s="1">
        <v>4</v>
      </c>
      <c r="N27" s="1" t="str">
        <v>BioXcell</v>
      </c>
      <c r="O27" s="1">
        <v>0</v>
      </c>
      <c r="P27" s="1" t="str">
        <v>Bhopal</v>
      </c>
      <c r="Q27" s="1" t="str">
        <v>Saturday (4-10-2025)</v>
      </c>
      <c r="R27" s="1" t="str">
        <v>OutStation</v>
      </c>
      <c r="S27" s="1">
        <f t="shared" si="1"/>
        <v>3</v>
      </c>
    </row>
    <row r="28" spans="1:19" x14ac:dyDescent="0.25">
      <c r="A28" s="1" t="str">
        <v>D-001206-14-20</v>
      </c>
      <c r="B28" s="1">
        <v>1</v>
      </c>
      <c r="C28" s="1" t="str">
        <v>IGIB</v>
      </c>
      <c r="D28" s="1">
        <v>-20</v>
      </c>
      <c r="E28" s="1" t="str">
        <v>Dharmacon</v>
      </c>
      <c r="F28" s="1">
        <v>0</v>
      </c>
      <c r="G28" s="1" t="str">
        <v>Delhi</v>
      </c>
      <c r="H28" s="1" t="str">
        <v>Priyanka Madam</v>
      </c>
      <c r="I28" s="1" t="str">
        <v>Local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D-001810-10-05</v>
      </c>
      <c r="B29" s="1">
        <v>1</v>
      </c>
      <c r="C29" s="1" t="str">
        <v>IGIB</v>
      </c>
      <c r="D29" s="1">
        <v>-20</v>
      </c>
      <c r="E29" s="1" t="str">
        <v>Dharmacon</v>
      </c>
      <c r="F29" s="1">
        <v>0</v>
      </c>
      <c r="G29" s="1" t="str">
        <v>Delhi</v>
      </c>
      <c r="H29" s="1" t="str">
        <v>Priyanka Madam</v>
      </c>
      <c r="I29" s="1" t="str">
        <v>Local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x14ac:dyDescent="0.25">
      <c r="A30" s="1" t="str">
        <v>T-2001-02</v>
      </c>
      <c r="B30" s="1">
        <v>1</v>
      </c>
      <c r="C30" s="1" t="str">
        <v>IGIB</v>
      </c>
      <c r="D30" s="1">
        <v>4</v>
      </c>
      <c r="E30" s="1" t="str">
        <v>Dharmacon</v>
      </c>
      <c r="F30" s="1">
        <v>0</v>
      </c>
      <c r="G30" s="1" t="str">
        <v>Delhi</v>
      </c>
      <c r="H30" s="1" t="str">
        <v>Priyanka Madam</v>
      </c>
      <c r="I30" s="1" t="str">
        <v>Local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x14ac:dyDescent="0.25">
      <c r="A31" s="1" t="str">
        <v>T-2004-02</v>
      </c>
      <c r="B31" s="1">
        <v>1</v>
      </c>
      <c r="C31" s="1" t="str">
        <v>IGIB</v>
      </c>
      <c r="D31" s="1">
        <v>4</v>
      </c>
      <c r="E31" s="1" t="str">
        <v>Dharmacon</v>
      </c>
      <c r="F31" s="1">
        <v>0</v>
      </c>
      <c r="G31" s="1" t="str">
        <v>Delhi</v>
      </c>
      <c r="H31" s="1" t="str">
        <v>Priyanka Madam</v>
      </c>
      <c r="I31" s="1" t="str">
        <v>Local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x14ac:dyDescent="0.25">
      <c r="A32" s="1">
        <v>423501</v>
      </c>
      <c r="B32" s="1">
        <v>1</v>
      </c>
      <c r="C32" s="1" t="str">
        <v>IISER MOHALI</v>
      </c>
      <c r="D32" s="1" t="str">
        <v>RT</v>
      </c>
      <c r="E32" s="1" t="str">
        <v>BioLegend</v>
      </c>
      <c r="F32" s="1">
        <v>0</v>
      </c>
      <c r="G32" s="1" t="str">
        <v>MOHALI (PUNJAB)</v>
      </c>
      <c r="H32" s="1" t="str">
        <v>Monday (6-10-2025)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 t="str">
        <v>VSGH12684-16EG7919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 t="str">
        <v>Monday (6-10-2025)</v>
      </c>
      <c r="I33" s="1" t="str">
        <v>OutStation</v>
      </c>
      <c r="K33" s="1">
        <f t="shared" si="0"/>
        <v>7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7</v>
      </c>
    </row>
    <row r="34" spans="1:19" x14ac:dyDescent="0.25">
      <c r="A34" s="1" t="str">
        <v>VSGH12000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 t="str">
        <v>Monday (6-10-2025)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VSGH12682- 16EG10482</v>
      </c>
      <c r="B35" s="1">
        <v>1</v>
      </c>
      <c r="C35" s="1" t="str">
        <v>ILS</v>
      </c>
      <c r="D35" s="1">
        <v>-80</v>
      </c>
      <c r="E35" s="1" t="str">
        <v>Dharmacon</v>
      </c>
      <c r="F35" s="1">
        <v>0</v>
      </c>
      <c r="G35" s="1" t="str">
        <v>Bhuvneshwar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VSGH12684-16EG7431</v>
      </c>
      <c r="B36" s="1">
        <v>1</v>
      </c>
      <c r="C36" s="1" t="str">
        <v>ILS</v>
      </c>
      <c r="D36" s="1">
        <v>-80</v>
      </c>
      <c r="E36" s="1" t="str">
        <v>Dharmacon</v>
      </c>
      <c r="F36" s="1">
        <v>0</v>
      </c>
      <c r="G36" s="1" t="str">
        <v>Bhuvneshwar</v>
      </c>
      <c r="H36" s="1" t="str">
        <v>Monday (6-10-2025)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>
        <v>347318</v>
      </c>
      <c r="B37" s="1">
        <v>1</v>
      </c>
      <c r="C37" s="1" t="str">
        <v>ILS</v>
      </c>
      <c r="D37" s="1">
        <v>4</v>
      </c>
      <c r="E37" s="1" t="str">
        <v>BioLegend</v>
      </c>
      <c r="F37" s="1">
        <v>0</v>
      </c>
      <c r="G37" s="1" t="str">
        <v>Bhuvneshwar</v>
      </c>
      <c r="H37" s="1" t="str">
        <v>Monday (6-10-2025)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502948</v>
      </c>
      <c r="B38" s="1">
        <v>1</v>
      </c>
      <c r="C38" s="1" t="str">
        <v>ILS</v>
      </c>
      <c r="D38" s="1">
        <v>4</v>
      </c>
      <c r="E38" s="1" t="str">
        <v>BioLegend</v>
      </c>
      <c r="F38" s="1">
        <v>0</v>
      </c>
      <c r="G38" s="1" t="str">
        <v>Bhuvneshwar</v>
      </c>
      <c r="H38" s="1" t="str">
        <v>Monday (6-10-2025)</v>
      </c>
      <c r="I38" s="1" t="str">
        <v>OutStation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FSP-3145-2</v>
      </c>
      <c r="B39" s="1">
        <v>1</v>
      </c>
      <c r="C39" s="1" t="str">
        <v>JNU</v>
      </c>
      <c r="D39" s="1">
        <v>4</v>
      </c>
      <c r="E39" s="1" t="str">
        <v>MABTECH</v>
      </c>
      <c r="F39" s="1">
        <v>0</v>
      </c>
      <c r="G39" s="1" t="str">
        <v>DELHI</v>
      </c>
      <c r="H39" s="1" t="str">
        <v>Priyanka Madam</v>
      </c>
      <c r="I39" s="1" t="str">
        <v>Local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PROTQ9NPF7-3</v>
      </c>
      <c r="B40" s="1">
        <v>1</v>
      </c>
      <c r="C40" s="1" t="str">
        <v>KEMWELL</v>
      </c>
      <c r="D40" s="1">
        <v>-20</v>
      </c>
      <c r="E40" s="1" t="str">
        <v>BOSTER</v>
      </c>
      <c r="F40" s="1">
        <v>0</v>
      </c>
      <c r="G40" s="1" t="str">
        <v xml:space="preserve"> BANGLORE</v>
      </c>
      <c r="H40" s="1">
        <v>0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T1765</v>
      </c>
      <c r="B41" s="1">
        <v>2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 t="str">
        <v>Waiting for other Materail (Back Order)</v>
      </c>
      <c r="I41" s="1" t="str">
        <v>OutStation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RU-187978-00-0020</v>
      </c>
      <c r="B42" s="1">
        <v>1</v>
      </c>
      <c r="C42" s="1" t="str">
        <v>Opening Stock</v>
      </c>
      <c r="D42" s="1">
        <v>-20</v>
      </c>
      <c r="E42" s="1" t="str">
        <v>Dharmacon</v>
      </c>
      <c r="F42" s="1" t="str">
        <v>Set of 4 item code (N-187978-01-0020, N-187978-02-0020, N-187978-03-0020, N-187978-04-0020)</v>
      </c>
      <c r="G42" s="1" t="str">
        <v>STOCK</v>
      </c>
      <c r="H42" s="1" t="str">
        <v>Stock</v>
      </c>
      <c r="I42" s="1" t="str">
        <v>STOCK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>
        <v>556002</v>
      </c>
      <c r="B43" s="1">
        <v>5</v>
      </c>
      <c r="C43" s="1" t="str">
        <v>Opening Stock</v>
      </c>
      <c r="D43" s="1">
        <v>-20</v>
      </c>
      <c r="E43" s="1" t="str">
        <v>BioLegend</v>
      </c>
      <c r="F43" s="1">
        <v>0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570802</v>
      </c>
      <c r="B44" s="1">
        <v>2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x14ac:dyDescent="0.25">
      <c r="A45" s="1">
        <v>423303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421002</v>
      </c>
      <c r="B46" s="1">
        <v>4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4</v>
      </c>
    </row>
    <row r="47" spans="1:19" x14ac:dyDescent="0.25">
      <c r="A47" s="1">
        <v>421403</v>
      </c>
      <c r="B47" s="1">
        <v>7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420601</v>
      </c>
      <c r="B48" s="1">
        <v>2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2</v>
      </c>
      <c r="L49" s="1" t="str">
        <v>STOCK</v>
      </c>
      <c r="M49" s="1">
        <v>0</v>
      </c>
      <c r="N49" s="1" t="str">
        <v>SARTORIUS</v>
      </c>
      <c r="O49" s="1">
        <v>0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1</v>
      </c>
      <c r="L51" s="1" t="str">
        <v>THSTI</v>
      </c>
      <c r="M51" s="1">
        <v>4</v>
      </c>
      <c r="N51" s="1" t="str">
        <v>SOUTHERNBIOTECH</v>
      </c>
      <c r="O51" s="1">
        <v>0</v>
      </c>
      <c r="P51" s="1" t="str">
        <v>Faridabad</v>
      </c>
      <c r="Q51" s="1">
        <v>0</v>
      </c>
      <c r="R51" s="1" t="str">
        <v>Local</v>
      </c>
      <c r="S51" s="1">
        <f t="shared" si="3"/>
        <v>1</v>
      </c>
    </row>
    <row r="52" spans="1:19" x14ac:dyDescent="0.25">
      <c r="A52" s="1" t="str">
        <v>B-003000-WB-100</v>
      </c>
      <c r="B52" s="1">
        <v>1</v>
      </c>
      <c r="C52" s="1" t="str">
        <v>OPENING STOCK</v>
      </c>
      <c r="D52" s="1">
        <v>4</v>
      </c>
      <c r="E52" s="1" t="str">
        <v>Dharmacon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1</v>
      </c>
      <c r="L52" s="1" t="str">
        <v>UNKNOWN</v>
      </c>
      <c r="M52" s="1">
        <v>4</v>
      </c>
      <c r="N52" s="1" t="str">
        <v>BioLegend</v>
      </c>
      <c r="O52" s="1" t="str">
        <v>Demo Vail</v>
      </c>
      <c r="P52" s="1" t="str">
        <v>Unknown</v>
      </c>
      <c r="Q52" s="1" t="str">
        <v>Demo Vail for Vishal</v>
      </c>
      <c r="R52" s="1" t="str">
        <v>Unknown</v>
      </c>
      <c r="S52" s="1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4</v>
      </c>
      <c r="L53" s="1" t="str">
        <v>UNKNOWN</v>
      </c>
      <c r="M53" s="1">
        <v>4</v>
      </c>
      <c r="N53" s="1" t="str">
        <v>BioLegend</v>
      </c>
      <c r="O53" s="1" t="str">
        <v>Demo Kit Mohan Sir (740811, 741146) 2 pcs Kit</v>
      </c>
      <c r="P53" s="1" t="str">
        <v>Unknown</v>
      </c>
      <c r="Q53" s="1" t="str">
        <v>DemoKit (Mohan Sir)</v>
      </c>
      <c r="R53" s="1" t="str">
        <v>Unknown</v>
      </c>
      <c r="S53" s="1">
        <f t="shared" si="3"/>
        <v>4</v>
      </c>
    </row>
    <row r="54" spans="1:19" x14ac:dyDescent="0.25">
      <c r="A54" s="1" t="str">
        <v>21003-1L</v>
      </c>
      <c r="B54" s="1">
        <v>1</v>
      </c>
      <c r="C54" s="1" t="str">
        <v>PREMAS</v>
      </c>
      <c r="D54" s="1">
        <v>4</v>
      </c>
      <c r="E54" s="1" t="str">
        <v>Biotium</v>
      </c>
      <c r="F54" s="1">
        <v>0</v>
      </c>
      <c r="G54" s="1" t="str">
        <v>Manesar</v>
      </c>
      <c r="H54" s="1">
        <v>0</v>
      </c>
      <c r="I54" s="1" t="str">
        <v>Local</v>
      </c>
      <c r="K54" s="1">
        <f t="shared" si="2"/>
        <v>1</v>
      </c>
      <c r="L54" s="1" t="str">
        <v>UNKNOWN</v>
      </c>
      <c r="M54" s="1">
        <v>4</v>
      </c>
      <c r="N54" s="1" t="str">
        <v>BioLegend</v>
      </c>
      <c r="O54" s="1" t="str">
        <v>Mohan Sir, (Demo)</v>
      </c>
      <c r="P54" s="1" t="str">
        <v>Unknown</v>
      </c>
      <c r="Q54" s="1" t="str">
        <v>Mohan Sir, (Demo)</v>
      </c>
      <c r="R54" s="1" t="str">
        <v>Unknown</v>
      </c>
      <c r="S54" s="1">
        <f t="shared" si="3"/>
        <v>1</v>
      </c>
    </row>
    <row r="55" spans="1:19" x14ac:dyDescent="0.25">
      <c r="A55" s="1" t="str">
        <v>J-041705-05-0002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1</v>
      </c>
      <c r="L55" s="1" t="str">
        <v>Vector</v>
      </c>
      <c r="M55" s="1">
        <v>-20</v>
      </c>
      <c r="N55" s="1" t="str">
        <v>TargetMol</v>
      </c>
      <c r="O55" s="1">
        <v>0</v>
      </c>
      <c r="P55" s="1" t="str">
        <v>Punjab</v>
      </c>
      <c r="Q55" s="1" t="str">
        <v>Address Confirmation by Vishal</v>
      </c>
      <c r="R55" s="1" t="str">
        <v>OutStation</v>
      </c>
      <c r="S55" s="1">
        <f t="shared" si="3"/>
        <v>1</v>
      </c>
    </row>
    <row r="56" spans="1:19" x14ac:dyDescent="0.25">
      <c r="A56" s="1" t="str">
        <v>J-065323-09-0002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f t="shared" si="3"/>
        <v>0</v>
      </c>
    </row>
    <row r="57" spans="1:19" x14ac:dyDescent="0.25">
      <c r="A57" s="1" t="str">
        <v>L-041018-00-0005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303744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311136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372208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500832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 t="str">
        <v>Deepak/Priyanka Madam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HBM-EXP-B2.5</v>
      </c>
      <c r="B62" s="1">
        <v>5</v>
      </c>
      <c r="C62" s="1" t="str">
        <v>Sample (PM)</v>
      </c>
      <c r="D62" s="1">
        <v>4</v>
      </c>
      <c r="E62" s="1" t="str">
        <v>Hansa Biomed</v>
      </c>
      <c r="F62" s="1" t="str">
        <v>Priyanka Madam</v>
      </c>
      <c r="G62" s="1" t="str">
        <v>delhi</v>
      </c>
      <c r="H62" s="1" t="str">
        <v>Priyanka Madam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SE2619T-2-1.5</v>
      </c>
      <c r="B63" s="1">
        <v>1</v>
      </c>
      <c r="C63" s="1" t="str">
        <v>SOUTH CAMPUS</v>
      </c>
      <c r="D63" s="1" t="str">
        <v>RT</v>
      </c>
      <c r="E63" s="1" t="str">
        <v>HOEFER</v>
      </c>
      <c r="F63" s="1">
        <v>0</v>
      </c>
      <c r="G63" s="1" t="str">
        <v>Delhi</v>
      </c>
      <c r="H63" s="1" t="str">
        <v>Sample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SE211A-10-1.5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BE0003-1</v>
      </c>
      <c r="B65" s="1">
        <v>1</v>
      </c>
      <c r="C65" s="1" t="str">
        <v>SSCMP</v>
      </c>
      <c r="D65" s="1">
        <v>4</v>
      </c>
      <c r="E65" s="1" t="str">
        <v>BioXcell</v>
      </c>
      <c r="F65" s="1">
        <v>0</v>
      </c>
      <c r="G65" s="1" t="str">
        <v>Bhopal</v>
      </c>
      <c r="H65" s="1" t="str">
        <v>Saturday (4-10-2025)</v>
      </c>
      <c r="I65" s="1" t="str">
        <v>OutStation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BE0004-1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BE0237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631151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FOC Informed By Priya Madam and informed to SM Sir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656801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805002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J-004924-06-0010</v>
      </c>
      <c r="B71" s="1">
        <v>1</v>
      </c>
      <c r="C71" s="1" t="str">
        <v>stock</v>
      </c>
      <c r="D71" s="1">
        <v>-20</v>
      </c>
      <c r="E71" s="1" t="str">
        <v>Dharmacon</v>
      </c>
      <c r="F71" s="1" t="str">
        <v>Extra Item Purchased (Informed by Dharmendra Sir)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423303</v>
      </c>
      <c r="B72" s="1">
        <v>3</v>
      </c>
      <c r="C72" s="1" t="str">
        <v>STOCK</v>
      </c>
      <c r="D72" s="1">
        <v>-20</v>
      </c>
      <c r="E72" s="1" t="str">
        <v>BioLegend</v>
      </c>
      <c r="F72" s="1" t="str">
        <v xml:space="preserve">Same item dispatched to Aiims from Opening Stock 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TM125-220</v>
      </c>
      <c r="B73" s="1">
        <v>1</v>
      </c>
      <c r="C73" s="1" t="str">
        <v>STOCK</v>
      </c>
      <c r="D73" s="1" t="str">
        <v>RT</v>
      </c>
      <c r="E73" s="1" t="str">
        <v>Revvity</v>
      </c>
      <c r="F73" s="1" t="str">
        <v>MACHINE (PRIYANKA MADAM)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TM-125-220-05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344812</v>
      </c>
      <c r="B75" s="1">
        <v>1</v>
      </c>
      <c r="C75" s="1" t="str">
        <v>STOCK</v>
      </c>
      <c r="D75" s="1">
        <v>4</v>
      </c>
      <c r="E75" s="1" t="str">
        <v>BioLegend</v>
      </c>
      <c r="F75" s="1" t="str">
        <v>Return From Bio Health (Extra Purchase infromed by Priynka Madam)</v>
      </c>
      <c r="G75" s="1" t="str">
        <v>STOCK</v>
      </c>
      <c r="H75" s="1" t="str">
        <v>Priyanka Madam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421403</v>
      </c>
      <c r="B76" s="1">
        <v>1</v>
      </c>
      <c r="C76" s="1" t="str">
        <v>Stock</v>
      </c>
      <c r="D76" s="1">
        <v>4</v>
      </c>
      <c r="E76" s="1" t="str">
        <v>BioLegend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300408</v>
      </c>
      <c r="B77" s="1">
        <v>1</v>
      </c>
      <c r="C77" s="1" t="str">
        <v>STOCK</v>
      </c>
      <c r="D77" s="1" t="str">
        <v>4</v>
      </c>
      <c r="E77" s="1" t="str">
        <v>BioLegend</v>
      </c>
      <c r="F77" s="1" t="str">
        <v>Extra Purchase By Priya Madam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41003</v>
      </c>
      <c r="B78" s="1">
        <v>1</v>
      </c>
      <c r="C78" s="1" t="str">
        <v>Stock</v>
      </c>
      <c r="D78" s="1" t="str">
        <v>RT</v>
      </c>
      <c r="E78" s="1" t="str">
        <v>Biotium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432504</v>
      </c>
      <c r="B79" s="1">
        <v>1</v>
      </c>
      <c r="C79" s="1" t="str">
        <v>STOCK</v>
      </c>
      <c r="D79" s="1">
        <v>4</v>
      </c>
      <c r="E79" s="1" t="str">
        <v>BioLegend</v>
      </c>
      <c r="F79" s="1" t="str">
        <v>Extra Received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431304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432604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431414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430804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430904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 t="str">
        <v>2600505001730</v>
      </c>
      <c r="B85" s="1">
        <v>2</v>
      </c>
      <c r="C85" s="1" t="str">
        <v>STOCK</v>
      </c>
      <c r="D85" s="1" t="str">
        <v>RT</v>
      </c>
      <c r="E85" s="1" t="str">
        <v>Genei Lab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2662070501730</v>
      </c>
      <c r="B86" s="1">
        <v>2</v>
      </c>
      <c r="C86" s="1" t="str">
        <v>STOCK</v>
      </c>
      <c r="D86" s="1">
        <v>-20</v>
      </c>
      <c r="E86" s="1" t="str">
        <v>Genei Lab</v>
      </c>
      <c r="F86" s="1" t="str">
        <v>One Piece Damaged received (Replacement received)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2662670501730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421601</v>
      </c>
      <c r="B88" s="1">
        <v>3</v>
      </c>
      <c r="C88" s="1" t="str">
        <v>STOCK</v>
      </c>
      <c r="D88" s="1" t="str">
        <v>rt</v>
      </c>
      <c r="E88" s="1" t="str">
        <v>BioLegend</v>
      </c>
      <c r="F88" s="1" t="str">
        <v>Extra Received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 t="str">
        <v>LSM 1077</v>
      </c>
      <c r="B89" s="1">
        <v>3</v>
      </c>
      <c r="C89" s="1" t="str">
        <v>stock</v>
      </c>
      <c r="D89" s="1">
        <v>4</v>
      </c>
      <c r="E89" s="1" t="str">
        <v>Genexis Biotech</v>
      </c>
      <c r="F89" s="1" t="str">
        <v>Sample Received (Priyanka madam)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25021.5</v>
      </c>
      <c r="B90" s="1">
        <v>10</v>
      </c>
      <c r="C90" s="1" t="str">
        <v>STOCK</v>
      </c>
      <c r="D90" s="1">
        <v>-20</v>
      </c>
      <c r="E90" s="1" t="str">
        <v>Intron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VS0141</v>
      </c>
      <c r="B95" s="68">
        <v>1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>
        <v>16532</v>
      </c>
      <c r="B106" s="1">
        <v>18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>
        <v>420701</v>
      </c>
      <c r="B127" s="1">
        <v>2</v>
      </c>
      <c r="C127" s="1" t="str">
        <v>Stock</v>
      </c>
      <c r="D127" s="1">
        <v>4</v>
      </c>
      <c r="E127" s="1" t="str">
        <v>BioLegend</v>
      </c>
      <c r="F127" s="1" t="str">
        <v>Retrun From IGIB , Invoice Number 1058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424602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421101</v>
      </c>
      <c r="B129" s="1">
        <v>3</v>
      </c>
      <c r="C129" s="1" t="str">
        <v>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424602</v>
      </c>
      <c r="B130" s="1">
        <v>1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420801</v>
      </c>
      <c r="B131" s="1">
        <v>2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41003</v>
      </c>
      <c r="B132" s="1">
        <v>4</v>
      </c>
      <c r="C132" s="1" t="str">
        <v>Stock</v>
      </c>
      <c r="D132" s="1" t="str">
        <v>RT</v>
      </c>
      <c r="E132" s="1" t="str">
        <v>Biotium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 t="str">
        <v>BE0416</v>
      </c>
      <c r="B133" s="1">
        <v>1</v>
      </c>
      <c r="C133" s="1" t="str">
        <v>Stock</v>
      </c>
      <c r="D133" s="1">
        <v>4</v>
      </c>
      <c r="E133" s="1" t="str">
        <v>BioXcell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>
        <v>100575</v>
      </c>
      <c r="B134" s="1">
        <v>2</v>
      </c>
      <c r="C134" s="1" t="str">
        <v>Stock</v>
      </c>
      <c r="D134" s="1">
        <v>4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 t="str">
        <v>092913726</v>
      </c>
      <c r="B135" s="1">
        <v>7</v>
      </c>
      <c r="C135" s="1" t="str">
        <v>Stock</v>
      </c>
      <c r="D135" s="1">
        <v>-20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180E14-----E</v>
      </c>
      <c r="B136" s="1">
        <v>2</v>
      </c>
      <c r="C136" s="1" t="str">
        <v>STOCK</v>
      </c>
      <c r="D136" s="1">
        <v>0</v>
      </c>
      <c r="E136" s="1" t="str">
        <v>SARTORIUS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>
        <v>0</v>
      </c>
      <c r="I138" t="str">
        <v>Local</v>
      </c>
    </row>
    <row r="139" spans="1:9" x14ac:dyDescent="0.25">
      <c r="A139" s="1">
        <v>344613</v>
      </c>
      <c r="B139" s="1">
        <v>1</v>
      </c>
      <c r="C139" s="1" t="str">
        <v>UNKNOWN</v>
      </c>
      <c r="D139" s="1">
        <v>4</v>
      </c>
      <c r="E139" s="1" t="str">
        <v>BioLegend</v>
      </c>
      <c r="F139" s="1" t="str">
        <v>Demo Vail</v>
      </c>
      <c r="G139" s="1" t="str">
        <v>Unknown</v>
      </c>
      <c r="H139" s="1" t="str">
        <v>Demo Vail for Vishal</v>
      </c>
      <c r="I139" t="str">
        <v>Unknown</v>
      </c>
    </row>
    <row r="140" spans="1:9" x14ac:dyDescent="0.25">
      <c r="A140" s="1">
        <v>740811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t="str">
        <v>Unknown</v>
      </c>
    </row>
    <row r="141" spans="1:9" x14ac:dyDescent="0.25">
      <c r="A141" s="1">
        <v>741146</v>
      </c>
      <c r="B141" s="1">
        <v>2</v>
      </c>
      <c r="C141" s="1" t="str">
        <v>UNKNOWN</v>
      </c>
      <c r="D141" s="1">
        <v>4</v>
      </c>
      <c r="E141" s="1" t="str">
        <v>BioLegend</v>
      </c>
      <c r="F141" s="1" t="str">
        <v>Demo Kit Mohan Sir (740811, 741146) 2 pcs Kit</v>
      </c>
      <c r="G141" s="1" t="str">
        <v>Unknown</v>
      </c>
      <c r="H141" s="1" t="str">
        <v>DemoKit (Mohan Sir)</v>
      </c>
      <c r="I141" t="str">
        <v>Unknown</v>
      </c>
    </row>
    <row r="142" spans="1:9" x14ac:dyDescent="0.25">
      <c r="A142" s="1">
        <v>740809</v>
      </c>
      <c r="B142" s="1">
        <v>1</v>
      </c>
      <c r="C142" s="1" t="str">
        <v>UNKNOWN</v>
      </c>
      <c r="D142" s="1">
        <v>4</v>
      </c>
      <c r="E142" s="1" t="str">
        <v>BioLegend</v>
      </c>
      <c r="F142" s="1" t="str">
        <v>Mohan Sir, (Demo)</v>
      </c>
      <c r="G142" s="1" t="str">
        <v>Unknown</v>
      </c>
      <c r="H142" s="1" t="str">
        <v>Mohan Sir, (Demo)</v>
      </c>
      <c r="I142" t="str">
        <v>Unknown</v>
      </c>
    </row>
    <row r="143" spans="1:9" x14ac:dyDescent="0.25">
      <c r="A143" s="1" t="str">
        <v>T5S2254</v>
      </c>
      <c r="B143" s="1">
        <v>1</v>
      </c>
      <c r="C143" s="1" t="str">
        <v>Vector</v>
      </c>
      <c r="D143" s="1">
        <v>-20</v>
      </c>
      <c r="E143" s="1" t="str">
        <v>TargetMol</v>
      </c>
      <c r="F143" s="1">
        <v>0</v>
      </c>
      <c r="G143" s="1" t="str">
        <v>Punjab</v>
      </c>
      <c r="H143" s="1" t="str">
        <v>Address Confirmation by Vishal</v>
      </c>
      <c r="I143" t="str">
        <v>OutStation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6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West Bengal (6-7) October</v>
      </c>
    </row>
    <row r="3" spans="1:6" x14ac:dyDescent="0.25">
      <c r="A3" s="1" t="str">
        <v>AIIMS</v>
      </c>
      <c r="B3" s="1">
        <v>-20</v>
      </c>
      <c r="C3" s="1" t="str">
        <v>Biotium</v>
      </c>
      <c r="D3" s="1">
        <v>1</v>
      </c>
      <c r="E3" s="1" t="str">
        <v>Local</v>
      </c>
      <c r="F3" s="1">
        <v>0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>Waiting For Targetmol Material</v>
      </c>
    </row>
    <row r="7" spans="1:6" x14ac:dyDescent="0.25">
      <c r="A7" s="1" t="str">
        <v>FARCAST</v>
      </c>
      <c r="B7" s="1">
        <v>-20</v>
      </c>
      <c r="C7" s="1" t="str">
        <v>TOPCLASS ENTERPRISES</v>
      </c>
      <c r="D7" s="1">
        <v>2</v>
      </c>
      <c r="E7" s="1" t="str">
        <v>OutStation</v>
      </c>
      <c r="F7" s="1" t="str">
        <v>Waiting for other Materail (BioLegend)</v>
      </c>
    </row>
    <row r="8" spans="1:6" x14ac:dyDescent="0.25">
      <c r="A8" s="1" t="str">
        <v>Hinduja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IGIB</v>
      </c>
      <c r="B9" s="1">
        <v>-20</v>
      </c>
      <c r="C9" s="1" t="str">
        <v>Dharmacon</v>
      </c>
      <c r="D9" s="1">
        <v>2</v>
      </c>
      <c r="E9" s="1" t="str">
        <v>Local</v>
      </c>
      <c r="F9" s="1" t="str">
        <v>Priyanka Madam</v>
      </c>
    </row>
    <row r="10" spans="1:6" x14ac:dyDescent="0.25">
      <c r="A10" s="1" t="str">
        <v>IGIB</v>
      </c>
      <c r="B10" s="1">
        <v>4</v>
      </c>
      <c r="C10" s="1" t="str">
        <v>Dharmacon</v>
      </c>
      <c r="D10" s="1">
        <v>2</v>
      </c>
      <c r="E10" s="1" t="str">
        <v>Local</v>
      </c>
      <c r="F10" s="1" t="str">
        <v>Priyanka Madam</v>
      </c>
    </row>
    <row r="11" spans="1:6" x14ac:dyDescent="0.25">
      <c r="A11" s="1" t="str">
        <v>IISER MOHALI</v>
      </c>
      <c r="B11" s="1" t="str">
        <v>RT</v>
      </c>
      <c r="C11" s="1" t="str">
        <v>BioLegend</v>
      </c>
      <c r="D11" s="1">
        <v>1</v>
      </c>
      <c r="E11" s="1" t="str">
        <v>OutStation</v>
      </c>
      <c r="F11" s="1" t="str">
        <v>Monday (6-10-2025)</v>
      </c>
    </row>
    <row r="12" spans="1:6" x14ac:dyDescent="0.25">
      <c r="A12" s="1" t="str">
        <v>ILS</v>
      </c>
      <c r="B12" s="1">
        <v>-80</v>
      </c>
      <c r="C12" s="1" t="str">
        <v>Dharmacon</v>
      </c>
      <c r="D12" s="1">
        <v>4</v>
      </c>
      <c r="E12" s="1" t="str">
        <v>OutStation</v>
      </c>
      <c r="F12" s="1" t="str">
        <v>Monday (6-10-2025)</v>
      </c>
    </row>
    <row r="13" spans="1:6" x14ac:dyDescent="0.25">
      <c r="A13" s="1" t="str">
        <v>ILS</v>
      </c>
      <c r="B13" s="1">
        <v>4</v>
      </c>
      <c r="C13" s="1" t="str">
        <v>BioLegend</v>
      </c>
      <c r="D13" s="1">
        <v>2</v>
      </c>
      <c r="E13" s="1" t="str">
        <v>OutStation</v>
      </c>
      <c r="F13" s="1" t="str">
        <v>Monday (6-10-2025)</v>
      </c>
    </row>
    <row r="14" spans="1:6" x14ac:dyDescent="0.25">
      <c r="A14" s="1" t="str">
        <v>JNU</v>
      </c>
      <c r="B14" s="1">
        <v>4</v>
      </c>
      <c r="C14" s="1" t="str">
        <v>MABTECH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KEMWELL</v>
      </c>
      <c r="B15" s="1">
        <v>-20</v>
      </c>
      <c r="C15" s="1" t="str">
        <v>BOSTER</v>
      </c>
      <c r="D15" s="1">
        <v>1</v>
      </c>
      <c r="E15" s="1" t="str">
        <v>OutStation</v>
      </c>
      <c r="F15" s="1">
        <v>0</v>
      </c>
    </row>
    <row r="16" spans="1:6" x14ac:dyDescent="0.25">
      <c r="A16" s="1" t="str">
        <v>Mishu Pharma</v>
      </c>
      <c r="B16" s="1">
        <v>-20</v>
      </c>
      <c r="C16" s="1" t="str">
        <v>TargetMol</v>
      </c>
      <c r="D16" s="1">
        <v>2</v>
      </c>
      <c r="E16" s="1" t="str">
        <v>OutStation</v>
      </c>
      <c r="F16" s="1" t="str">
        <v>Waiting for other Materail (Back Order)</v>
      </c>
    </row>
    <row r="17" spans="1:6" x14ac:dyDescent="0.25">
      <c r="A17" s="1" t="str">
        <v>Opening 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-20</v>
      </c>
      <c r="C18" s="1" t="str">
        <v>BioLegend</v>
      </c>
      <c r="D18" s="1">
        <v>9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BioLegend</v>
      </c>
      <c r="D19" s="1">
        <v>17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>
        <v>4</v>
      </c>
      <c r="C20" s="1" t="str">
        <v>Dharmacon</v>
      </c>
      <c r="D20" s="1">
        <v>1</v>
      </c>
      <c r="E20" s="1" t="str">
        <v>STOCK</v>
      </c>
      <c r="F20" s="1" t="str">
        <v>Stock</v>
      </c>
    </row>
    <row r="21" spans="1:6" x14ac:dyDescent="0.25">
      <c r="A21" s="1" t="str">
        <v>OPENING STOCK</v>
      </c>
      <c r="B21" s="1" t="str">
        <v>RT</v>
      </c>
      <c r="C21" s="1" t="str">
        <v>Sartorius</v>
      </c>
      <c r="D21" s="1">
        <v>23</v>
      </c>
      <c r="E21" s="1" t="str">
        <v>STOCK</v>
      </c>
      <c r="F21" s="1" t="str">
        <v>Stock</v>
      </c>
    </row>
    <row r="22" spans="1:6" x14ac:dyDescent="0.25">
      <c r="A22" s="1" t="str">
        <v>PREMAS</v>
      </c>
      <c r="B22" s="1">
        <v>4</v>
      </c>
      <c r="C22" s="1" t="str">
        <v>Biotium</v>
      </c>
      <c r="D22" s="1">
        <v>1</v>
      </c>
      <c r="E22" s="1" t="str">
        <v>Local</v>
      </c>
      <c r="F22" s="1">
        <v>0</v>
      </c>
    </row>
    <row r="23" spans="1:6" x14ac:dyDescent="0.25">
      <c r="A23" s="1" t="str">
        <v>RCB</v>
      </c>
      <c r="B23" s="1">
        <v>-20</v>
      </c>
      <c r="C23" s="1" t="str">
        <v>Dharmacon</v>
      </c>
      <c r="D23" s="1">
        <v>3</v>
      </c>
      <c r="E23" s="1" t="str">
        <v>Local</v>
      </c>
      <c r="F23" s="1" t="str">
        <v>Deepak/Priyanka Madam</v>
      </c>
    </row>
    <row r="24" spans="1:6" x14ac:dyDescent="0.25">
      <c r="A24" s="1" t="str">
        <v>RCB</v>
      </c>
      <c r="B24" s="1">
        <v>4</v>
      </c>
      <c r="C24" s="1" t="str">
        <v>BioLegend</v>
      </c>
      <c r="D24" s="1">
        <v>4</v>
      </c>
      <c r="E24" s="1" t="str">
        <v>Local</v>
      </c>
      <c r="F24" s="1" t="str">
        <v>Deepak/Priyanka Madam</v>
      </c>
    </row>
    <row r="25" spans="1:6" x14ac:dyDescent="0.25">
      <c r="A25" s="1" t="str">
        <v>Sample (PM)</v>
      </c>
      <c r="B25" s="1">
        <v>4</v>
      </c>
      <c r="C25" s="1" t="str">
        <v>Hansa Biomed</v>
      </c>
      <c r="D25" s="1">
        <v>5</v>
      </c>
      <c r="E25" s="1" t="str">
        <v>Local</v>
      </c>
      <c r="F25" s="1" t="str">
        <v>Priyanka Madam</v>
      </c>
    </row>
    <row r="26" spans="1:6" x14ac:dyDescent="0.25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 x14ac:dyDescent="0.25">
      <c r="A27" s="1" t="str">
        <v>SSCMP</v>
      </c>
      <c r="B27" s="1">
        <v>4</v>
      </c>
      <c r="C27" s="1" t="str">
        <v>BioXcell</v>
      </c>
      <c r="D27" s="1">
        <v>3</v>
      </c>
      <c r="E27" s="1" t="str">
        <v>OutStation</v>
      </c>
      <c r="F27" s="1" t="str">
        <v>Saturday (4-10-2025)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7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BioLegend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BioXcell</v>
      </c>
      <c r="D47" s="1">
        <v>1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MP Bio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0</v>
      </c>
      <c r="C49" s="1" t="str">
        <v>SARTORIUS</v>
      </c>
      <c r="D49" s="1">
        <v>2</v>
      </c>
      <c r="E49" s="1" t="str">
        <v>STOCK</v>
      </c>
      <c r="F49" s="1" t="str">
        <v>STOCK</v>
      </c>
    </row>
    <row r="50" spans="1:6" x14ac:dyDescent="0.25">
      <c r="A50" s="1" t="str">
        <v>THSTI</v>
      </c>
      <c r="B50" s="1">
        <v>4</v>
      </c>
      <c r="C50" s="1" t="str">
        <v>BioLegend</v>
      </c>
      <c r="D50" s="1">
        <v>1</v>
      </c>
      <c r="E50" s="1" t="str">
        <v>Local</v>
      </c>
      <c r="F50" s="1" t="str">
        <v>Priyanka Madam</v>
      </c>
    </row>
    <row r="51" spans="1:6" x14ac:dyDescent="0.25">
      <c r="A51" s="1" t="str">
        <v>THSTI</v>
      </c>
      <c r="B51" s="1">
        <v>4</v>
      </c>
      <c r="C51" s="1" t="str">
        <v>SOUTHERNBIOTECH</v>
      </c>
      <c r="D51" s="1">
        <v>1</v>
      </c>
      <c r="E51" s="1" t="str">
        <v>Local</v>
      </c>
      <c r="F51" s="1">
        <v>0</v>
      </c>
    </row>
    <row r="52" spans="1:6" x14ac:dyDescent="0.25">
      <c r="A52" s="1" t="str">
        <v>UNKNOWN</v>
      </c>
      <c r="B52" s="1">
        <v>4</v>
      </c>
      <c r="C52" s="1" t="str">
        <v>BioLegend</v>
      </c>
      <c r="D52" s="1">
        <v>1</v>
      </c>
      <c r="E52" s="1" t="str">
        <v>Unknown</v>
      </c>
      <c r="F52" s="1" t="str">
        <v>Demo Vail for Vishal</v>
      </c>
    </row>
    <row r="53" spans="1:6" x14ac:dyDescent="0.25">
      <c r="A53" s="1" t="str">
        <v>UNKNOWN</v>
      </c>
      <c r="B53" s="1">
        <v>4</v>
      </c>
      <c r="C53" s="1" t="str">
        <v>BioLegend</v>
      </c>
      <c r="D53" s="1">
        <v>4</v>
      </c>
      <c r="E53" s="1" t="str">
        <v>Unknown</v>
      </c>
      <c r="F53" s="1" t="str">
        <v>DemoKit (Mohan Sir)</v>
      </c>
    </row>
    <row r="54" spans="1:6" x14ac:dyDescent="0.25">
      <c r="A54" s="1" t="str">
        <v>UNKNOWN</v>
      </c>
      <c r="B54" s="1">
        <v>4</v>
      </c>
      <c r="C54" s="1" t="str">
        <v>BioLegend</v>
      </c>
      <c r="D54" s="1">
        <v>1</v>
      </c>
      <c r="E54" s="1" t="str">
        <v>Unknown</v>
      </c>
      <c r="F54" s="1" t="str">
        <v>Mohan Sir, (Demo)</v>
      </c>
    </row>
    <row r="55" spans="1:6" x14ac:dyDescent="0.25">
      <c r="A55" s="1" t="str">
        <v>Vector</v>
      </c>
      <c r="B55" s="1">
        <v>-20</v>
      </c>
      <c r="C55" s="1" t="str">
        <v>TargetMol</v>
      </c>
      <c r="D55" s="1">
        <v>1</v>
      </c>
      <c r="E55" s="1" t="str">
        <v>OutStation</v>
      </c>
      <c r="F55" s="1" t="str">
        <v>Address Confirmation by Vishal</v>
      </c>
    </row>
    <row r="56" spans="1:6" x14ac:dyDescent="0.2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4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58156228885</v>
      </c>
      <c r="C3" s="1">
        <v>0</v>
      </c>
      <c r="D3" s="1" t="str">
        <v>Helix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3">_xlfn._xlws.SORT(
  _xlfn._xlws.FILTER(
    CHOOSE({1,2,3,4,5,6,7,8,9},
      MasterSheet!H2:H10393,
      MasterSheet!I2:I10393,
      MasterSheet!L2:L10393,
      MasterSheet!P2:P10393,
      MasterSheet!S2:S10393,
      MasterSheet!U2:U10393,
MasterSheet!V2:V10393,MasterSheet!W2:W10393,MasterSheet!AC2:AC10393
    ),
    MasterSheet!L2:L10393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 t="str">
        <v>APC anti-human CD4 Antibody  25 tests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 t="str">
        <v>FluoroSpot Plus: Mouse IFN-γ/TNF-α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 t="str">
        <v>siGENOME Non-Targeting siRNA Pool #2  20nmol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D-001810-10-05</v>
      </c>
      <c r="B51" s="1" t="str">
        <v>ON-TARGETplus Non-targeting Pool  5nmol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J-041705-05-0002</v>
      </c>
      <c r="B52" s="1" t="str">
        <v xml:space="preserve">ON-TARGETplus Mouse Optn_x000D_
(71648) siRNA - Individual, 2 nmol 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 t="str">
        <v>Deepak/Priyanka Madam</v>
      </c>
      <c r="I52" s="1" t="str">
        <v>Local</v>
      </c>
    </row>
    <row r="53" spans="1:9" x14ac:dyDescent="0.25">
      <c r="A53" s="1" t="str">
        <v>J-065323-09-0002</v>
      </c>
      <c r="B53" s="1" t="str">
        <v xml:space="preserve">ON-TARGETplus Mouse Rchy1_x000D_
(68098) siRNA - Individual, 2 nmol 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 t="str">
        <v>Deepak/Priyanka Madam</v>
      </c>
      <c r="I53" s="1" t="str">
        <v>Local</v>
      </c>
    </row>
    <row r="54" spans="1:9" x14ac:dyDescent="0.25">
      <c r="A54" s="1" t="str">
        <v>L-041018-00-0005</v>
      </c>
      <c r="B54" s="1" t="str">
        <v xml:space="preserve">ON-TARGETplus Mouse Itpr2 (16439) siRNA -SMARTpool, 5 nmol 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 t="str">
        <v>Deepak/Priyanka Madam</v>
      </c>
      <c r="I54" s="1" t="str">
        <v>Local</v>
      </c>
    </row>
    <row r="55" spans="1:9" x14ac:dyDescent="0.25">
      <c r="A55" s="1" t="str">
        <v>VSGH12684-16EG7919</v>
      </c>
      <c r="B55" s="1" t="str">
        <v xml:space="preserve">Edit-R Human DDX39B hEF1a-_x000D_
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Monday (6-10-2025)</v>
      </c>
      <c r="I55" s="1" t="str">
        <v>OutStation</v>
      </c>
    </row>
    <row r="56" spans="1:9" x14ac:dyDescent="0.25">
      <c r="A56" s="1" t="str">
        <v>VSGH12000</v>
      </c>
      <c r="B56" s="1" t="str">
        <v xml:space="preserve">Edit-R Human All-in-one DNMT3B hEF1a Lentiviral sgRNA Positive Control Kit, viral_x000D_
particles kit 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 t="str">
        <v>Monday (6-10-2025)</v>
      </c>
      <c r="I56" s="1" t="str">
        <v>OutStation</v>
      </c>
    </row>
    <row r="57" spans="1:9" x14ac:dyDescent="0.25">
      <c r="A57" s="1" t="str">
        <v>VSGH12682- 16EG10482</v>
      </c>
      <c r="B57" s="1" t="str">
        <v xml:space="preserve">Edit-R Human NXF1 hEF1a-puro All-in-one Set of 3 Lentiviral sgRNA, 100 μL, 10^7 TU/mL 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 t="str">
        <v>Monday (6-10-2025)</v>
      </c>
      <c r="I57" s="1" t="str">
        <v>OutStation</v>
      </c>
    </row>
    <row r="58" spans="1:9" x14ac:dyDescent="0.25">
      <c r="A58" s="1" t="str">
        <v>VSGH12684-16EG7431</v>
      </c>
      <c r="B58" s="1" t="str">
        <v xml:space="preserve">Edit-R Human VIM hEF1a-puro All-in-one Set of 3 Lentiviral sgRNA, 200 μL, 10^7 TU/mL 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 t="str">
        <v>Monday (6-10-2025)</v>
      </c>
      <c r="I58" s="1" t="str">
        <v>OutStation</v>
      </c>
    </row>
    <row r="59" spans="1:9" x14ac:dyDescent="0.25">
      <c r="A59" s="1" t="str">
        <v>T-2001-02</v>
      </c>
      <c r="B59" s="1" t="str">
        <v>DharmaFECT 1 Transfection Reagent  0.75 mL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 t="str">
        <v>Priyanka Madam</v>
      </c>
      <c r="I59" s="1" t="str">
        <v>Local</v>
      </c>
    </row>
    <row r="60" spans="1:9" x14ac:dyDescent="0.25">
      <c r="A60" s="1" t="str">
        <v>T-2004-02</v>
      </c>
      <c r="B60" s="1" t="str">
        <v>DharmaFECT 4 Transfection Reagent  0.75 mL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 t="str">
        <v>Priyanka Madam</v>
      </c>
      <c r="I60" s="1" t="str">
        <v>Local</v>
      </c>
    </row>
    <row r="61" spans="1:9" x14ac:dyDescent="0.25">
      <c r="A61" s="1">
        <v>103011</v>
      </c>
      <c r="B61" s="1" t="str">
        <v>APC anti-mouse/human CD44 Antibody  25µg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 t="str">
        <v>West Bengal (6-7) October</v>
      </c>
      <c r="I61" s="1" t="str">
        <v>OutStation</v>
      </c>
    </row>
    <row r="62" spans="1:9" x14ac:dyDescent="0.25">
      <c r="A62" s="1">
        <v>302037</v>
      </c>
      <c r="B62" s="1" t="str">
        <v>Brilliant Violet 421™ anti-human CD16 Antibody  25tests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West Bengal (6-7) October</v>
      </c>
      <c r="I62" s="1" t="str">
        <v>OutStation</v>
      </c>
    </row>
    <row r="63" spans="1:9" x14ac:dyDescent="0.25">
      <c r="A63" s="1">
        <v>303651</v>
      </c>
      <c r="B63" s="1" t="str">
        <v>PE Recombinant Protein L  50 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West Bengal (6-7) October</v>
      </c>
      <c r="I63" s="1" t="str">
        <v>OutStation</v>
      </c>
    </row>
    <row r="64" spans="1:9" x14ac:dyDescent="0.25">
      <c r="A64" s="1">
        <v>303744</v>
      </c>
      <c r="B64" s="1" t="str">
        <v>Brilliant Violet 785™ anti-human CD41 Antibody  100 tests</v>
      </c>
      <c r="C64" s="1">
        <v>1</v>
      </c>
      <c r="D64" s="1" t="str">
        <v>RCB</v>
      </c>
      <c r="E64" s="1">
        <v>4</v>
      </c>
      <c r="F64" s="1" t="str">
        <v>BioLegend</v>
      </c>
      <c r="G64" s="1" t="str">
        <v>Delhi</v>
      </c>
      <c r="H64" s="1" t="str">
        <v>Deepak/Priyanka Madam</v>
      </c>
      <c r="I64" s="1" t="str">
        <v>Local</v>
      </c>
    </row>
    <row r="65" spans="1:9" x14ac:dyDescent="0.25">
      <c r="A65" s="1">
        <v>304825</v>
      </c>
      <c r="B65" s="1" t="str">
        <v>Pacific Blue™ anti-human CD62L Antibody  25 µg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West Bengal (6-7) October</v>
      </c>
      <c r="I65" s="1" t="str">
        <v>OutStation</v>
      </c>
    </row>
    <row r="66" spans="1:9" x14ac:dyDescent="0.25">
      <c r="A66" s="1">
        <v>311136</v>
      </c>
      <c r="B66" s="1" t="str">
        <v>Brilliant Violet 711™ anti-human CD24 Antibody  100 tests</v>
      </c>
      <c r="C66" s="1">
        <v>1</v>
      </c>
      <c r="D66" s="1" t="str">
        <v>RCB</v>
      </c>
      <c r="E66" s="1">
        <v>4</v>
      </c>
      <c r="F66" s="1" t="str">
        <v>BioLegend</v>
      </c>
      <c r="G66" s="1" t="str">
        <v>Delhi</v>
      </c>
      <c r="H66" s="1" t="str">
        <v>Deepak/Priyanka Madam</v>
      </c>
      <c r="I66" s="1" t="str">
        <v>Local</v>
      </c>
    </row>
    <row r="67" spans="1:9" x14ac:dyDescent="0.25">
      <c r="A67" s="1">
        <v>317313</v>
      </c>
      <c r="B67" s="1" t="str">
        <v>Pacific Blue™ anti-human CD3 Antibody  25 µg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West Bengal (6-7) October</v>
      </c>
      <c r="I67" s="1" t="str">
        <v>OutStation</v>
      </c>
    </row>
    <row r="68" spans="1:9" x14ac:dyDescent="0.25">
      <c r="A68" s="1">
        <v>317409</v>
      </c>
      <c r="B68" s="1" t="str">
        <v>PE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West Bengal (6-7) October</v>
      </c>
      <c r="I68" s="1" t="str">
        <v>OutStation</v>
      </c>
    </row>
    <row r="69" spans="1:9" x14ac:dyDescent="0.25">
      <c r="A69" s="1">
        <v>344703</v>
      </c>
      <c r="B69" s="1" t="str">
        <v>FITC anti-human CD8 Antibody  25tests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West Bengal (6-7) October</v>
      </c>
      <c r="I69" s="1" t="str">
        <v>OutStation</v>
      </c>
    </row>
    <row r="70" spans="1:9" x14ac:dyDescent="0.25">
      <c r="A70" s="1">
        <v>345013</v>
      </c>
      <c r="B70" s="1" t="str">
        <v>PE/Cyanine7 anti-human CD366 (Tim-3)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West Bengal (6-7) October</v>
      </c>
      <c r="I70" s="1" t="str">
        <v>OutStation</v>
      </c>
    </row>
    <row r="71" spans="1:9" x14ac:dyDescent="0.25">
      <c r="A71" s="1">
        <v>347318</v>
      </c>
      <c r="B71" s="1" t="str">
        <v>Brilliant Violet 711™ anti-human CD115 (CSF-1R) Antibody  100 tests</v>
      </c>
      <c r="C71" s="1">
        <v>1</v>
      </c>
      <c r="D71" s="1" t="str">
        <v>ILS</v>
      </c>
      <c r="E71" s="1">
        <v>4</v>
      </c>
      <c r="F71" s="1" t="str">
        <v>BioLegend</v>
      </c>
      <c r="G71" s="1" t="str">
        <v>Bhuvneshwar</v>
      </c>
      <c r="H71" s="1" t="str">
        <v>Monday (6-10-2025)</v>
      </c>
      <c r="I71" s="1" t="str">
        <v>OutStation</v>
      </c>
    </row>
    <row r="72" spans="1:9" x14ac:dyDescent="0.25">
      <c r="A72" s="1">
        <v>356110</v>
      </c>
      <c r="B72" s="1" t="str">
        <v>APC anti-human CD25 Antibody  100tests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West Bengal (6-7) October</v>
      </c>
      <c r="I72" s="1" t="str">
        <v>OutStation</v>
      </c>
    </row>
    <row r="73" spans="1:9" x14ac:dyDescent="0.25">
      <c r="A73" s="1">
        <v>357415</v>
      </c>
      <c r="B73" s="1" t="str">
        <v>APC/Cyanine7 anti-human CD4 Antibody  25tests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West Bengal (6-7) October</v>
      </c>
      <c r="I73" s="1" t="str">
        <v>OutStation</v>
      </c>
    </row>
    <row r="74" spans="1:9" x14ac:dyDescent="0.25">
      <c r="A74" s="1">
        <v>363203</v>
      </c>
      <c r="B74" s="1" t="str">
        <v>PE anti-human CD36L1 (SCARB1, SR-BI) Antibody  25 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West Bengal (6-7) October</v>
      </c>
      <c r="I74" s="1" t="str">
        <v>OutStation</v>
      </c>
    </row>
    <row r="75" spans="1:9" x14ac:dyDescent="0.25">
      <c r="A75" s="1">
        <v>367405</v>
      </c>
      <c r="B75" s="1" t="str">
        <v>APC anti-human CD279 (PD-1) Antibody  25 tests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 t="str">
        <v>West Bengal (6-7) October</v>
      </c>
      <c r="I75" s="1" t="str">
        <v>OutStation</v>
      </c>
    </row>
    <row r="76" spans="1:9" x14ac:dyDescent="0.25">
      <c r="A76" s="1">
        <v>368508</v>
      </c>
      <c r="B76" s="1" t="str">
        <v>FITC anti-human CD45 Antibody  100tests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West Bengal (6-7) October</v>
      </c>
      <c r="I76" s="1" t="str">
        <v>OutStation</v>
      </c>
    </row>
    <row r="77" spans="1:9" x14ac:dyDescent="0.25">
      <c r="A77" s="1">
        <v>368509</v>
      </c>
      <c r="B77" s="1" t="str">
        <v>PE anti-human CD45 Antibody  25 tests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 t="str">
        <v>West Bengal (6-7) October</v>
      </c>
      <c r="I77" s="1" t="str">
        <v>OutStation</v>
      </c>
    </row>
    <row r="78" spans="1:9" x14ac:dyDescent="0.25">
      <c r="A78" s="1">
        <v>369321</v>
      </c>
      <c r="B78" s="1" t="str">
        <v>Brilliant Violet 785™ anti-human CD223 (LAG-3) Antibody  25 tests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 t="str">
        <v>West Bengal (6-7) October</v>
      </c>
      <c r="I78" s="1" t="str">
        <v>OutStation</v>
      </c>
    </row>
    <row r="79" spans="1:9" x14ac:dyDescent="0.25">
      <c r="A79" s="1">
        <v>372203</v>
      </c>
      <c r="B79" s="1" t="str">
        <v>APC anti-human/mouse Granzyme B Recombinant Antibody  25tests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West Bengal (6-7) October</v>
      </c>
      <c r="I79" s="1" t="str">
        <v>OutStation</v>
      </c>
    </row>
    <row r="80" spans="1:9" x14ac:dyDescent="0.25">
      <c r="A80" s="1">
        <v>372208</v>
      </c>
      <c r="B80" s="1" t="str">
        <v>PE anti-human/mouse Granzyme B Recombinant Antibody  100tests</v>
      </c>
      <c r="C80" s="1">
        <v>1</v>
      </c>
      <c r="D80" s="1" t="str">
        <v>RCB</v>
      </c>
      <c r="E80" s="1">
        <v>4</v>
      </c>
      <c r="F80" s="1" t="str">
        <v>BioLegend</v>
      </c>
      <c r="G80" s="1" t="str">
        <v>Delhi</v>
      </c>
      <c r="H80" s="1" t="str">
        <v>Deepak/Priyanka Madam</v>
      </c>
      <c r="I80" s="1" t="str">
        <v>Local</v>
      </c>
    </row>
    <row r="81" spans="1:9" x14ac:dyDescent="0.25">
      <c r="A81" s="1">
        <v>384813</v>
      </c>
      <c r="B81" s="1" t="str">
        <v>FITC anti-human CD62L Antibody  25 tests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 t="str">
        <v>West Bengal (6-7) October</v>
      </c>
      <c r="I81" s="1" t="str">
        <v>OutStation</v>
      </c>
    </row>
    <row r="82" spans="1:9" x14ac:dyDescent="0.25">
      <c r="A82" s="1">
        <v>423501</v>
      </c>
      <c r="B82" s="1" t="str">
        <v>Nunc™ MaxiSorp™ ELISA Plates, Uncoated  5 plates</v>
      </c>
      <c r="C82" s="1">
        <v>1</v>
      </c>
      <c r="D82" s="1" t="str">
        <v>IISER MOHALI</v>
      </c>
      <c r="E82" s="1" t="str">
        <v>RT</v>
      </c>
      <c r="F82" s="1" t="str">
        <v>BioLegend</v>
      </c>
      <c r="G82" s="1" t="str">
        <v>MOHALI (PUNJAB)</v>
      </c>
      <c r="H82" s="1" t="str">
        <v>Monday (6-10-2025)</v>
      </c>
      <c r="I82" s="1" t="str">
        <v>OutStation</v>
      </c>
    </row>
    <row r="83" spans="1:9" x14ac:dyDescent="0.25">
      <c r="A83" s="1">
        <v>500832</v>
      </c>
      <c r="B83" s="1" t="str">
        <v>PE/Dazzle™ 594 anti-human IL-4 Antibody  100 tests</v>
      </c>
      <c r="C83" s="1">
        <v>1</v>
      </c>
      <c r="D83" s="1" t="str">
        <v>RCB</v>
      </c>
      <c r="E83" s="1">
        <v>4</v>
      </c>
      <c r="F83" s="1" t="str">
        <v>BioLegend</v>
      </c>
      <c r="G83" s="1" t="str">
        <v>Delhi</v>
      </c>
      <c r="H83" s="1" t="str">
        <v>Deepak/Priyanka Madam</v>
      </c>
      <c r="I83" s="1" t="str">
        <v>Local</v>
      </c>
    </row>
    <row r="84" spans="1:9" x14ac:dyDescent="0.25">
      <c r="A84" s="1">
        <v>502521</v>
      </c>
      <c r="B84" s="1" t="str">
        <v>Pacific Blue™ anti-human IFN-γ Antibody  25 µg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 t="str">
        <v>West Bengal (6-7) October</v>
      </c>
      <c r="I84" s="1" t="str">
        <v>OutStation</v>
      </c>
    </row>
    <row r="85" spans="1:9" x14ac:dyDescent="0.25">
      <c r="A85" s="1">
        <v>502929</v>
      </c>
      <c r="B85" s="1" t="str">
        <v>PE/Cyanine7 anti-human TNF-α Antibody  25 tests</v>
      </c>
      <c r="C85" s="1">
        <v>1</v>
      </c>
      <c r="D85" s="1" t="str">
        <v>ABHI BIO</v>
      </c>
      <c r="E85" s="1">
        <v>4</v>
      </c>
      <c r="F85" s="1" t="str">
        <v>BioLegend</v>
      </c>
      <c r="G85" s="1" t="str">
        <v>Kolkata</v>
      </c>
      <c r="H85" s="1" t="str">
        <v>West Bengal (6-7) October</v>
      </c>
      <c r="I85" s="1" t="str">
        <v>OutStation</v>
      </c>
    </row>
    <row r="86" spans="1:9" x14ac:dyDescent="0.25">
      <c r="A86" s="1">
        <v>502948</v>
      </c>
      <c r="B86" s="1" t="str">
        <v>Brilliant Violet 785™ anti-human TNF-α Antibody  100tests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 t="str">
        <v>Monday (6-10-2025)</v>
      </c>
      <c r="I86" s="1" t="str">
        <v>OutStation</v>
      </c>
    </row>
    <row r="87" spans="1:9" x14ac:dyDescent="0.25">
      <c r="A87" s="1">
        <v>655208</v>
      </c>
      <c r="B87" s="1" t="str">
        <v>PE anti-TCF1 (TCF7) Antibody  100tests</v>
      </c>
      <c r="C87" s="1">
        <v>1</v>
      </c>
      <c r="D87" s="1" t="str">
        <v>ABHI BIO</v>
      </c>
      <c r="E87" s="1">
        <v>4</v>
      </c>
      <c r="F87" s="1" t="str">
        <v>BioLegend</v>
      </c>
      <c r="G87" s="1" t="str">
        <v>Kolkata</v>
      </c>
      <c r="H87" s="1" t="str">
        <v>West Bengal (6-7) October</v>
      </c>
      <c r="I87" s="1" t="str">
        <v>OutStation</v>
      </c>
    </row>
    <row r="88" spans="1:9" x14ac:dyDescent="0.25">
      <c r="A88" s="1">
        <v>947203</v>
      </c>
      <c r="B88" s="1" t="str">
        <v>PE anti-FOXO1 Antibody  25 tests</v>
      </c>
      <c r="C88" s="1">
        <v>1</v>
      </c>
      <c r="D88" s="1" t="str">
        <v>THSTI</v>
      </c>
      <c r="E88" s="1">
        <v>4</v>
      </c>
      <c r="F88" s="1" t="str">
        <v>BioLegend</v>
      </c>
      <c r="G88" s="1" t="str">
        <v>Faridabad</v>
      </c>
      <c r="H88" s="1" t="str">
        <v>Priyanka Madam</v>
      </c>
      <c r="I88" s="1" t="str">
        <v>Local</v>
      </c>
    </row>
    <row r="89" spans="1:9" x14ac:dyDescent="0.25">
      <c r="A89" s="1" t="str">
        <v>BE0003-1</v>
      </c>
      <c r="B89" s="1" t="str">
        <v>InVivoMAb anti-mouse CD4, GK1.5, 5 mg</v>
      </c>
      <c r="C89" s="1">
        <v>1</v>
      </c>
      <c r="D89" s="1" t="str">
        <v>SSCMP</v>
      </c>
      <c r="E89" s="1">
        <v>4</v>
      </c>
      <c r="F89" s="1" t="str">
        <v>BioXcell</v>
      </c>
      <c r="G89" s="1" t="str">
        <v>Bhopal</v>
      </c>
      <c r="H89" s="1" t="str">
        <v>Saturday (4-10-2025)</v>
      </c>
      <c r="I89" s="1" t="str">
        <v>OutStation</v>
      </c>
    </row>
    <row r="90" spans="1:9" x14ac:dyDescent="0.25">
      <c r="A90" s="1" t="str">
        <v>BE0004-1</v>
      </c>
      <c r="B90" s="1" t="str">
        <v>InVivoMAb anti-mouse CD8a, 53-6.7, 5 mg</v>
      </c>
      <c r="C90" s="1">
        <v>1</v>
      </c>
      <c r="D90" s="1" t="str">
        <v>SSCMP</v>
      </c>
      <c r="E90" s="1">
        <v>4</v>
      </c>
      <c r="F90" s="1" t="str">
        <v>BioXcell</v>
      </c>
      <c r="G90" s="1" t="str">
        <v>Bhopal</v>
      </c>
      <c r="H90" s="1" t="str">
        <v>Saturday (4-10-2025)</v>
      </c>
      <c r="I90" s="1" t="str">
        <v>OutStation</v>
      </c>
    </row>
    <row r="91" spans="1:9" x14ac:dyDescent="0.25">
      <c r="A91" s="1" t="str">
        <v>BE0237</v>
      </c>
      <c r="B91" s="1" t="str">
        <v>InVivoMAb anti-mouse IL-18, YIGIF74-1G7, 5 mg</v>
      </c>
      <c r="C91" s="1">
        <v>1</v>
      </c>
      <c r="D91" s="1" t="str">
        <v>SSCMP</v>
      </c>
      <c r="E91" s="1">
        <v>4</v>
      </c>
      <c r="F91" s="1" t="str">
        <v>BioXcell</v>
      </c>
      <c r="G91" s="1" t="str">
        <v>Bhopal</v>
      </c>
      <c r="H91" s="1" t="str">
        <v>Saturday (4-10-2025)</v>
      </c>
      <c r="I91" s="1" t="str">
        <v>OutStation</v>
      </c>
    </row>
    <row r="92" spans="1:9" x14ac:dyDescent="0.25">
      <c r="A92" s="1" t="str">
        <v>21003-1L</v>
      </c>
      <c r="B92" s="1">
        <v>0</v>
      </c>
      <c r="C92" s="1">
        <v>1</v>
      </c>
      <c r="D92" s="1" t="str">
        <v>PREMAS</v>
      </c>
      <c r="E92" s="1">
        <v>4</v>
      </c>
      <c r="F92" s="1" t="str">
        <v>Biotium</v>
      </c>
      <c r="G92" s="1" t="str">
        <v>Manesar</v>
      </c>
      <c r="H92" s="1">
        <v>0</v>
      </c>
      <c r="I92" s="1" t="str">
        <v>Local</v>
      </c>
    </row>
    <row r="93" spans="1:9" x14ac:dyDescent="0.25">
      <c r="A93" s="1">
        <v>30002</v>
      </c>
      <c r="B93" s="1">
        <v>0</v>
      </c>
      <c r="C93" s="1">
        <v>1</v>
      </c>
      <c r="D93" s="1" t="str">
        <v>AIIMS</v>
      </c>
      <c r="E93" s="1">
        <v>-20</v>
      </c>
      <c r="F93" s="1" t="str">
        <v>Biotium</v>
      </c>
      <c r="G93" s="1" t="str">
        <v>Delhi</v>
      </c>
      <c r="H93" s="1">
        <v>0</v>
      </c>
      <c r="I93" s="1" t="str">
        <v>Local</v>
      </c>
    </row>
    <row r="94" spans="1:9" x14ac:dyDescent="0.25">
      <c r="A94" s="1" t="str">
        <v>1091-05</v>
      </c>
      <c r="B94" s="1">
        <v>0</v>
      </c>
      <c r="C94" s="1">
        <v>1</v>
      </c>
      <c r="D94" s="1" t="str">
        <v>THSTI</v>
      </c>
      <c r="E94" s="1">
        <v>4</v>
      </c>
      <c r="F94" s="1" t="str">
        <v>SOUTHERNBIOTECH</v>
      </c>
      <c r="G94" s="1" t="str">
        <v>Faridabad</v>
      </c>
      <c r="H94" s="1">
        <v>0</v>
      </c>
      <c r="I94" s="1" t="str">
        <v>Local</v>
      </c>
    </row>
    <row r="95" spans="1:9" x14ac:dyDescent="0.25">
      <c r="A95" s="1" t="str">
        <v>PROTQ9NPF7-3</v>
      </c>
      <c r="B95" s="1">
        <v>0</v>
      </c>
      <c r="C95" s="1">
        <v>1</v>
      </c>
      <c r="D95" s="1" t="str">
        <v>KEMWELL</v>
      </c>
      <c r="E95" s="1">
        <v>-20</v>
      </c>
      <c r="F95" s="1" t="str">
        <v>BOSTER</v>
      </c>
      <c r="G95" s="1" t="str">
        <v xml:space="preserve"> BANGLORE</v>
      </c>
      <c r="H95" s="1">
        <v>0</v>
      </c>
      <c r="I95" s="1" t="str">
        <v>OutStation</v>
      </c>
    </row>
    <row r="96" spans="1:9" x14ac:dyDescent="0.25">
      <c r="A96" s="1">
        <v>316302</v>
      </c>
      <c r="B96" s="1" t="str">
        <v>Purified anti-human β2-microglobulin Antibody</v>
      </c>
      <c r="C96" s="1">
        <v>2</v>
      </c>
      <c r="D96" s="1" t="str">
        <v>BIOCON</v>
      </c>
      <c r="E96" s="1">
        <v>4</v>
      </c>
      <c r="F96" s="1" t="str">
        <v>BioLegend</v>
      </c>
      <c r="G96" s="1" t="str">
        <v>Banglore</v>
      </c>
      <c r="H96" s="1" t="str">
        <v>Waiting For Targetmol Material</v>
      </c>
      <c r="I96" s="1" t="str">
        <v>OutStation</v>
      </c>
    </row>
    <row r="97" spans="1:9" x14ac:dyDescent="0.25">
      <c r="A97" s="1">
        <v>570802</v>
      </c>
      <c r="B97" s="1" t="str">
        <v xml:space="preserve">Recombinant Human IL-6 </v>
      </c>
      <c r="C97" s="1">
        <v>2</v>
      </c>
      <c r="D97" s="1" t="str">
        <v>Opening Stock</v>
      </c>
      <c r="E97" s="1">
        <v>-20</v>
      </c>
      <c r="F97" s="1" t="str">
        <v>BioLegend</v>
      </c>
      <c r="G97" s="1" t="str">
        <v>STOCK</v>
      </c>
      <c r="H97" s="1" t="str">
        <v>Stock</v>
      </c>
      <c r="I97" s="1" t="str">
        <v>STOCK</v>
      </c>
    </row>
    <row r="98" spans="1:9" x14ac:dyDescent="0.25">
      <c r="A98" s="1">
        <v>423303</v>
      </c>
      <c r="B98" s="1" t="str">
        <v xml:space="preserve">Cell Activation Cocktail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420601</v>
      </c>
      <c r="B99" s="1" t="str">
        <v xml:space="preserve">Brefeldin A Solution </v>
      </c>
      <c r="C99" s="1">
        <v>2</v>
      </c>
      <c r="D99" s="1" t="str">
        <v>Opening Stock</v>
      </c>
      <c r="E99" s="1">
        <v>4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329702</v>
      </c>
      <c r="B100" s="1" t="str">
        <v xml:space="preserve">Purified anti-human CD274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 t="str">
        <v>2600505001730</v>
      </c>
      <c r="B101" s="1">
        <v>0</v>
      </c>
      <c r="C101" s="1">
        <v>2</v>
      </c>
      <c r="D101" s="1" t="str">
        <v>STOCK</v>
      </c>
      <c r="E101" s="1" t="str">
        <v>RT</v>
      </c>
      <c r="F101" s="1" t="str">
        <v>Genei Lab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2662070501730</v>
      </c>
      <c r="B102" s="1">
        <v>0</v>
      </c>
      <c r="C102" s="1">
        <v>2</v>
      </c>
      <c r="D102" s="1" t="str">
        <v>STOCK</v>
      </c>
      <c r="E102" s="1">
        <v>-20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2662670501730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15407-47-MIN</v>
      </c>
      <c r="B104" s="1" t="str">
        <v>Polyethersulfone 0.22 µm</v>
      </c>
      <c r="C104" s="1">
        <v>2</v>
      </c>
      <c r="D104" s="1" t="str">
        <v>Stock</v>
      </c>
      <c r="E104" s="1" t="str">
        <v>RT</v>
      </c>
      <c r="F104" s="1" t="str">
        <v>Sartorius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VS04T01</v>
      </c>
      <c r="B105" s="1" t="str">
        <v>VicaSpin Turbo 4 10000 MWCO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VS15TR21</v>
      </c>
      <c r="B106" s="1" t="str">
        <v>VicaSpin Turbo 15 RC 30000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>
        <v>814326</v>
      </c>
      <c r="B107" s="1" t="str">
        <v>Acrylamide, Ultra Pure 500 KG</v>
      </c>
      <c r="C107" s="1">
        <v>2</v>
      </c>
      <c r="D107" s="1" t="str">
        <v>Stock</v>
      </c>
      <c r="E107" s="1" t="str">
        <v>RT</v>
      </c>
      <c r="F107" s="1" t="str">
        <v>Mp Bio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194825</v>
      </c>
      <c r="B108" s="1" t="str">
        <v>Glycine, Molecular Biology Reagent 1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104772</v>
      </c>
      <c r="B109" s="1" t="str">
        <v>Ammonium Sulfate, Technical Pure 500 GM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194002</v>
      </c>
      <c r="B110" s="1" t="str">
        <v>Chloroform, Molecular Biology Reagent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420701</v>
      </c>
      <c r="B111" s="1" t="str">
        <v xml:space="preserve">Monensin Solution </v>
      </c>
      <c r="C111" s="1">
        <v>2</v>
      </c>
      <c r="D111" s="1" t="str">
        <v>Stock</v>
      </c>
      <c r="E111" s="1">
        <v>4</v>
      </c>
      <c r="F111" s="1" t="str">
        <v>BioLegend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424602</v>
      </c>
      <c r="B112" s="1" t="str">
        <v>Compensation Beads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740811</v>
      </c>
      <c r="B113" s="1" t="str">
        <v>LEGENDplex™ Human Inflammation Panel 1 Standard  1 vial</v>
      </c>
      <c r="C113" s="1">
        <v>2</v>
      </c>
      <c r="D113" s="1" t="str">
        <v>UNKNOWN</v>
      </c>
      <c r="E113" s="1">
        <v>4</v>
      </c>
      <c r="F113" s="1" t="str">
        <v>BioLegend</v>
      </c>
      <c r="G113" s="1" t="str">
        <v>Unknown</v>
      </c>
      <c r="H113" s="1" t="str">
        <v>DemoKit (Mohan Sir)</v>
      </c>
      <c r="I113" s="1" t="str">
        <v>Unknown</v>
      </c>
    </row>
    <row r="114" spans="1:9" x14ac:dyDescent="0.25">
      <c r="A114" s="1">
        <v>741146</v>
      </c>
      <c r="B114" s="1" t="str">
        <v>LEGENDplex™ Buffer Set A3  100tests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420801</v>
      </c>
      <c r="B115" s="1">
        <v>0</v>
      </c>
      <c r="C115" s="1">
        <v>2</v>
      </c>
      <c r="D115" s="1" t="str">
        <v>Stock</v>
      </c>
      <c r="E115" s="1">
        <v>4</v>
      </c>
      <c r="F115" s="1" t="str">
        <v>BioLegend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100575</v>
      </c>
      <c r="B116" s="1">
        <v>0</v>
      </c>
      <c r="C116" s="1">
        <v>2</v>
      </c>
      <c r="D116" s="1" t="str">
        <v>Stock</v>
      </c>
      <c r="E116" s="1">
        <v>4</v>
      </c>
      <c r="F116" s="1" t="str">
        <v>MP Bio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S1714</v>
      </c>
      <c r="B117" s="1">
        <v>0</v>
      </c>
      <c r="C117" s="1">
        <v>2</v>
      </c>
      <c r="D117" s="1" t="str">
        <v>FARCAST</v>
      </c>
      <c r="E117" s="1">
        <v>-20</v>
      </c>
      <c r="F117" s="1" t="str">
        <v>TOPCLASS ENTERPRISES</v>
      </c>
      <c r="G117" s="1" t="str">
        <v>Banglore</v>
      </c>
      <c r="H117" s="1" t="str">
        <v>Waiting for other Materail (BioLegend)</v>
      </c>
      <c r="I117" s="1" t="str">
        <v>OutStation</v>
      </c>
    </row>
    <row r="118" spans="1:9" x14ac:dyDescent="0.25">
      <c r="A118" s="1" t="str">
        <v>T1765</v>
      </c>
      <c r="B118" s="1" t="str">
        <v>Erastin 571203-78-6 Spec 5mg</v>
      </c>
      <c r="C118" s="1">
        <v>2</v>
      </c>
      <c r="D118" s="1" t="str">
        <v>Mishu Pharma</v>
      </c>
      <c r="E118" s="1">
        <v>-20</v>
      </c>
      <c r="F118" s="1" t="str">
        <v>TargetMol</v>
      </c>
      <c r="G118" s="1" t="str">
        <v>JAIPUR</v>
      </c>
      <c r="H118" s="1" t="str">
        <v>Waiting for other Materail (Back Order)</v>
      </c>
      <c r="I118" s="1" t="str">
        <v>OutStation</v>
      </c>
    </row>
    <row r="119" spans="1:9" x14ac:dyDescent="0.25">
      <c r="A119" s="1" t="str">
        <v>180E14-----E</v>
      </c>
      <c r="B119" s="1">
        <v>0</v>
      </c>
      <c r="C119" s="1">
        <v>2</v>
      </c>
      <c r="D119" s="1" t="str">
        <v>STOCK</v>
      </c>
      <c r="E119" s="1">
        <v>0</v>
      </c>
      <c r="F119" s="1" t="str">
        <v>SARTORIUS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423303</v>
      </c>
      <c r="B120" s="1" t="str">
        <v xml:space="preserve">Cell Activation Cocktail </v>
      </c>
      <c r="C120" s="1">
        <v>3</v>
      </c>
      <c r="D120" s="1" t="str">
        <v>STOCK</v>
      </c>
      <c r="E120" s="1">
        <v>-20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421601</v>
      </c>
      <c r="B121" s="1" t="str">
        <v>ELISA Wash Buffer (20X)</v>
      </c>
      <c r="C121" s="1">
        <v>3</v>
      </c>
      <c r="D121" s="1" t="str">
        <v>STOCK</v>
      </c>
      <c r="E121" s="1" t="str">
        <v>rt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LSM 1077</v>
      </c>
      <c r="B122" s="1">
        <v>0</v>
      </c>
      <c r="C122" s="1">
        <v>3</v>
      </c>
      <c r="D122" s="1" t="str">
        <v>stock</v>
      </c>
      <c r="E122" s="1">
        <v>4</v>
      </c>
      <c r="F122" s="1" t="str">
        <v>Genexis Biotech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VS15T91</v>
      </c>
      <c r="B123" s="1" t="str">
        <v>VicaSpin Turbo 15 3000 MWCO</v>
      </c>
      <c r="C123" s="1">
        <v>3</v>
      </c>
      <c r="D123" s="1" t="str">
        <v>Stock</v>
      </c>
      <c r="E123" s="1" t="str">
        <v>RT</v>
      </c>
      <c r="F123" s="1" t="str">
        <v>Sartorius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421101</v>
      </c>
      <c r="B124" s="1">
        <v>0</v>
      </c>
      <c r="C124" s="1">
        <v>3</v>
      </c>
      <c r="D124" s="1" t="str">
        <v>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 t="str">
        <v xml:space="preserve">Intracellular Staining Permeabilization Wash Buffer </v>
      </c>
      <c r="C125" s="1">
        <v>4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VS04T01</v>
      </c>
      <c r="B126" s="1" t="str">
        <v>VicaSpin Turbo 4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VS15TR01</v>
      </c>
      <c r="B127" s="1" t="str">
        <v>VicaSpin Turbo 15 RC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VS15T21</v>
      </c>
      <c r="B128" s="1">
        <v>0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193982</v>
      </c>
      <c r="B129" s="1" t="str">
        <v>Acrylamide, Molecular Biology Reagent 1 KG</v>
      </c>
      <c r="C129" s="1">
        <v>4</v>
      </c>
      <c r="D129" s="1" t="str">
        <v>Stock</v>
      </c>
      <c r="E129" s="1" t="str">
        <v>RT</v>
      </c>
      <c r="F129" s="1" t="str">
        <v>Mp Bio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41003</v>
      </c>
      <c r="B130" s="1" t="str">
        <v>GelRed® Nucleic Acid Stain, 10,000X in water (trial size): (0.1mL)</v>
      </c>
      <c r="C130" s="1">
        <v>4</v>
      </c>
      <c r="D130" s="1" t="str">
        <v>Stock</v>
      </c>
      <c r="E130" s="1" t="str">
        <v>RT</v>
      </c>
      <c r="F130" s="1" t="str">
        <v>Biotium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556002</v>
      </c>
      <c r="B131" s="1" t="str">
        <v xml:space="preserve">Recombinant Mouse IL-9 </v>
      </c>
      <c r="C131" s="1">
        <v>5</v>
      </c>
      <c r="D131" s="1" t="str">
        <v>Opening Stock</v>
      </c>
      <c r="E131" s="1">
        <v>-20</v>
      </c>
      <c r="F131" s="1" t="str">
        <v>BioLegend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 t="str">
        <v>HBM-EXP-B2.5</v>
      </c>
      <c r="B132" s="1">
        <v>0</v>
      </c>
      <c r="C132" s="1">
        <v>5</v>
      </c>
      <c r="D132" s="1" t="str">
        <v>Sample (PM)</v>
      </c>
      <c r="E132" s="1">
        <v>4</v>
      </c>
      <c r="F132" s="1" t="str">
        <v>Hansa Biomed</v>
      </c>
      <c r="G132" s="1" t="str">
        <v>delhi</v>
      </c>
      <c r="H132" s="1" t="str">
        <v>Priyanka Madam</v>
      </c>
      <c r="I132" s="1" t="str">
        <v>Local</v>
      </c>
    </row>
    <row r="133" spans="1:9" x14ac:dyDescent="0.25">
      <c r="A133" s="1">
        <v>626812</v>
      </c>
      <c r="B133" s="1" t="str">
        <v>Alexa Fluor® 488 anti-c-Myc Antibody  100µg</v>
      </c>
      <c r="C133" s="1">
        <v>5</v>
      </c>
      <c r="D133" s="1" t="str">
        <v>AURIGINE ONCO</v>
      </c>
      <c r="E133" s="1">
        <v>4</v>
      </c>
      <c r="F133" s="1" t="str">
        <v>BioLegend</v>
      </c>
      <c r="G133" s="1" t="str">
        <v>Banglore</v>
      </c>
      <c r="H133" s="1" t="str">
        <v>Stock</v>
      </c>
      <c r="I133" s="1" t="str">
        <v>OutStation</v>
      </c>
    </row>
    <row r="134" spans="1:9" x14ac:dyDescent="0.25">
      <c r="A134" s="1">
        <v>6552050</v>
      </c>
      <c r="B134" s="1" t="str">
        <v xml:space="preserve">SPINeasy DNA Kit for Blood  </v>
      </c>
      <c r="C134" s="1">
        <v>6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421403</v>
      </c>
      <c r="B135" s="1" t="str">
        <v>FOXP3 Fix/Perm Buffer Set</v>
      </c>
      <c r="C135" s="1">
        <v>7</v>
      </c>
      <c r="D135" s="1" t="str">
        <v>Opening Stock</v>
      </c>
      <c r="E135" s="1">
        <v>4</v>
      </c>
      <c r="F135" s="1" t="str">
        <v>BioLegend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25021.5</v>
      </c>
      <c r="B136" s="1" t="str">
        <v>i-Taq (W/O dNTP) DNA Polymerase</v>
      </c>
      <c r="C136" s="1">
        <v>7</v>
      </c>
      <c r="D136" s="1" t="str">
        <v>stock</v>
      </c>
      <c r="E136" s="1">
        <v>-20</v>
      </c>
      <c r="F136" s="1" t="str">
        <v>Intron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 t="str">
        <v>092913726</v>
      </c>
      <c r="B137" s="1">
        <v>0</v>
      </c>
      <c r="C137" s="1">
        <v>7</v>
      </c>
      <c r="D137" s="1" t="str">
        <v>Stock</v>
      </c>
      <c r="E137" s="1">
        <v>-20</v>
      </c>
      <c r="F137" s="1" t="str">
        <v>MP Bio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16533</v>
      </c>
      <c r="B138" s="1" t="str">
        <v>MiniSart High Flow 0.45 µm</v>
      </c>
      <c r="C138" s="1">
        <v>9</v>
      </c>
      <c r="D138" s="1" t="str">
        <v>Stock</v>
      </c>
      <c r="E138" s="1" t="str">
        <v>RT</v>
      </c>
      <c r="F138" s="1" t="str">
        <v>Sartorius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25021.5</v>
      </c>
      <c r="B139" s="1" t="str">
        <v>i-Taq (W/O dNTP) DNA Polymerase</v>
      </c>
      <c r="C139" s="1">
        <v>10</v>
      </c>
      <c r="D139" s="1" t="str">
        <v>STOCK</v>
      </c>
      <c r="E139" s="1">
        <v>-20</v>
      </c>
      <c r="F139" s="1" t="str">
        <v>Intron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 t="str">
        <v>092913726</v>
      </c>
      <c r="B140" s="1" t="str">
        <v>Adult Bovine Serum, Sterile Filtered, New Zealand Origin 1kg (970ML)</v>
      </c>
      <c r="C140" s="1">
        <v>10</v>
      </c>
      <c r="D140" s="1" t="str">
        <v>Stock</v>
      </c>
      <c r="E140" s="1">
        <v>-20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15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18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23</v>
      </c>
      <c r="D143" s="1" t="str">
        <v>OPENING 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8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8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>Waiting For Targetmol Material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>
        <v>0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>
        <v>0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1</v>
      </c>
      <c r="I2816" s="1">
        <v>0</v>
      </c>
      <c r="J2816" s="1" t="str">
        <v>Delhi</v>
      </c>
      <c r="K2816" s="1">
        <v>0</v>
      </c>
      <c r="L2816" s="1">
        <f t="shared" si="135"/>
        <v>22052.799999999999</v>
      </c>
      <c r="M2816" s="1">
        <f t="shared" si="136"/>
        <v>22052.799999999999</v>
      </c>
      <c r="N2816" s="1">
        <f t="shared" si="137"/>
        <v>0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1</v>
      </c>
      <c r="I2867" s="1">
        <v>0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16858.16</v>
      </c>
      <c r="N2867" s="1">
        <f t="shared" si="140"/>
        <v>0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 t="str">
        <v>Priyanka Madam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 t="str">
        <v>Priyanka Madam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1</v>
      </c>
      <c r="I2870" s="1">
        <v>0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32912</v>
      </c>
      <c r="N2870" s="1">
        <f t="shared" si="140"/>
        <v>0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 t="str">
        <v>Deepak/Priyanka Madam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 t="str">
        <v>Deepak/Priyanka Madam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 t="str">
        <v>Monday (6-10-2025)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 t="str">
        <v>Monday (6-10-2025)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Monday (6-10-2025)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Monday (6-10-2025)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1</v>
      </c>
      <c r="I2881" s="1">
        <v>0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4840</v>
      </c>
      <c r="N2881" s="1">
        <f t="shared" si="140"/>
        <v>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 t="str">
        <v>Priyanka Madam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 t="str">
        <v>Priyanka Madam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s="1" t="str">
        <v>MYBIOSOURCE</v>
      </c>
      <c r="B2886" s="1">
        <v>40766</v>
      </c>
      <c r="C2886" s="1">
        <v>921769</v>
      </c>
      <c r="D2886" s="2">
        <v>45919</v>
      </c>
      <c r="E2886" s="2">
        <v>45925</v>
      </c>
      <c r="F2886" s="1" t="str">
        <v>MBS2515061</v>
      </c>
      <c r="G2886" s="1">
        <v>1</v>
      </c>
      <c r="H2886" s="1">
        <v>1</v>
      </c>
      <c r="I2886" s="1">
        <v>0</v>
      </c>
      <c r="J2886" s="1" t="str">
        <v>JAIPUR</v>
      </c>
      <c r="K2886" s="1">
        <v>0</v>
      </c>
      <c r="L2886" s="1">
        <f t="shared" ref="L2886:L2949" si="141">G2886*B2886</f>
        <v>40766</v>
      </c>
      <c r="M2886" s="1">
        <f t="shared" ref="M2886:M2949" si="142">H2886*B2886</f>
        <v>40766</v>
      </c>
      <c r="N2886" s="1">
        <f t="shared" ref="N2886:N2949" si="143">I2886*B2886</f>
        <v>0</v>
      </c>
    </row>
    <row r="2887" spans="1:14" x14ac:dyDescent="0.25">
      <c r="A2887" s="1" t="str">
        <v>TOPCLASS ENTERPRISES</v>
      </c>
      <c r="B2887" s="1">
        <v>15540</v>
      </c>
      <c r="C2887" s="1" t="str">
        <v>TPC/25-26/00483</v>
      </c>
      <c r="D2887" s="2">
        <v>45923</v>
      </c>
      <c r="E2887" s="2">
        <v>45925</v>
      </c>
      <c r="F2887" s="1" t="str">
        <v>S1714</v>
      </c>
      <c r="G2887" s="1">
        <v>2</v>
      </c>
      <c r="H2887" s="1">
        <v>0</v>
      </c>
      <c r="I2887" s="1">
        <v>2</v>
      </c>
      <c r="J2887" s="1" t="str">
        <v>Banglore</v>
      </c>
      <c r="K2887" s="1" t="str">
        <v>Waiting for other Materail (BioLegend)</v>
      </c>
      <c r="L2887" s="1">
        <f t="shared" si="141"/>
        <v>31080</v>
      </c>
      <c r="M2887" s="1">
        <f t="shared" si="142"/>
        <v>0</v>
      </c>
      <c r="N2887" s="1">
        <f t="shared" si="143"/>
        <v>31080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 t="str">
        <v>Waiting for other Materail (Back Order)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 t="str">
        <v>West Bengal (6-7) October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 t="str">
        <v>West Bengal (6-7) October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16324</v>
      </c>
      <c r="N2913" s="1">
        <f t="shared" si="143"/>
        <v>0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 t="str">
        <v>West Bengal (6-7) October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 t="str">
        <v>Deepak/Priyanka Madam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17864</v>
      </c>
      <c r="N2919" s="1">
        <f t="shared" si="143"/>
        <v>0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6283.2000000000007</v>
      </c>
      <c r="N2922" s="1">
        <f t="shared" si="143"/>
        <v>0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 t="str">
        <v>West Bengal (6-7) October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 t="str">
        <v>Deepak/Priyanka Madam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 t="str">
        <v>West Bengal (6-7) October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 t="str">
        <v>West Bengal (6-7) October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15400</v>
      </c>
      <c r="N2936" s="1">
        <f t="shared" si="143"/>
        <v>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19342.400000000001</v>
      </c>
      <c r="N2939" s="1">
        <f t="shared" si="143"/>
        <v>0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 t="str">
        <v>West Bengal (6-7) October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 t="str">
        <v>West Bengal (6-7) October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 t="str">
        <v>Monday (6-10-2025)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 t="str">
        <v>West Bengal (6-7) October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West Bengal (6-7) October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 t="str">
        <v>West Bengal (6-7) October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 t="str">
        <v>West Bengal (6-7) October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West Bengal (6-7) October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 t="str">
        <v>West Bengal (6-7) October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West Bengal (6-7) October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West Bengal (6-7) October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 t="str">
        <v>Deepak/Priyanka Madam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 t="str">
        <v>West Bengal (6-7) October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 t="str">
        <v>Monday (6-10-2025)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 t="str">
        <v>Deepak/Priyanka Madam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 t="str">
        <v>West Bengal (6-7) October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 t="str">
        <v>West Bengal (6-7) October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 t="str">
        <v>Monday (6-10-2025)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 t="str">
        <v>West Bengal (6-7) October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 t="str">
        <v>Priyanka Madam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 t="str">
        <v>Saturday (4-10-2025)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 t="str">
        <v>Saturday (4-10-2025)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 t="str">
        <v>Saturday (4-10-2025)</v>
      </c>
    </row>
    <row r="3013" spans="1:14" x14ac:dyDescent="0.25">
      <c r="A3013" t="str">
        <v>Biotium</v>
      </c>
      <c r="B3013">
        <v>9222.4</v>
      </c>
      <c r="C3013" t="str">
        <v>I241621-IN</v>
      </c>
      <c r="D3013" s="6">
        <v>45922</v>
      </c>
      <c r="E3013" s="6">
        <v>45929</v>
      </c>
      <c r="F3013" t="str">
        <v>21003-1L</v>
      </c>
      <c r="G3013">
        <v>1</v>
      </c>
      <c r="H3013">
        <v>0</v>
      </c>
      <c r="I3013">
        <v>1</v>
      </c>
      <c r="J3013" t="str">
        <v>Manesar</v>
      </c>
      <c r="K3013">
        <v>0</v>
      </c>
    </row>
    <row r="3014" spans="1:14" x14ac:dyDescent="0.25">
      <c r="A3014" t="str">
        <v>Biotium</v>
      </c>
      <c r="B3014">
        <v>21683.200000000001</v>
      </c>
      <c r="C3014" t="str">
        <v>I241621-IN</v>
      </c>
      <c r="D3014" s="6">
        <v>45922</v>
      </c>
      <c r="E3014" s="6">
        <v>45929</v>
      </c>
      <c r="F3014">
        <v>30002</v>
      </c>
      <c r="G3014">
        <v>1</v>
      </c>
      <c r="H3014">
        <v>0</v>
      </c>
      <c r="I3014">
        <v>1</v>
      </c>
      <c r="J3014" t="str">
        <v>Delhi</v>
      </c>
      <c r="K3014">
        <v>0</v>
      </c>
    </row>
    <row r="3015" spans="1:14" x14ac:dyDescent="0.25">
      <c r="A3015" t="str">
        <v>SOUTHERNBIOTECH</v>
      </c>
      <c r="B3015">
        <v>7326</v>
      </c>
      <c r="C3015">
        <v>339467</v>
      </c>
      <c r="D3015" s="6">
        <v>45924</v>
      </c>
      <c r="E3015" s="6">
        <v>45929</v>
      </c>
      <c r="F3015" t="str">
        <v>1091-05</v>
      </c>
      <c r="G3015">
        <v>1</v>
      </c>
      <c r="H3015">
        <v>0</v>
      </c>
      <c r="I3015">
        <v>1</v>
      </c>
      <c r="J3015" t="str">
        <v>Faridabad</v>
      </c>
      <c r="K3015">
        <v>0</v>
      </c>
    </row>
    <row r="3016" spans="1:14" x14ac:dyDescent="0.25">
      <c r="A3016" t="str">
        <v>BOSTER</v>
      </c>
      <c r="B3016">
        <v>50952</v>
      </c>
      <c r="C3016">
        <v>66452</v>
      </c>
      <c r="D3016" s="6">
        <v>45922</v>
      </c>
      <c r="E3016" s="6">
        <v>45929</v>
      </c>
      <c r="F3016" t="str">
        <v>PROTQ9NPF7-3</v>
      </c>
      <c r="G3016">
        <v>1</v>
      </c>
      <c r="H3016">
        <v>0</v>
      </c>
      <c r="I3016">
        <v>1</v>
      </c>
      <c r="J3016" t="str">
        <v xml:space="preserve"> BANGLORE</v>
      </c>
      <c r="K3016">
        <v>0</v>
      </c>
    </row>
    <row r="3017" spans="1:14" x14ac:dyDescent="0.25">
      <c r="A3017" t="str">
        <v>SARTORIUS</v>
      </c>
      <c r="B3017">
        <v>13000</v>
      </c>
      <c r="C3017" t="str">
        <v>251519302605</v>
      </c>
      <c r="D3017" s="6">
        <v>45924</v>
      </c>
      <c r="E3017" s="6">
        <v>45929</v>
      </c>
      <c r="F3017" t="str">
        <v>180E14-----E</v>
      </c>
      <c r="G3017">
        <v>2</v>
      </c>
      <c r="H3017">
        <v>0</v>
      </c>
      <c r="I3017">
        <v>2</v>
      </c>
      <c r="J3017" t="str">
        <v>STOCK</v>
      </c>
      <c r="K3017" t="str">
        <v>STOCK</v>
      </c>
    </row>
    <row r="3018" spans="1:14" x14ac:dyDescent="0.25">
      <c r="A3018">
        <v>0</v>
      </c>
      <c r="B3018">
        <v>0</v>
      </c>
      <c r="C3018">
        <v>0</v>
      </c>
      <c r="D3018" s="6">
        <v>0</v>
      </c>
      <c r="E3018" s="6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2974</v>
      </c>
      <c r="C2" s="25">
        <f ca="1">SUMIF('Report 2'!A:N,'Brand Wise Report'!A2,'Report 2'!L:L)</f>
        <v>47161027.759999909</v>
      </c>
      <c r="D2" s="25">
        <f ca="1">SUMIF('Report 2'!A:N,'Brand Wise Report'!A2,'Report 2'!H:H)</f>
        <v>2877</v>
      </c>
      <c r="E2" s="25">
        <f ca="1">SUMIF('Report 2'!A:N,'Brand Wise Report'!A2,'Report 2'!M:M)</f>
        <v>46190684.026666604</v>
      </c>
      <c r="F2" s="25">
        <f ca="1">SUMIF('Report 2'!A:N,'Brand Wise Report'!A2,'Report 2'!I:I)</f>
        <v>97</v>
      </c>
      <c r="G2" s="25">
        <f ca="1">SUMIF('Report 2'!A:N,'Brand Wise Report'!A2,'Report 2'!N:N)</f>
        <v>970343.7333333334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43</v>
      </c>
      <c r="L2" s="25">
        <f>SUMIFS('Report 2'!N:N,'Report 2'!A:A,A2,'Report 2'!J:J,"&lt;&gt;stock")</f>
        <v>633048.53333333333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7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2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93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93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4066</v>
      </c>
      <c r="C39" s="50">
        <f t="shared" ca="1" si="0"/>
        <v>77906565.829999894</v>
      </c>
      <c r="D39" s="50">
        <f t="shared" ca="1" si="0"/>
        <v>3759</v>
      </c>
      <c r="E39" s="50">
        <f t="shared" ca="1" si="0"/>
        <v>74317643.116666615</v>
      </c>
      <c r="F39" s="50">
        <f t="shared" ca="1" si="0"/>
        <v>307</v>
      </c>
      <c r="G39" s="50">
        <f t="shared" ca="1" si="0"/>
        <v>3588922.7133333334</v>
      </c>
      <c r="H39" s="50"/>
      <c r="I39" s="50">
        <f>SUM(I2:I38)</f>
        <v>233</v>
      </c>
      <c r="J39" s="50">
        <f>SUM(J2:J38)</f>
        <v>2192488.98</v>
      </c>
      <c r="K39" s="50">
        <f>SUM(K2:K38)</f>
        <v>74</v>
      </c>
      <c r="L39" s="50">
        <f>SUM(L2:L38)</f>
        <v>1396433.7333333332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2025-09-30T04:34:25Z</dcterms:modified>
  <cp:contentStatus/>
</cp:coreProperties>
</file>